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385" yWindow="5685" windowWidth="28710" windowHeight="7620"/>
  </bookViews>
  <sheets>
    <sheet name="Monday Sept. 21, 2015" sheetId="1" r:id="rId1"/>
    <sheet name="Wednesday Sept. 23, 2015" sheetId="2" r:id="rId2"/>
    <sheet name="Monday Combined" sheetId="4" r:id="rId3"/>
    <sheet name="Sheet3" sheetId="3" r:id="rId4"/>
    <sheet name="StudentData2015_Monday" sheetId="5" r:id="rId5"/>
    <sheet name="StudentData2015_Wednesday" sheetId="6" r:id="rId6"/>
  </sheets>
  <calcPr calcId="145621"/>
</workbook>
</file>

<file path=xl/calcChain.xml><?xml version="1.0" encoding="utf-8"?>
<calcChain xmlns="http://schemas.openxmlformats.org/spreadsheetml/2006/main">
  <c r="S78" i="2" l="1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77" i="2"/>
  <c r="D5" i="4" l="1"/>
  <c r="D7" i="4"/>
  <c r="D9" i="4"/>
  <c r="D11" i="4"/>
  <c r="D13" i="4"/>
  <c r="D14" i="4"/>
  <c r="D19" i="4"/>
  <c r="D20" i="4"/>
  <c r="D22" i="4"/>
  <c r="D24" i="4"/>
  <c r="D25" i="4"/>
  <c r="D27" i="4"/>
  <c r="D29" i="4"/>
  <c r="D30" i="4"/>
  <c r="D33" i="4"/>
  <c r="D36" i="4"/>
  <c r="D37" i="4"/>
  <c r="D40" i="4"/>
  <c r="D44" i="4"/>
  <c r="D45" i="4"/>
  <c r="D49" i="4"/>
  <c r="D52" i="4"/>
  <c r="D53" i="4"/>
  <c r="D56" i="4"/>
  <c r="D60" i="4"/>
  <c r="D61" i="4"/>
  <c r="D63" i="4"/>
  <c r="D66" i="4"/>
  <c r="D67" i="4"/>
  <c r="D70" i="4"/>
  <c r="D72" i="4"/>
  <c r="D73" i="4"/>
  <c r="D75" i="4"/>
  <c r="D77" i="4"/>
  <c r="D78" i="4"/>
  <c r="D81" i="4"/>
  <c r="D84" i="4"/>
  <c r="D2" i="4"/>
  <c r="V98" i="2"/>
  <c r="V99" i="2"/>
  <c r="V100" i="2"/>
  <c r="V101" i="2"/>
  <c r="V102" i="2"/>
  <c r="V130" i="2"/>
  <c r="V129" i="2"/>
  <c r="V141" i="2"/>
  <c r="V142" i="2"/>
  <c r="V136" i="2"/>
  <c r="V144" i="2"/>
  <c r="V135" i="2"/>
  <c r="V134" i="2"/>
  <c r="V133" i="2"/>
  <c r="V137" i="2"/>
  <c r="V143" i="2"/>
  <c r="V140" i="2"/>
  <c r="V128" i="2"/>
  <c r="V114" i="2"/>
  <c r="V115" i="2"/>
  <c r="V113" i="2"/>
  <c r="V112" i="2"/>
  <c r="V116" i="2"/>
  <c r="V127" i="2"/>
  <c r="V126" i="2"/>
  <c r="V84" i="2"/>
  <c r="V85" i="2"/>
  <c r="V86" i="2"/>
  <c r="V87" i="2"/>
  <c r="V88" i="2"/>
  <c r="V91" i="2"/>
  <c r="V92" i="2"/>
  <c r="V93" i="2"/>
  <c r="V94" i="2"/>
  <c r="V95" i="2"/>
  <c r="V105" i="2"/>
  <c r="V106" i="2"/>
  <c r="V107" i="2"/>
  <c r="V108" i="2"/>
  <c r="V109" i="2"/>
  <c r="V119" i="2"/>
  <c r="V120" i="2"/>
  <c r="V121" i="2"/>
  <c r="V122" i="2"/>
  <c r="V123" i="2"/>
  <c r="V78" i="2"/>
  <c r="V79" i="2"/>
  <c r="V80" i="2"/>
  <c r="V81" i="2"/>
  <c r="V77" i="2"/>
  <c r="R141" i="2"/>
  <c r="R142" i="2"/>
  <c r="R143" i="2"/>
  <c r="R144" i="2"/>
  <c r="R140" i="2"/>
  <c r="R134" i="2"/>
  <c r="R135" i="2"/>
  <c r="R137" i="2"/>
  <c r="R133" i="2"/>
  <c r="R130" i="2"/>
  <c r="R126" i="2"/>
  <c r="R120" i="2"/>
  <c r="R122" i="2"/>
  <c r="R123" i="2"/>
  <c r="R119" i="2"/>
  <c r="R113" i="2"/>
  <c r="R114" i="2"/>
  <c r="R115" i="2"/>
  <c r="R116" i="2"/>
  <c r="R112" i="2"/>
  <c r="R106" i="2"/>
  <c r="R107" i="2"/>
  <c r="R108" i="2"/>
  <c r="R109" i="2"/>
  <c r="R105" i="2"/>
  <c r="R99" i="2"/>
  <c r="R100" i="2"/>
  <c r="R101" i="2"/>
  <c r="R102" i="2"/>
  <c r="R98" i="2"/>
  <c r="R95" i="2"/>
  <c r="R92" i="2"/>
  <c r="R93" i="2"/>
  <c r="R94" i="2"/>
  <c r="R91" i="2"/>
  <c r="R88" i="2"/>
  <c r="R87" i="2"/>
  <c r="R85" i="2"/>
  <c r="R86" i="2"/>
  <c r="R84" i="2"/>
  <c r="R78" i="2"/>
  <c r="R79" i="2"/>
  <c r="R80" i="2"/>
  <c r="R81" i="2"/>
  <c r="Q139" i="2"/>
  <c r="Q145" i="2"/>
  <c r="Q132" i="2"/>
  <c r="Q125" i="2"/>
  <c r="Q118" i="2"/>
  <c r="Q111" i="2"/>
  <c r="Q104" i="2"/>
  <c r="Q97" i="2"/>
  <c r="Q90" i="2"/>
  <c r="Q83" i="2"/>
  <c r="P144" i="2"/>
  <c r="P143" i="2"/>
  <c r="P142" i="2"/>
  <c r="P141" i="2"/>
  <c r="P137" i="2"/>
  <c r="P136" i="2"/>
  <c r="P135" i="2"/>
  <c r="P134" i="2"/>
  <c r="P133" i="2"/>
  <c r="P130" i="2"/>
  <c r="P128" i="2"/>
  <c r="P127" i="2"/>
  <c r="P126" i="2"/>
  <c r="P123" i="2"/>
  <c r="P121" i="2"/>
  <c r="R128" i="2" s="1"/>
  <c r="P120" i="2"/>
  <c r="R127" i="2" s="1"/>
  <c r="P119" i="2"/>
  <c r="P116" i="2"/>
  <c r="P115" i="2"/>
  <c r="P113" i="2"/>
  <c r="P112" i="2"/>
  <c r="P109" i="2"/>
  <c r="P108" i="2"/>
  <c r="P107" i="2"/>
  <c r="P106" i="2"/>
  <c r="P105" i="2"/>
  <c r="P102" i="2"/>
  <c r="P101" i="2"/>
  <c r="P100" i="2"/>
  <c r="P99" i="2"/>
  <c r="P98" i="2"/>
  <c r="P95" i="2"/>
  <c r="P94" i="2"/>
  <c r="P93" i="2"/>
  <c r="P92" i="2"/>
  <c r="P91" i="2"/>
  <c r="P88" i="2"/>
  <c r="P87" i="2"/>
  <c r="P86" i="2"/>
  <c r="P85" i="2"/>
  <c r="P84" i="2"/>
  <c r="P81" i="2"/>
  <c r="P80" i="2"/>
  <c r="P79" i="2"/>
  <c r="P78" i="2"/>
  <c r="P77" i="2"/>
  <c r="R77" i="2" s="1"/>
  <c r="O145" i="2"/>
  <c r="O138" i="2"/>
  <c r="O131" i="2"/>
  <c r="O124" i="2"/>
  <c r="O117" i="2"/>
  <c r="O110" i="2"/>
  <c r="O103" i="2"/>
  <c r="O96" i="2"/>
  <c r="O89" i="2"/>
  <c r="O82" i="2"/>
  <c r="N145" i="2"/>
  <c r="N138" i="2"/>
  <c r="N131" i="2"/>
  <c r="N124" i="2"/>
  <c r="N117" i="2"/>
  <c r="N110" i="2"/>
  <c r="N103" i="2"/>
  <c r="N96" i="2"/>
  <c r="N89" i="2"/>
  <c r="N82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P140" i="2" s="1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P129" i="2" s="1"/>
  <c r="R136" i="2" s="1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P122" i="2" s="1"/>
  <c r="R129" i="2" s="1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P114" i="2" s="1"/>
  <c r="R121" i="2" s="1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90" i="1"/>
  <c r="J143" i="1"/>
  <c r="J137" i="1"/>
  <c r="J133" i="1"/>
  <c r="J123" i="1"/>
  <c r="J100" i="1"/>
  <c r="J150" i="1"/>
  <c r="J142" i="1"/>
  <c r="J136" i="1"/>
  <c r="J122" i="1"/>
  <c r="R122" i="1" s="1"/>
  <c r="J108" i="1"/>
  <c r="Q146" i="1"/>
  <c r="Q139" i="1"/>
  <c r="Q132" i="1"/>
  <c r="Q125" i="1"/>
  <c r="Q118" i="1"/>
  <c r="R121" i="1" s="1"/>
  <c r="Q111" i="1"/>
  <c r="R112" i="1" s="1"/>
  <c r="Q104" i="1"/>
  <c r="Q97" i="1"/>
  <c r="N152" i="1"/>
  <c r="O152" i="1" s="1"/>
  <c r="P151" i="1" s="1"/>
  <c r="R151" i="1" s="1"/>
  <c r="N145" i="1"/>
  <c r="O145" i="1" s="1"/>
  <c r="N138" i="1"/>
  <c r="O138" i="1" s="1"/>
  <c r="N131" i="1"/>
  <c r="O131" i="1" s="1"/>
  <c r="P129" i="1" s="1"/>
  <c r="R129" i="1" s="1"/>
  <c r="N110" i="1"/>
  <c r="O110" i="1" s="1"/>
  <c r="N103" i="1"/>
  <c r="O103" i="1" s="1"/>
  <c r="N96" i="1"/>
  <c r="O96" i="1" s="1"/>
  <c r="V151" i="1" l="1"/>
  <c r="S151" i="1"/>
  <c r="V122" i="1"/>
  <c r="S122" i="1"/>
  <c r="V121" i="1"/>
  <c r="S121" i="1"/>
  <c r="V112" i="1"/>
  <c r="S112" i="1"/>
  <c r="V129" i="1"/>
  <c r="S129" i="1"/>
  <c r="R116" i="1"/>
  <c r="P136" i="1"/>
  <c r="P95" i="1"/>
  <c r="R95" i="1" s="1"/>
  <c r="P92" i="1"/>
  <c r="R92" i="1" s="1"/>
  <c r="P147" i="1"/>
  <c r="R147" i="1" s="1"/>
  <c r="R115" i="1"/>
  <c r="R123" i="1"/>
  <c r="R113" i="1"/>
  <c r="P143" i="1"/>
  <c r="P142" i="1"/>
  <c r="P144" i="1"/>
  <c r="R144" i="1" s="1"/>
  <c r="P140" i="1"/>
  <c r="R140" i="1" s="1"/>
  <c r="P141" i="1"/>
  <c r="R141" i="1" s="1"/>
  <c r="P98" i="1"/>
  <c r="R98" i="1" s="1"/>
  <c r="P99" i="1"/>
  <c r="R99" i="1" s="1"/>
  <c r="P102" i="1"/>
  <c r="R102" i="1" s="1"/>
  <c r="P101" i="1"/>
  <c r="R101" i="1" s="1"/>
  <c r="P100" i="1"/>
  <c r="R100" i="1" s="1"/>
  <c r="P107" i="1"/>
  <c r="R107" i="1" s="1"/>
  <c r="P105" i="1"/>
  <c r="R105" i="1" s="1"/>
  <c r="P106" i="1"/>
  <c r="R106" i="1" s="1"/>
  <c r="P109" i="1"/>
  <c r="R109" i="1" s="1"/>
  <c r="P133" i="1"/>
  <c r="R133" i="1" s="1"/>
  <c r="P134" i="1"/>
  <c r="R134" i="1" s="1"/>
  <c r="P135" i="1"/>
  <c r="R135" i="1" s="1"/>
  <c r="P108" i="1"/>
  <c r="R108" i="1" s="1"/>
  <c r="P137" i="1"/>
  <c r="R137" i="1" s="1"/>
  <c r="R120" i="1"/>
  <c r="P126" i="1"/>
  <c r="R126" i="1" s="1"/>
  <c r="P148" i="1"/>
  <c r="R148" i="1" s="1"/>
  <c r="R114" i="1"/>
  <c r="P91" i="1"/>
  <c r="R91" i="1" s="1"/>
  <c r="P127" i="1"/>
  <c r="R127" i="1" s="1"/>
  <c r="P149" i="1"/>
  <c r="R149" i="1" s="1"/>
  <c r="P128" i="1"/>
  <c r="R128" i="1" s="1"/>
  <c r="P93" i="1"/>
  <c r="R93" i="1" s="1"/>
  <c r="P94" i="1"/>
  <c r="R94" i="1" s="1"/>
  <c r="P130" i="1"/>
  <c r="R130" i="1" s="1"/>
  <c r="P150" i="1"/>
  <c r="R150" i="1" s="1"/>
  <c r="R119" i="1"/>
  <c r="R143" i="1"/>
  <c r="R142" i="1"/>
  <c r="R136" i="1"/>
  <c r="V130" i="1" l="1"/>
  <c r="S130" i="1"/>
  <c r="V147" i="1"/>
  <c r="S147" i="1"/>
  <c r="V93" i="1"/>
  <c r="S93" i="1"/>
  <c r="V120" i="1"/>
  <c r="S120" i="1"/>
  <c r="V105" i="1"/>
  <c r="S105" i="1"/>
  <c r="V140" i="1"/>
  <c r="S140" i="1"/>
  <c r="V92" i="1"/>
  <c r="S92" i="1"/>
  <c r="V109" i="1"/>
  <c r="S109" i="1"/>
  <c r="V126" i="1"/>
  <c r="S126" i="1"/>
  <c r="V136" i="1"/>
  <c r="S136" i="1"/>
  <c r="V107" i="1"/>
  <c r="S107" i="1"/>
  <c r="V149" i="1"/>
  <c r="S149" i="1"/>
  <c r="V143" i="1"/>
  <c r="S143" i="1"/>
  <c r="V135" i="1"/>
  <c r="S135" i="1"/>
  <c r="V101" i="1"/>
  <c r="S101" i="1"/>
  <c r="V116" i="1"/>
  <c r="S116" i="1"/>
  <c r="V148" i="1"/>
  <c r="S148" i="1"/>
  <c r="V115" i="1"/>
  <c r="S115" i="1"/>
  <c r="V106" i="1"/>
  <c r="S106" i="1"/>
  <c r="V128" i="1"/>
  <c r="S128" i="1"/>
  <c r="V144" i="1"/>
  <c r="S144" i="1"/>
  <c r="V142" i="1"/>
  <c r="S142" i="1"/>
  <c r="V100" i="1"/>
  <c r="S100" i="1"/>
  <c r="V119" i="1"/>
  <c r="S119" i="1"/>
  <c r="V91" i="1"/>
  <c r="S91" i="1"/>
  <c r="V134" i="1"/>
  <c r="S134" i="1"/>
  <c r="V102" i="1"/>
  <c r="S102" i="1"/>
  <c r="V113" i="1"/>
  <c r="S113" i="1"/>
  <c r="V98" i="1"/>
  <c r="S98" i="1"/>
  <c r="V94" i="1"/>
  <c r="S94" i="1"/>
  <c r="V141" i="1"/>
  <c r="S141" i="1"/>
  <c r="V137" i="1"/>
  <c r="S137" i="1"/>
  <c r="V95" i="1"/>
  <c r="S95" i="1"/>
  <c r="V108" i="1"/>
  <c r="S108" i="1"/>
  <c r="V127" i="1"/>
  <c r="S127" i="1"/>
  <c r="V150" i="1"/>
  <c r="S150" i="1"/>
  <c r="V114" i="1"/>
  <c r="S114" i="1"/>
  <c r="V133" i="1"/>
  <c r="S133" i="1"/>
  <c r="V99" i="1"/>
  <c r="S99" i="1"/>
  <c r="V123" i="1"/>
  <c r="S123" i="1"/>
  <c r="J3" i="2"/>
  <c r="J4" i="2"/>
  <c r="J5" i="2"/>
  <c r="J6" i="2"/>
  <c r="J7" i="2"/>
  <c r="J8" i="2"/>
  <c r="J2" i="2"/>
  <c r="K2" i="2" l="1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3" i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</calcChain>
</file>

<file path=xl/sharedStrings.xml><?xml version="1.0" encoding="utf-8"?>
<sst xmlns="http://schemas.openxmlformats.org/spreadsheetml/2006/main" count="142" uniqueCount="24">
  <si>
    <t>Time</t>
  </si>
  <si>
    <t>Location (m)</t>
  </si>
  <si>
    <t>Team</t>
  </si>
  <si>
    <t>Base</t>
  </si>
  <si>
    <t>Total Field #1 (nT)</t>
  </si>
  <si>
    <t>Total Field #2 (nT)</t>
  </si>
  <si>
    <t>Total Field #3 (nT)</t>
  </si>
  <si>
    <t>Total Field #4 (nT)</t>
  </si>
  <si>
    <t>Total Field #5 (nT)</t>
  </si>
  <si>
    <t>Total Field Average (nT)</t>
  </si>
  <si>
    <t>Standard Deviation</t>
  </si>
  <si>
    <t>Measurement written as 54xxx</t>
  </si>
  <si>
    <t>Team Variation</t>
  </si>
  <si>
    <t>?</t>
  </si>
  <si>
    <t>Team Variation Corrected</t>
  </si>
  <si>
    <t>Start Base Variation from Beginning of survey</t>
  </si>
  <si>
    <t>Diurnally Corrected</t>
  </si>
  <si>
    <t>Location</t>
  </si>
  <si>
    <t>SD</t>
  </si>
  <si>
    <t>Total Field #6 (nT)</t>
  </si>
  <si>
    <t>Anomaly</t>
  </si>
  <si>
    <t>Total Field</t>
  </si>
  <si>
    <t>Corrected Total Field Data (nT)</t>
  </si>
  <si>
    <t>Standard Deviation 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</si>
</sst>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0" borderId="0" xfId="0" applyFill="1"/>
    <xf numFmtId="0" fontId="0" fillId="3" borderId="0" xfId="0" applyFill="1"/>
    <xf numFmtId="20" fontId="0" fillId="0" borderId="0" xfId="0" applyNumberFormat="1" applyFill="1"/>
    <xf numFmtId="2" fontId="0" fillId="0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0" fontId="0" fillId="3" borderId="0" xfId="0" applyNumberFormat="1" applyFill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86408738818951E-2"/>
          <c:y val="1.8597185402075996E-2"/>
          <c:w val="0.79786255099487291"/>
          <c:h val="0.90392091692056076"/>
        </c:manualLayout>
      </c:layout>
      <c:scatterChart>
        <c:scatterStyle val="smoothMarker"/>
        <c:varyColors val="0"/>
        <c:ser>
          <c:idx val="0"/>
          <c:order val="0"/>
          <c:tx>
            <c:v>Team 1</c:v>
          </c:tx>
          <c:xVal>
            <c:numRef>
              <c:f>'Monday Sept. 21, 2015'!$C$4:$C$8</c:f>
              <c:numCache>
                <c:formatCode>General</c:formatCode>
                <c:ptCount val="5"/>
                <c:pt idx="0">
                  <c:v>5.2</c:v>
                </c:pt>
                <c:pt idx="1">
                  <c:v>10.199999999999999</c:v>
                </c:pt>
                <c:pt idx="2">
                  <c:v>15.2</c:v>
                </c:pt>
                <c:pt idx="3">
                  <c:v>20.2</c:v>
                </c:pt>
                <c:pt idx="4">
                  <c:v>24.8</c:v>
                </c:pt>
              </c:numCache>
            </c:numRef>
          </c:xVal>
          <c:yVal>
            <c:numRef>
              <c:f>'Monday Sept. 21, 2015'!$J$4:$J$8</c:f>
              <c:numCache>
                <c:formatCode>General</c:formatCode>
                <c:ptCount val="5"/>
                <c:pt idx="0">
                  <c:v>555.4</c:v>
                </c:pt>
                <c:pt idx="1">
                  <c:v>537.20000000000005</c:v>
                </c:pt>
                <c:pt idx="2">
                  <c:v>566.79999999999995</c:v>
                </c:pt>
                <c:pt idx="3">
                  <c:v>546.6</c:v>
                </c:pt>
                <c:pt idx="4">
                  <c:v>534.20000000000005</c:v>
                </c:pt>
              </c:numCache>
            </c:numRef>
          </c:yVal>
          <c:smooth val="1"/>
        </c:ser>
        <c:ser>
          <c:idx val="1"/>
          <c:order val="1"/>
          <c:tx>
            <c:v>Team 2</c:v>
          </c:tx>
          <c:xVal>
            <c:numRef>
              <c:f>'Monday Sept. 21, 2015'!$C$11:$C$15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19</c:v>
                </c:pt>
              </c:numCache>
            </c:numRef>
          </c:xVal>
          <c:yVal>
            <c:numRef>
              <c:f>'Monday Sept. 21, 2015'!$J$11:$J$15</c:f>
              <c:numCache>
                <c:formatCode>General</c:formatCode>
                <c:ptCount val="5"/>
                <c:pt idx="0">
                  <c:v>543.16666666666663</c:v>
                </c:pt>
                <c:pt idx="1">
                  <c:v>543.5</c:v>
                </c:pt>
                <c:pt idx="2">
                  <c:v>649.66666666666663</c:v>
                </c:pt>
                <c:pt idx="3">
                  <c:v>543.33333333333337</c:v>
                </c:pt>
                <c:pt idx="4">
                  <c:v>583</c:v>
                </c:pt>
              </c:numCache>
            </c:numRef>
          </c:yVal>
          <c:smooth val="1"/>
        </c:ser>
        <c:ser>
          <c:idx val="2"/>
          <c:order val="2"/>
          <c:tx>
            <c:v>Team 3</c:v>
          </c:tx>
          <c:xVal>
            <c:numRef>
              <c:f>'Monday Sept. 21, 2015'!$C$18:$C$22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'Monday Sept. 21, 2015'!$J$18:$J$22</c:f>
              <c:numCache>
                <c:formatCode>General</c:formatCode>
                <c:ptCount val="5"/>
                <c:pt idx="0">
                  <c:v>542.79999999999995</c:v>
                </c:pt>
                <c:pt idx="1">
                  <c:v>552.79999999999995</c:v>
                </c:pt>
                <c:pt idx="2">
                  <c:v>593.6</c:v>
                </c:pt>
                <c:pt idx="3">
                  <c:v>668.4</c:v>
                </c:pt>
                <c:pt idx="4">
                  <c:v>540.4</c:v>
                </c:pt>
              </c:numCache>
            </c:numRef>
          </c:yVal>
          <c:smooth val="1"/>
        </c:ser>
        <c:ser>
          <c:idx val="3"/>
          <c:order val="3"/>
          <c:tx>
            <c:v>Team 4</c:v>
          </c:tx>
          <c:xVal>
            <c:numRef>
              <c:f>'Monday Sept. 21, 2015'!$C$25:$C$29</c:f>
              <c:numCache>
                <c:formatCode>General</c:formatCode>
                <c:ptCount val="5"/>
                <c:pt idx="0">
                  <c:v>15.5</c:v>
                </c:pt>
                <c:pt idx="1">
                  <c:v>16.5</c:v>
                </c:pt>
                <c:pt idx="2">
                  <c:v>17.5</c:v>
                </c:pt>
                <c:pt idx="3">
                  <c:v>18.5</c:v>
                </c:pt>
                <c:pt idx="4">
                  <c:v>19.5</c:v>
                </c:pt>
              </c:numCache>
            </c:numRef>
          </c:xVal>
          <c:yVal>
            <c:numRef>
              <c:f>'Monday Sept. 21, 2015'!$J$25:$J$29</c:f>
              <c:numCache>
                <c:formatCode>General</c:formatCode>
                <c:ptCount val="5"/>
                <c:pt idx="0">
                  <c:v>598.79999999999995</c:v>
                </c:pt>
                <c:pt idx="1">
                  <c:v>643.4</c:v>
                </c:pt>
                <c:pt idx="2">
                  <c:v>680.2</c:v>
                </c:pt>
                <c:pt idx="3">
                  <c:v>640.4</c:v>
                </c:pt>
                <c:pt idx="4">
                  <c:v>568.20000000000005</c:v>
                </c:pt>
              </c:numCache>
            </c:numRef>
          </c:yVal>
          <c:smooth val="1"/>
        </c:ser>
        <c:ser>
          <c:idx val="4"/>
          <c:order val="4"/>
          <c:tx>
            <c:v>Team 5</c:v>
          </c:tx>
          <c:xVal>
            <c:numRef>
              <c:f>'Monday Sept. 21, 2015'!$C$32:$C$36</c:f>
              <c:numCache>
                <c:formatCode>General</c:formatCode>
                <c:ptCount val="5"/>
                <c:pt idx="0">
                  <c:v>15.75</c:v>
                </c:pt>
                <c:pt idx="1">
                  <c:v>16.25</c:v>
                </c:pt>
                <c:pt idx="2">
                  <c:v>16.75</c:v>
                </c:pt>
                <c:pt idx="3">
                  <c:v>17.25</c:v>
                </c:pt>
                <c:pt idx="4">
                  <c:v>17.75</c:v>
                </c:pt>
              </c:numCache>
            </c:numRef>
          </c:xVal>
          <c:yVal>
            <c:numRef>
              <c:f>'Monday Sept. 21, 2015'!$J$32:$J$36</c:f>
              <c:numCache>
                <c:formatCode>General</c:formatCode>
                <c:ptCount val="5"/>
                <c:pt idx="0">
                  <c:v>594</c:v>
                </c:pt>
                <c:pt idx="1">
                  <c:v>609</c:v>
                </c:pt>
                <c:pt idx="2">
                  <c:v>608</c:v>
                </c:pt>
                <c:pt idx="3">
                  <c:v>682</c:v>
                </c:pt>
                <c:pt idx="4">
                  <c:v>651.79999999999995</c:v>
                </c:pt>
              </c:numCache>
            </c:numRef>
          </c:yVal>
          <c:smooth val="1"/>
        </c:ser>
        <c:ser>
          <c:idx val="5"/>
          <c:order val="5"/>
          <c:tx>
            <c:v>Team 6</c:v>
          </c:tx>
          <c:xVal>
            <c:numRef>
              <c:f>'Monday Sept. 21, 2015'!$C$39:$C$43</c:f>
              <c:numCache>
                <c:formatCode>General</c:formatCode>
                <c:ptCount val="5"/>
                <c:pt idx="0">
                  <c:v>13</c:v>
                </c:pt>
                <c:pt idx="1">
                  <c:v>18.25</c:v>
                </c:pt>
                <c:pt idx="2">
                  <c:v>19.25</c:v>
                </c:pt>
                <c:pt idx="3">
                  <c:v>21</c:v>
                </c:pt>
                <c:pt idx="4">
                  <c:v>23</c:v>
                </c:pt>
              </c:numCache>
            </c:numRef>
          </c:xVal>
          <c:yVal>
            <c:numRef>
              <c:f>'Monday Sept. 21, 2015'!$J$39:$J$43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6"/>
          <c:order val="6"/>
          <c:tx>
            <c:v>Team 7</c:v>
          </c:tx>
          <c:xVal>
            <c:numRef>
              <c:f>'Monday Sept. 21, 2015'!$C$46:$C$49</c:f>
              <c:numCache>
                <c:formatCode>0.00</c:formatCode>
                <c:ptCount val="4"/>
                <c:pt idx="0">
                  <c:v>18.25</c:v>
                </c:pt>
                <c:pt idx="1">
                  <c:v>18.75</c:v>
                </c:pt>
                <c:pt idx="2">
                  <c:v>19.75</c:v>
                </c:pt>
                <c:pt idx="3">
                  <c:v>20.75</c:v>
                </c:pt>
              </c:numCache>
            </c:numRef>
          </c:xVal>
          <c:yVal>
            <c:numRef>
              <c:f>'Monday Sept. 21, 2015'!$J$46:$J$50</c:f>
              <c:numCache>
                <c:formatCode>General</c:formatCode>
                <c:ptCount val="5"/>
                <c:pt idx="0">
                  <c:v>627.4</c:v>
                </c:pt>
                <c:pt idx="1">
                  <c:v>584.79999999999995</c:v>
                </c:pt>
                <c:pt idx="2">
                  <c:v>554.20000000000005</c:v>
                </c:pt>
                <c:pt idx="3">
                  <c:v>542.6</c:v>
                </c:pt>
                <c:pt idx="4">
                  <c:v>546.6</c:v>
                </c:pt>
              </c:numCache>
            </c:numRef>
          </c:yVal>
          <c:smooth val="1"/>
        </c:ser>
        <c:ser>
          <c:idx val="7"/>
          <c:order val="7"/>
          <c:tx>
            <c:v>Team 8</c:v>
          </c:tx>
          <c:xVal>
            <c:numRef>
              <c:f>'Monday Sept. 21, 2015'!$C$53:$C$57</c:f>
              <c:numCache>
                <c:formatCode>0.00</c:formatCode>
                <c:ptCount val="5"/>
                <c:pt idx="0">
                  <c:v>17.25</c:v>
                </c:pt>
                <c:pt idx="1">
                  <c:v>17.45</c:v>
                </c:pt>
                <c:pt idx="2">
                  <c:v>17.649999999999999</c:v>
                </c:pt>
                <c:pt idx="3">
                  <c:v>17.850000000000001</c:v>
                </c:pt>
                <c:pt idx="4">
                  <c:v>18.05</c:v>
                </c:pt>
              </c:numCache>
            </c:numRef>
          </c:xVal>
          <c:yVal>
            <c:numRef>
              <c:f>'Monday Sept. 21, 2015'!$J$53:$J$57</c:f>
              <c:numCache>
                <c:formatCode>General</c:formatCode>
                <c:ptCount val="5"/>
                <c:pt idx="0">
                  <c:v>687.4</c:v>
                </c:pt>
                <c:pt idx="1">
                  <c:v>680</c:v>
                </c:pt>
                <c:pt idx="2">
                  <c:v>697</c:v>
                </c:pt>
                <c:pt idx="3">
                  <c:v>692.2</c:v>
                </c:pt>
                <c:pt idx="4">
                  <c:v>687.8</c:v>
                </c:pt>
              </c:numCache>
            </c:numRef>
          </c:yVal>
          <c:smooth val="1"/>
        </c:ser>
        <c:ser>
          <c:idx val="8"/>
          <c:order val="8"/>
          <c:tx>
            <c:v>Team 9</c:v>
          </c:tx>
          <c:xVal>
            <c:numRef>
              <c:f>'Monday Sept. 21, 2015'!$C$60:$C$64</c:f>
              <c:numCache>
                <c:formatCode>0.00</c:formatCode>
                <c:ptCount val="5"/>
                <c:pt idx="0">
                  <c:v>18</c:v>
                </c:pt>
                <c:pt idx="1">
                  <c:v>18.25</c:v>
                </c:pt>
                <c:pt idx="2">
                  <c:v>18.5</c:v>
                </c:pt>
                <c:pt idx="3">
                  <c:v>18.75</c:v>
                </c:pt>
                <c:pt idx="4">
                  <c:v>19</c:v>
                </c:pt>
              </c:numCache>
            </c:numRef>
          </c:xVal>
          <c:yVal>
            <c:numRef>
              <c:f>'Monday Sept. 21, 2015'!$J$60:$J$64</c:f>
              <c:numCache>
                <c:formatCode>General</c:formatCode>
                <c:ptCount val="5"/>
                <c:pt idx="0">
                  <c:v>688.8</c:v>
                </c:pt>
                <c:pt idx="1">
                  <c:v>653.4</c:v>
                </c:pt>
                <c:pt idx="2">
                  <c:v>628</c:v>
                </c:pt>
                <c:pt idx="3">
                  <c:v>613.4</c:v>
                </c:pt>
                <c:pt idx="4">
                  <c:v>614.4</c:v>
                </c:pt>
              </c:numCache>
            </c:numRef>
          </c:yVal>
          <c:smooth val="1"/>
        </c:ser>
        <c:ser>
          <c:idx val="9"/>
          <c:order val="9"/>
          <c:tx>
            <c:v>Team 10</c:v>
          </c:tx>
          <c:xVal>
            <c:numRef>
              <c:f>'Monday Sept. 21, 2015'!$C$67:$C$71</c:f>
              <c:numCache>
                <c:formatCode>0.00</c:formatCode>
                <c:ptCount val="5"/>
                <c:pt idx="0">
                  <c:v>19</c:v>
                </c:pt>
                <c:pt idx="1">
                  <c:v>19.25</c:v>
                </c:pt>
                <c:pt idx="2">
                  <c:v>19.5</c:v>
                </c:pt>
                <c:pt idx="3">
                  <c:v>19.75</c:v>
                </c:pt>
                <c:pt idx="4">
                  <c:v>20</c:v>
                </c:pt>
              </c:numCache>
            </c:numRef>
          </c:xVal>
          <c:yVal>
            <c:numRef>
              <c:f>'Monday Sept. 21, 2015'!$J$67:$J$71</c:f>
              <c:numCache>
                <c:formatCode>General</c:formatCode>
                <c:ptCount val="5"/>
                <c:pt idx="0">
                  <c:v>585.20000000000005</c:v>
                </c:pt>
                <c:pt idx="1">
                  <c:v>567.79999999999995</c:v>
                </c:pt>
                <c:pt idx="2">
                  <c:v>563.20000000000005</c:v>
                </c:pt>
                <c:pt idx="3">
                  <c:v>558.6</c:v>
                </c:pt>
                <c:pt idx="4">
                  <c:v>555.79999999999995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7888"/>
        <c:axId val="103238464"/>
      </c:scatterChart>
      <c:valAx>
        <c:axId val="1032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(m)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38464"/>
        <c:crosses val="autoZero"/>
        <c:crossBetween val="midCat"/>
      </c:valAx>
      <c:valAx>
        <c:axId val="10323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(nT)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23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'Monday Sept. 21, 2015'!$U$91:$U$151</c:f>
                <c:numCache>
                  <c:formatCode>General</c:formatCode>
                  <c:ptCount val="61"/>
                  <c:pt idx="0">
                    <c:v>1.8547236990991407</c:v>
                  </c:pt>
                  <c:pt idx="1">
                    <c:v>1.4696938456699067</c:v>
                  </c:pt>
                  <c:pt idx="2">
                    <c:v>3.3105890714493698</c:v>
                  </c:pt>
                  <c:pt idx="3">
                    <c:v>3.8781438859330635</c:v>
                  </c:pt>
                  <c:pt idx="4">
                    <c:v>1.1661903789690602</c:v>
                  </c:pt>
                  <c:pt idx="7">
                    <c:v>1.3437096247164249</c:v>
                  </c:pt>
                  <c:pt idx="8">
                    <c:v>1.707825127659933</c:v>
                  </c:pt>
                  <c:pt idx="9">
                    <c:v>5.3065996645686404</c:v>
                  </c:pt>
                  <c:pt idx="10">
                    <c:v>1.3743685418725535</c:v>
                  </c:pt>
                  <c:pt idx="11">
                    <c:v>2.70801280154532</c:v>
                  </c:pt>
                  <c:pt idx="14">
                    <c:v>1.1661903789690602</c:v>
                  </c:pt>
                  <c:pt idx="15">
                    <c:v>1.4696938456699067</c:v>
                  </c:pt>
                  <c:pt idx="16">
                    <c:v>4.7581509013481273</c:v>
                  </c:pt>
                  <c:pt idx="17">
                    <c:v>6.7961386095340934</c:v>
                  </c:pt>
                  <c:pt idx="18">
                    <c:v>1.2</c:v>
                  </c:pt>
                  <c:pt idx="21">
                    <c:v>2.2271057451320089</c:v>
                  </c:pt>
                  <c:pt idx="22">
                    <c:v>14.458215657542253</c:v>
                  </c:pt>
                  <c:pt idx="23">
                    <c:v>11.582745788456206</c:v>
                  </c:pt>
                  <c:pt idx="24">
                    <c:v>3.0066592756745818</c:v>
                  </c:pt>
                  <c:pt idx="25">
                    <c:v>2.7856776554368237</c:v>
                  </c:pt>
                  <c:pt idx="28">
                    <c:v>2.2803508501982761</c:v>
                  </c:pt>
                  <c:pt idx="29">
                    <c:v>2.2803508501982761</c:v>
                  </c:pt>
                  <c:pt idx="30">
                    <c:v>4.4721359549995796</c:v>
                  </c:pt>
                  <c:pt idx="31">
                    <c:v>5.8040933831219501</c:v>
                  </c:pt>
                  <c:pt idx="32">
                    <c:v>11.031205736455105</c:v>
                  </c:pt>
                  <c:pt idx="35">
                    <c:v>10.9288608738514</c:v>
                  </c:pt>
                  <c:pt idx="36">
                    <c:v>2.3151673805580448</c:v>
                  </c:pt>
                  <c:pt idx="37">
                    <c:v>3.7629775444453561</c:v>
                  </c:pt>
                  <c:pt idx="38">
                    <c:v>2.3323807579381204</c:v>
                  </c:pt>
                  <c:pt idx="39">
                    <c:v>1.019803902718557</c:v>
                  </c:pt>
                  <c:pt idx="42">
                    <c:v>1.5811388300841898</c:v>
                  </c:pt>
                  <c:pt idx="43">
                    <c:v>7.1833139984271881</c:v>
                  </c:pt>
                  <c:pt idx="44">
                    <c:v>11.045361017187261</c:v>
                  </c:pt>
                  <c:pt idx="45">
                    <c:v>10.662434056068061</c:v>
                  </c:pt>
                  <c:pt idx="46">
                    <c:v>6.689544080129826</c:v>
                  </c:pt>
                  <c:pt idx="49">
                    <c:v>51.989999038276586</c:v>
                  </c:pt>
                  <c:pt idx="50">
                    <c:v>36.42856022408791</c:v>
                  </c:pt>
                  <c:pt idx="51">
                    <c:v>7.0178344238090995</c:v>
                  </c:pt>
                  <c:pt idx="52">
                    <c:v>1.299038105676658</c:v>
                  </c:pt>
                  <c:pt idx="53">
                    <c:v>3.8262252939417984</c:v>
                  </c:pt>
                  <c:pt idx="56">
                    <c:v>3.8678159211627436</c:v>
                  </c:pt>
                  <c:pt idx="57">
                    <c:v>2.6381811916545836</c:v>
                  </c:pt>
                  <c:pt idx="58">
                    <c:v>3.8678159211627436</c:v>
                  </c:pt>
                  <c:pt idx="59">
                    <c:v>3.082207001484488</c:v>
                  </c:pt>
                  <c:pt idx="60">
                    <c:v>2.0396078054371141</c:v>
                  </c:pt>
                </c:numCache>
              </c:numRef>
            </c:plus>
            <c:minus>
              <c:numRef>
                <c:f>'Monday Sept. 21, 2015'!$U$91:$U$151</c:f>
                <c:numCache>
                  <c:formatCode>General</c:formatCode>
                  <c:ptCount val="61"/>
                  <c:pt idx="0">
                    <c:v>1.8547236990991407</c:v>
                  </c:pt>
                  <c:pt idx="1">
                    <c:v>1.4696938456699067</c:v>
                  </c:pt>
                  <c:pt idx="2">
                    <c:v>3.3105890714493698</c:v>
                  </c:pt>
                  <c:pt idx="3">
                    <c:v>3.8781438859330635</c:v>
                  </c:pt>
                  <c:pt idx="4">
                    <c:v>1.1661903789690602</c:v>
                  </c:pt>
                  <c:pt idx="7">
                    <c:v>1.3437096247164249</c:v>
                  </c:pt>
                  <c:pt idx="8">
                    <c:v>1.707825127659933</c:v>
                  </c:pt>
                  <c:pt idx="9">
                    <c:v>5.3065996645686404</c:v>
                  </c:pt>
                  <c:pt idx="10">
                    <c:v>1.3743685418725535</c:v>
                  </c:pt>
                  <c:pt idx="11">
                    <c:v>2.70801280154532</c:v>
                  </c:pt>
                  <c:pt idx="14">
                    <c:v>1.1661903789690602</c:v>
                  </c:pt>
                  <c:pt idx="15">
                    <c:v>1.4696938456699067</c:v>
                  </c:pt>
                  <c:pt idx="16">
                    <c:v>4.7581509013481273</c:v>
                  </c:pt>
                  <c:pt idx="17">
                    <c:v>6.7961386095340934</c:v>
                  </c:pt>
                  <c:pt idx="18">
                    <c:v>1.2</c:v>
                  </c:pt>
                  <c:pt idx="21">
                    <c:v>2.2271057451320089</c:v>
                  </c:pt>
                  <c:pt idx="22">
                    <c:v>14.458215657542253</c:v>
                  </c:pt>
                  <c:pt idx="23">
                    <c:v>11.582745788456206</c:v>
                  </c:pt>
                  <c:pt idx="24">
                    <c:v>3.0066592756745818</c:v>
                  </c:pt>
                  <c:pt idx="25">
                    <c:v>2.7856776554368237</c:v>
                  </c:pt>
                  <c:pt idx="28">
                    <c:v>2.2803508501982761</c:v>
                  </c:pt>
                  <c:pt idx="29">
                    <c:v>2.2803508501982761</c:v>
                  </c:pt>
                  <c:pt idx="30">
                    <c:v>4.4721359549995796</c:v>
                  </c:pt>
                  <c:pt idx="31">
                    <c:v>5.8040933831219501</c:v>
                  </c:pt>
                  <c:pt idx="32">
                    <c:v>11.031205736455105</c:v>
                  </c:pt>
                  <c:pt idx="35">
                    <c:v>10.9288608738514</c:v>
                  </c:pt>
                  <c:pt idx="36">
                    <c:v>2.3151673805580448</c:v>
                  </c:pt>
                  <c:pt idx="37">
                    <c:v>3.7629775444453561</c:v>
                  </c:pt>
                  <c:pt idx="38">
                    <c:v>2.3323807579381204</c:v>
                  </c:pt>
                  <c:pt idx="39">
                    <c:v>1.019803902718557</c:v>
                  </c:pt>
                  <c:pt idx="42">
                    <c:v>1.5811388300841898</c:v>
                  </c:pt>
                  <c:pt idx="43">
                    <c:v>7.1833139984271881</c:v>
                  </c:pt>
                  <c:pt idx="44">
                    <c:v>11.045361017187261</c:v>
                  </c:pt>
                  <c:pt idx="45">
                    <c:v>10.662434056068061</c:v>
                  </c:pt>
                  <c:pt idx="46">
                    <c:v>6.689544080129826</c:v>
                  </c:pt>
                  <c:pt idx="49">
                    <c:v>51.989999038276586</c:v>
                  </c:pt>
                  <c:pt idx="50">
                    <c:v>36.42856022408791</c:v>
                  </c:pt>
                  <c:pt idx="51">
                    <c:v>7.0178344238090995</c:v>
                  </c:pt>
                  <c:pt idx="52">
                    <c:v>1.299038105676658</c:v>
                  </c:pt>
                  <c:pt idx="53">
                    <c:v>3.8262252939417984</c:v>
                  </c:pt>
                  <c:pt idx="56">
                    <c:v>3.8678159211627436</c:v>
                  </c:pt>
                  <c:pt idx="57">
                    <c:v>2.6381811916545836</c:v>
                  </c:pt>
                  <c:pt idx="58">
                    <c:v>3.8678159211627436</c:v>
                  </c:pt>
                  <c:pt idx="59">
                    <c:v>3.082207001484488</c:v>
                  </c:pt>
                  <c:pt idx="60">
                    <c:v>2.0396078054371141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'Monday Sept. 21, 2015'!$T$91:$T$151</c:f>
              <c:numCache>
                <c:formatCode>General</c:formatCode>
                <c:ptCount val="61"/>
                <c:pt idx="0">
                  <c:v>5.2</c:v>
                </c:pt>
                <c:pt idx="1">
                  <c:v>10.199999999999999</c:v>
                </c:pt>
                <c:pt idx="2">
                  <c:v>15.2</c:v>
                </c:pt>
                <c:pt idx="3">
                  <c:v>20.2</c:v>
                </c:pt>
                <c:pt idx="4">
                  <c:v>24.8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19</c:v>
                </c:pt>
                <c:pt idx="14">
                  <c:v>9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24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8">
                  <c:v>15.75</c:v>
                </c:pt>
                <c:pt idx="29">
                  <c:v>16.25</c:v>
                </c:pt>
                <c:pt idx="30">
                  <c:v>16.75</c:v>
                </c:pt>
                <c:pt idx="31">
                  <c:v>17.25</c:v>
                </c:pt>
                <c:pt idx="32">
                  <c:v>17.75</c:v>
                </c:pt>
                <c:pt idx="35">
                  <c:v>18.25</c:v>
                </c:pt>
                <c:pt idx="36">
                  <c:v>18.75</c:v>
                </c:pt>
                <c:pt idx="37">
                  <c:v>19.75</c:v>
                </c:pt>
                <c:pt idx="38">
                  <c:v>20.75</c:v>
                </c:pt>
                <c:pt idx="39">
                  <c:v>21.25</c:v>
                </c:pt>
                <c:pt idx="42">
                  <c:v>17.25</c:v>
                </c:pt>
                <c:pt idx="43">
                  <c:v>17.45</c:v>
                </c:pt>
                <c:pt idx="44">
                  <c:v>17.649999999999999</c:v>
                </c:pt>
                <c:pt idx="45">
                  <c:v>17.850000000000001</c:v>
                </c:pt>
                <c:pt idx="46">
                  <c:v>18.05</c:v>
                </c:pt>
                <c:pt idx="49">
                  <c:v>18</c:v>
                </c:pt>
                <c:pt idx="50">
                  <c:v>18.25</c:v>
                </c:pt>
                <c:pt idx="51">
                  <c:v>18.5</c:v>
                </c:pt>
                <c:pt idx="52">
                  <c:v>18.75</c:v>
                </c:pt>
                <c:pt idx="53">
                  <c:v>19</c:v>
                </c:pt>
                <c:pt idx="56">
                  <c:v>19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</c:v>
                </c:pt>
              </c:numCache>
            </c:numRef>
          </c:xVal>
          <c:yVal>
            <c:numRef>
              <c:f>'Monday Sept. 21, 2015'!$R$91:$R$151</c:f>
              <c:numCache>
                <c:formatCode>General</c:formatCode>
                <c:ptCount val="61"/>
                <c:pt idx="0">
                  <c:v>554</c:v>
                </c:pt>
                <c:pt idx="1">
                  <c:v>534.40000000000009</c:v>
                </c:pt>
                <c:pt idx="2">
                  <c:v>562.59999999999991</c:v>
                </c:pt>
                <c:pt idx="3">
                  <c:v>541</c:v>
                </c:pt>
                <c:pt idx="4">
                  <c:v>527.20000000000005</c:v>
                </c:pt>
                <c:pt idx="7">
                  <c:v>529.42777777777769</c:v>
                </c:pt>
                <c:pt idx="8">
                  <c:v>529.62222222222215</c:v>
                </c:pt>
                <c:pt idx="9">
                  <c:v>632.78333333333319</c:v>
                </c:pt>
                <c:pt idx="10">
                  <c:v>529.17777777777781</c:v>
                </c:pt>
                <c:pt idx="11">
                  <c:v>568.70555555555552</c:v>
                </c:pt>
                <c:pt idx="14">
                  <c:v>534.36666666666656</c:v>
                </c:pt>
                <c:pt idx="15">
                  <c:v>544.5333333333333</c:v>
                </c:pt>
                <c:pt idx="16">
                  <c:v>585.5</c:v>
                </c:pt>
                <c:pt idx="17">
                  <c:v>634.81666666666661</c:v>
                </c:pt>
                <c:pt idx="18">
                  <c:v>532.63333333333333</c:v>
                </c:pt>
                <c:pt idx="21">
                  <c:v>579.5333333333333</c:v>
                </c:pt>
                <c:pt idx="22">
                  <c:v>624.13333333333333</c:v>
                </c:pt>
                <c:pt idx="23">
                  <c:v>660.93333333333339</c:v>
                </c:pt>
                <c:pt idx="24">
                  <c:v>621.13333333333333</c:v>
                </c:pt>
                <c:pt idx="25">
                  <c:v>548.93333333333339</c:v>
                </c:pt>
                <c:pt idx="28">
                  <c:v>584.6</c:v>
                </c:pt>
                <c:pt idx="29">
                  <c:v>599.6</c:v>
                </c:pt>
                <c:pt idx="30">
                  <c:v>598.6</c:v>
                </c:pt>
                <c:pt idx="31">
                  <c:v>638.85</c:v>
                </c:pt>
                <c:pt idx="32">
                  <c:v>632.35</c:v>
                </c:pt>
                <c:pt idx="35">
                  <c:v>616.09999999999991</c:v>
                </c:pt>
                <c:pt idx="36">
                  <c:v>573.79999999999995</c:v>
                </c:pt>
                <c:pt idx="37">
                  <c:v>543.5</c:v>
                </c:pt>
                <c:pt idx="38">
                  <c:v>532.19999999999993</c:v>
                </c:pt>
                <c:pt idx="39">
                  <c:v>536.5</c:v>
                </c:pt>
                <c:pt idx="42">
                  <c:v>674.23333333333335</c:v>
                </c:pt>
                <c:pt idx="43">
                  <c:v>671.66666666666663</c:v>
                </c:pt>
                <c:pt idx="44">
                  <c:v>689.09999999999991</c:v>
                </c:pt>
                <c:pt idx="45">
                  <c:v>671.7833333333333</c:v>
                </c:pt>
                <c:pt idx="46">
                  <c:v>685.4666666666667</c:v>
                </c:pt>
                <c:pt idx="49">
                  <c:v>669.49999999999989</c:v>
                </c:pt>
                <c:pt idx="50">
                  <c:v>633.4</c:v>
                </c:pt>
                <c:pt idx="51">
                  <c:v>617.79999999999995</c:v>
                </c:pt>
                <c:pt idx="52">
                  <c:v>582.34999999999991</c:v>
                </c:pt>
                <c:pt idx="53">
                  <c:v>592.29999999999995</c:v>
                </c:pt>
                <c:pt idx="56">
                  <c:v>572.76666666666665</c:v>
                </c:pt>
                <c:pt idx="57">
                  <c:v>553.73333333333323</c:v>
                </c:pt>
                <c:pt idx="58">
                  <c:v>547.5</c:v>
                </c:pt>
                <c:pt idx="59">
                  <c:v>537.66666666666663</c:v>
                </c:pt>
                <c:pt idx="60">
                  <c:v>536.83333333333326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0768"/>
        <c:axId val="103241344"/>
      </c:scatterChart>
      <c:valAx>
        <c:axId val="1032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41344"/>
        <c:crosses val="autoZero"/>
        <c:crossBetween val="midCat"/>
      </c:valAx>
      <c:valAx>
        <c:axId val="103241344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4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'Monday Sept. 21, 2015'!$U$91:$U$151</c:f>
                <c:numCache>
                  <c:formatCode>General</c:formatCode>
                  <c:ptCount val="61"/>
                  <c:pt idx="0">
                    <c:v>1.8547236990991407</c:v>
                  </c:pt>
                  <c:pt idx="1">
                    <c:v>1.4696938456699067</c:v>
                  </c:pt>
                  <c:pt idx="2">
                    <c:v>3.3105890714493698</c:v>
                  </c:pt>
                  <c:pt idx="3">
                    <c:v>3.8781438859330635</c:v>
                  </c:pt>
                  <c:pt idx="4">
                    <c:v>1.1661903789690602</c:v>
                  </c:pt>
                  <c:pt idx="7">
                    <c:v>1.3437096247164249</c:v>
                  </c:pt>
                  <c:pt idx="8">
                    <c:v>1.707825127659933</c:v>
                  </c:pt>
                  <c:pt idx="9">
                    <c:v>5.3065996645686404</c:v>
                  </c:pt>
                  <c:pt idx="10">
                    <c:v>1.3743685418725535</c:v>
                  </c:pt>
                  <c:pt idx="11">
                    <c:v>2.70801280154532</c:v>
                  </c:pt>
                  <c:pt idx="14">
                    <c:v>1.1661903789690602</c:v>
                  </c:pt>
                  <c:pt idx="15">
                    <c:v>1.4696938456699067</c:v>
                  </c:pt>
                  <c:pt idx="16">
                    <c:v>4.7581509013481273</c:v>
                  </c:pt>
                  <c:pt idx="17">
                    <c:v>6.7961386095340934</c:v>
                  </c:pt>
                  <c:pt idx="18">
                    <c:v>1.2</c:v>
                  </c:pt>
                  <c:pt idx="21">
                    <c:v>2.2271057451320089</c:v>
                  </c:pt>
                  <c:pt idx="22">
                    <c:v>14.458215657542253</c:v>
                  </c:pt>
                  <c:pt idx="23">
                    <c:v>11.582745788456206</c:v>
                  </c:pt>
                  <c:pt idx="24">
                    <c:v>3.0066592756745818</c:v>
                  </c:pt>
                  <c:pt idx="25">
                    <c:v>2.7856776554368237</c:v>
                  </c:pt>
                  <c:pt idx="28">
                    <c:v>2.2803508501982761</c:v>
                  </c:pt>
                  <c:pt idx="29">
                    <c:v>2.2803508501982761</c:v>
                  </c:pt>
                  <c:pt idx="30">
                    <c:v>4.4721359549995796</c:v>
                  </c:pt>
                  <c:pt idx="31">
                    <c:v>5.8040933831219501</c:v>
                  </c:pt>
                  <c:pt idx="32">
                    <c:v>11.031205736455105</c:v>
                  </c:pt>
                  <c:pt idx="35">
                    <c:v>10.9288608738514</c:v>
                  </c:pt>
                  <c:pt idx="36">
                    <c:v>2.3151673805580448</c:v>
                  </c:pt>
                  <c:pt idx="37">
                    <c:v>3.7629775444453561</c:v>
                  </c:pt>
                  <c:pt idx="38">
                    <c:v>2.3323807579381204</c:v>
                  </c:pt>
                  <c:pt idx="39">
                    <c:v>1.019803902718557</c:v>
                  </c:pt>
                  <c:pt idx="42">
                    <c:v>1.5811388300841898</c:v>
                  </c:pt>
                  <c:pt idx="43">
                    <c:v>7.1833139984271881</c:v>
                  </c:pt>
                  <c:pt idx="44">
                    <c:v>11.045361017187261</c:v>
                  </c:pt>
                  <c:pt idx="45">
                    <c:v>10.662434056068061</c:v>
                  </c:pt>
                  <c:pt idx="46">
                    <c:v>6.689544080129826</c:v>
                  </c:pt>
                  <c:pt idx="49">
                    <c:v>51.989999038276586</c:v>
                  </c:pt>
                  <c:pt idx="50">
                    <c:v>36.42856022408791</c:v>
                  </c:pt>
                  <c:pt idx="51">
                    <c:v>7.0178344238090995</c:v>
                  </c:pt>
                  <c:pt idx="52">
                    <c:v>1.299038105676658</c:v>
                  </c:pt>
                  <c:pt idx="53">
                    <c:v>3.8262252939417984</c:v>
                  </c:pt>
                  <c:pt idx="56">
                    <c:v>3.8678159211627436</c:v>
                  </c:pt>
                  <c:pt idx="57">
                    <c:v>2.6381811916545836</c:v>
                  </c:pt>
                  <c:pt idx="58">
                    <c:v>3.8678159211627436</c:v>
                  </c:pt>
                  <c:pt idx="59">
                    <c:v>3.082207001484488</c:v>
                  </c:pt>
                  <c:pt idx="60">
                    <c:v>2.0396078054371141</c:v>
                  </c:pt>
                </c:numCache>
              </c:numRef>
            </c:plus>
            <c:minus>
              <c:numRef>
                <c:f>'Monday Sept. 21, 2015'!$U$91:$U$151</c:f>
                <c:numCache>
                  <c:formatCode>General</c:formatCode>
                  <c:ptCount val="61"/>
                  <c:pt idx="0">
                    <c:v>1.8547236990991407</c:v>
                  </c:pt>
                  <c:pt idx="1">
                    <c:v>1.4696938456699067</c:v>
                  </c:pt>
                  <c:pt idx="2">
                    <c:v>3.3105890714493698</c:v>
                  </c:pt>
                  <c:pt idx="3">
                    <c:v>3.8781438859330635</c:v>
                  </c:pt>
                  <c:pt idx="4">
                    <c:v>1.1661903789690602</c:v>
                  </c:pt>
                  <c:pt idx="7">
                    <c:v>1.3437096247164249</c:v>
                  </c:pt>
                  <c:pt idx="8">
                    <c:v>1.707825127659933</c:v>
                  </c:pt>
                  <c:pt idx="9">
                    <c:v>5.3065996645686404</c:v>
                  </c:pt>
                  <c:pt idx="10">
                    <c:v>1.3743685418725535</c:v>
                  </c:pt>
                  <c:pt idx="11">
                    <c:v>2.70801280154532</c:v>
                  </c:pt>
                  <c:pt idx="14">
                    <c:v>1.1661903789690602</c:v>
                  </c:pt>
                  <c:pt idx="15">
                    <c:v>1.4696938456699067</c:v>
                  </c:pt>
                  <c:pt idx="16">
                    <c:v>4.7581509013481273</c:v>
                  </c:pt>
                  <c:pt idx="17">
                    <c:v>6.7961386095340934</c:v>
                  </c:pt>
                  <c:pt idx="18">
                    <c:v>1.2</c:v>
                  </c:pt>
                  <c:pt idx="21">
                    <c:v>2.2271057451320089</c:v>
                  </c:pt>
                  <c:pt idx="22">
                    <c:v>14.458215657542253</c:v>
                  </c:pt>
                  <c:pt idx="23">
                    <c:v>11.582745788456206</c:v>
                  </c:pt>
                  <c:pt idx="24">
                    <c:v>3.0066592756745818</c:v>
                  </c:pt>
                  <c:pt idx="25">
                    <c:v>2.7856776554368237</c:v>
                  </c:pt>
                  <c:pt idx="28">
                    <c:v>2.2803508501982761</c:v>
                  </c:pt>
                  <c:pt idx="29">
                    <c:v>2.2803508501982761</c:v>
                  </c:pt>
                  <c:pt idx="30">
                    <c:v>4.4721359549995796</c:v>
                  </c:pt>
                  <c:pt idx="31">
                    <c:v>5.8040933831219501</c:v>
                  </c:pt>
                  <c:pt idx="32">
                    <c:v>11.031205736455105</c:v>
                  </c:pt>
                  <c:pt idx="35">
                    <c:v>10.9288608738514</c:v>
                  </c:pt>
                  <c:pt idx="36">
                    <c:v>2.3151673805580448</c:v>
                  </c:pt>
                  <c:pt idx="37">
                    <c:v>3.7629775444453561</c:v>
                  </c:pt>
                  <c:pt idx="38">
                    <c:v>2.3323807579381204</c:v>
                  </c:pt>
                  <c:pt idx="39">
                    <c:v>1.019803902718557</c:v>
                  </c:pt>
                  <c:pt idx="42">
                    <c:v>1.5811388300841898</c:v>
                  </c:pt>
                  <c:pt idx="43">
                    <c:v>7.1833139984271881</c:v>
                  </c:pt>
                  <c:pt idx="44">
                    <c:v>11.045361017187261</c:v>
                  </c:pt>
                  <c:pt idx="45">
                    <c:v>10.662434056068061</c:v>
                  </c:pt>
                  <c:pt idx="46">
                    <c:v>6.689544080129826</c:v>
                  </c:pt>
                  <c:pt idx="49">
                    <c:v>51.989999038276586</c:v>
                  </c:pt>
                  <c:pt idx="50">
                    <c:v>36.42856022408791</c:v>
                  </c:pt>
                  <c:pt idx="51">
                    <c:v>7.0178344238090995</c:v>
                  </c:pt>
                  <c:pt idx="52">
                    <c:v>1.299038105676658</c:v>
                  </c:pt>
                  <c:pt idx="53">
                    <c:v>3.8262252939417984</c:v>
                  </c:pt>
                  <c:pt idx="56">
                    <c:v>3.8678159211627436</c:v>
                  </c:pt>
                  <c:pt idx="57">
                    <c:v>2.6381811916545836</c:v>
                  </c:pt>
                  <c:pt idx="58">
                    <c:v>3.8678159211627436</c:v>
                  </c:pt>
                  <c:pt idx="59">
                    <c:v>3.082207001484488</c:v>
                  </c:pt>
                  <c:pt idx="60">
                    <c:v>2.0396078054371141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'Monday Sept. 21, 2015'!$T$91:$T$151</c:f>
              <c:numCache>
                <c:formatCode>General</c:formatCode>
                <c:ptCount val="61"/>
                <c:pt idx="0">
                  <c:v>5.2</c:v>
                </c:pt>
                <c:pt idx="1">
                  <c:v>10.199999999999999</c:v>
                </c:pt>
                <c:pt idx="2">
                  <c:v>15.2</c:v>
                </c:pt>
                <c:pt idx="3">
                  <c:v>20.2</c:v>
                </c:pt>
                <c:pt idx="4">
                  <c:v>24.8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22</c:v>
                </c:pt>
                <c:pt idx="11">
                  <c:v>19</c:v>
                </c:pt>
                <c:pt idx="14">
                  <c:v>9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24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8">
                  <c:v>15.75</c:v>
                </c:pt>
                <c:pt idx="29">
                  <c:v>16.25</c:v>
                </c:pt>
                <c:pt idx="30">
                  <c:v>16.75</c:v>
                </c:pt>
                <c:pt idx="31">
                  <c:v>17.25</c:v>
                </c:pt>
                <c:pt idx="32">
                  <c:v>17.75</c:v>
                </c:pt>
                <c:pt idx="35">
                  <c:v>18.25</c:v>
                </c:pt>
                <c:pt idx="36">
                  <c:v>18.75</c:v>
                </c:pt>
                <c:pt idx="37">
                  <c:v>19.75</c:v>
                </c:pt>
                <c:pt idx="38">
                  <c:v>20.75</c:v>
                </c:pt>
                <c:pt idx="39">
                  <c:v>21.25</c:v>
                </c:pt>
                <c:pt idx="42">
                  <c:v>17.25</c:v>
                </c:pt>
                <c:pt idx="43">
                  <c:v>17.45</c:v>
                </c:pt>
                <c:pt idx="44">
                  <c:v>17.649999999999999</c:v>
                </c:pt>
                <c:pt idx="45">
                  <c:v>17.850000000000001</c:v>
                </c:pt>
                <c:pt idx="46">
                  <c:v>18.05</c:v>
                </c:pt>
                <c:pt idx="49">
                  <c:v>18</c:v>
                </c:pt>
                <c:pt idx="50">
                  <c:v>18.25</c:v>
                </c:pt>
                <c:pt idx="51">
                  <c:v>18.5</c:v>
                </c:pt>
                <c:pt idx="52">
                  <c:v>18.75</c:v>
                </c:pt>
                <c:pt idx="53">
                  <c:v>19</c:v>
                </c:pt>
                <c:pt idx="56">
                  <c:v>19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</c:v>
                </c:pt>
              </c:numCache>
            </c:numRef>
          </c:xVal>
          <c:yVal>
            <c:numRef>
              <c:f>'Monday Sept. 21, 2015'!$V$91:$V$151</c:f>
              <c:numCache>
                <c:formatCode>General</c:formatCode>
                <c:ptCount val="61"/>
                <c:pt idx="0">
                  <c:v>24</c:v>
                </c:pt>
                <c:pt idx="1">
                  <c:v>4.4000000000000909</c:v>
                </c:pt>
                <c:pt idx="2">
                  <c:v>32.599999999999909</c:v>
                </c:pt>
                <c:pt idx="3">
                  <c:v>11</c:v>
                </c:pt>
                <c:pt idx="4">
                  <c:v>-2.7999999999999545</c:v>
                </c:pt>
                <c:pt idx="7">
                  <c:v>-0.57222222222230812</c:v>
                </c:pt>
                <c:pt idx="8">
                  <c:v>-0.37777777777785104</c:v>
                </c:pt>
                <c:pt idx="9">
                  <c:v>102.78333333333319</c:v>
                </c:pt>
                <c:pt idx="10">
                  <c:v>-0.82222222222219443</c:v>
                </c:pt>
                <c:pt idx="11">
                  <c:v>38.70555555555552</c:v>
                </c:pt>
                <c:pt idx="14">
                  <c:v>4.3666666666665606</c:v>
                </c:pt>
                <c:pt idx="15">
                  <c:v>14.533333333333303</c:v>
                </c:pt>
                <c:pt idx="16">
                  <c:v>55.5</c:v>
                </c:pt>
                <c:pt idx="17">
                  <c:v>104.81666666666661</c:v>
                </c:pt>
                <c:pt idx="18">
                  <c:v>2.6333333333333258</c:v>
                </c:pt>
                <c:pt idx="21">
                  <c:v>49.533333333333303</c:v>
                </c:pt>
                <c:pt idx="22">
                  <c:v>94.133333333333326</c:v>
                </c:pt>
                <c:pt idx="23">
                  <c:v>130.93333333333339</c:v>
                </c:pt>
                <c:pt idx="24">
                  <c:v>91.133333333333326</c:v>
                </c:pt>
                <c:pt idx="25">
                  <c:v>18.933333333333394</c:v>
                </c:pt>
                <c:pt idx="28">
                  <c:v>54.600000000000023</c:v>
                </c:pt>
                <c:pt idx="29">
                  <c:v>69.600000000000023</c:v>
                </c:pt>
                <c:pt idx="30">
                  <c:v>68.600000000000023</c:v>
                </c:pt>
                <c:pt idx="31">
                  <c:v>108.85000000000002</c:v>
                </c:pt>
                <c:pt idx="32">
                  <c:v>102.35000000000002</c:v>
                </c:pt>
                <c:pt idx="35">
                  <c:v>86.099999999999909</c:v>
                </c:pt>
                <c:pt idx="36">
                  <c:v>43.799999999999955</c:v>
                </c:pt>
                <c:pt idx="37">
                  <c:v>13.5</c:v>
                </c:pt>
                <c:pt idx="38">
                  <c:v>2.1999999999999318</c:v>
                </c:pt>
                <c:pt idx="39">
                  <c:v>6.5</c:v>
                </c:pt>
                <c:pt idx="42">
                  <c:v>144.23333333333335</c:v>
                </c:pt>
                <c:pt idx="43">
                  <c:v>141.66666666666663</c:v>
                </c:pt>
                <c:pt idx="44">
                  <c:v>159.09999999999991</c:v>
                </c:pt>
                <c:pt idx="45">
                  <c:v>141.7833333333333</c:v>
                </c:pt>
                <c:pt idx="46">
                  <c:v>155.4666666666667</c:v>
                </c:pt>
                <c:pt idx="49">
                  <c:v>139.49999999999989</c:v>
                </c:pt>
                <c:pt idx="50">
                  <c:v>103.39999999999998</c:v>
                </c:pt>
                <c:pt idx="51">
                  <c:v>87.799999999999955</c:v>
                </c:pt>
                <c:pt idx="52">
                  <c:v>52.349999999999909</c:v>
                </c:pt>
                <c:pt idx="53">
                  <c:v>62.299999999999955</c:v>
                </c:pt>
                <c:pt idx="56">
                  <c:v>42.766666666666652</c:v>
                </c:pt>
                <c:pt idx="57">
                  <c:v>23.733333333333235</c:v>
                </c:pt>
                <c:pt idx="58">
                  <c:v>17.5</c:v>
                </c:pt>
                <c:pt idx="59">
                  <c:v>7.6666666666666288</c:v>
                </c:pt>
                <c:pt idx="60">
                  <c:v>6.8333333333332575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3072"/>
        <c:axId val="103596032"/>
      </c:scatterChart>
      <c:valAx>
        <c:axId val="1032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96032"/>
        <c:crosses val="autoZero"/>
        <c:crossBetween val="midCat"/>
      </c:valAx>
      <c:valAx>
        <c:axId val="1035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4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86408738818951E-2"/>
          <c:y val="1.8597185402075996E-2"/>
          <c:w val="0.79786255099487291"/>
          <c:h val="0.90392091692056076"/>
        </c:manualLayout>
      </c:layout>
      <c:scatterChart>
        <c:scatterStyle val="lineMarker"/>
        <c:varyColors val="0"/>
        <c:ser>
          <c:idx val="0"/>
          <c:order val="0"/>
          <c:tx>
            <c:v>Team 1</c:v>
          </c:tx>
          <c:spPr>
            <a:ln w="28575">
              <a:noFill/>
            </a:ln>
          </c:spPr>
          <c:xVal>
            <c:numRef>
              <c:f>'Wednesday Sept. 23, 2015'!$C$3:$C$7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'Wednesday Sept. 23, 2015'!$J$3:$J$7</c:f>
              <c:numCache>
                <c:formatCode>General</c:formatCode>
                <c:ptCount val="5"/>
                <c:pt idx="0">
                  <c:v>540.40000000000146</c:v>
                </c:pt>
                <c:pt idx="1">
                  <c:v>547.80000000000291</c:v>
                </c:pt>
                <c:pt idx="2">
                  <c:v>540.40000000000146</c:v>
                </c:pt>
                <c:pt idx="3">
                  <c:v>473.40000000000146</c:v>
                </c:pt>
                <c:pt idx="4">
                  <c:v>542.19999999999709</c:v>
                </c:pt>
              </c:numCache>
            </c:numRef>
          </c:yVal>
          <c:smooth val="0"/>
        </c:ser>
        <c:ser>
          <c:idx val="1"/>
          <c:order val="1"/>
          <c:tx>
            <c:v>Team 2</c:v>
          </c:tx>
          <c:spPr>
            <a:ln w="28575">
              <a:noFill/>
            </a:ln>
          </c:spPr>
          <c:xVal>
            <c:numRef>
              <c:f>'Wednesday Sept. 23, 2015'!$C$10:$C$14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'Wednesday Sept. 23, 2015'!$J$10:$J$14</c:f>
              <c:numCache>
                <c:formatCode>General</c:formatCode>
                <c:ptCount val="5"/>
                <c:pt idx="0">
                  <c:v>555.4</c:v>
                </c:pt>
                <c:pt idx="1">
                  <c:v>550.4</c:v>
                </c:pt>
                <c:pt idx="2">
                  <c:v>499.2</c:v>
                </c:pt>
                <c:pt idx="3">
                  <c:v>532.20000000000005</c:v>
                </c:pt>
                <c:pt idx="4">
                  <c:v>552</c:v>
                </c:pt>
              </c:numCache>
            </c:numRef>
          </c:yVal>
          <c:smooth val="0"/>
        </c:ser>
        <c:ser>
          <c:idx val="2"/>
          <c:order val="2"/>
          <c:tx>
            <c:v>Team 3</c:v>
          </c:tx>
          <c:spPr>
            <a:ln w="28575">
              <a:noFill/>
            </a:ln>
          </c:spPr>
          <c:xVal>
            <c:numRef>
              <c:f>'Wednesday Sept. 23, 2015'!$C$17:$C$21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23</c:v>
                </c:pt>
              </c:numCache>
            </c:numRef>
          </c:xVal>
          <c:yVal>
            <c:numRef>
              <c:f>'Wednesday Sept. 23, 2015'!$J$17:$J$21</c:f>
              <c:numCache>
                <c:formatCode>General</c:formatCode>
                <c:ptCount val="5"/>
                <c:pt idx="0">
                  <c:v>549.20000000000005</c:v>
                </c:pt>
                <c:pt idx="1">
                  <c:v>539</c:v>
                </c:pt>
                <c:pt idx="2">
                  <c:v>542.4</c:v>
                </c:pt>
                <c:pt idx="3">
                  <c:v>511.8</c:v>
                </c:pt>
                <c:pt idx="4">
                  <c:v>539.6</c:v>
                </c:pt>
              </c:numCache>
            </c:numRef>
          </c:yVal>
          <c:smooth val="0"/>
        </c:ser>
        <c:ser>
          <c:idx val="3"/>
          <c:order val="3"/>
          <c:tx>
            <c:v>Team 4</c:v>
          </c:tx>
          <c:spPr>
            <a:ln w="28575">
              <a:noFill/>
            </a:ln>
          </c:spPr>
          <c:xVal>
            <c:numRef>
              <c:f>'Wednesday Sept. 23, 2015'!$C$24:$C$28</c:f>
              <c:numCache>
                <c:formatCode>General</c:formatCode>
                <c:ptCount val="5"/>
                <c:pt idx="0">
                  <c:v>15.5</c:v>
                </c:pt>
                <c:pt idx="1">
                  <c:v>16.5</c:v>
                </c:pt>
                <c:pt idx="2">
                  <c:v>17.5</c:v>
                </c:pt>
                <c:pt idx="3">
                  <c:v>18.5</c:v>
                </c:pt>
                <c:pt idx="4">
                  <c:v>19.5</c:v>
                </c:pt>
              </c:numCache>
            </c:numRef>
          </c:xVal>
          <c:yVal>
            <c:numRef>
              <c:f>'Wednesday Sept. 23, 2015'!$J$24:$J$28</c:f>
              <c:numCache>
                <c:formatCode>General</c:formatCode>
                <c:ptCount val="5"/>
                <c:pt idx="0">
                  <c:v>539.6</c:v>
                </c:pt>
                <c:pt idx="1">
                  <c:v>542</c:v>
                </c:pt>
                <c:pt idx="2">
                  <c:v>541.6</c:v>
                </c:pt>
                <c:pt idx="3">
                  <c:v>532.79999999999995</c:v>
                </c:pt>
                <c:pt idx="4">
                  <c:v>526.20000000000005</c:v>
                </c:pt>
              </c:numCache>
            </c:numRef>
          </c:yVal>
          <c:smooth val="0"/>
        </c:ser>
        <c:ser>
          <c:idx val="4"/>
          <c:order val="4"/>
          <c:tx>
            <c:v>Team 5</c:v>
          </c:tx>
          <c:spPr>
            <a:ln w="28575">
              <a:noFill/>
            </a:ln>
          </c:spPr>
          <c:xVal>
            <c:numRef>
              <c:f>'Wednesday Sept. 23, 2015'!$C$31:$C$35</c:f>
              <c:numCache>
                <c:formatCode>General</c:formatCode>
                <c:ptCount val="5"/>
                <c:pt idx="0">
                  <c:v>15.25</c:v>
                </c:pt>
                <c:pt idx="1">
                  <c:v>16.25</c:v>
                </c:pt>
                <c:pt idx="2">
                  <c:v>17.25</c:v>
                </c:pt>
                <c:pt idx="3">
                  <c:v>19.25</c:v>
                </c:pt>
                <c:pt idx="4">
                  <c:v>20.25</c:v>
                </c:pt>
              </c:numCache>
            </c:numRef>
          </c:xVal>
          <c:yVal>
            <c:numRef>
              <c:f>'Wednesday Sept. 23, 2015'!$J$31:$J$35</c:f>
              <c:numCache>
                <c:formatCode>General</c:formatCode>
                <c:ptCount val="5"/>
                <c:pt idx="0">
                  <c:v>531.6</c:v>
                </c:pt>
                <c:pt idx="1">
                  <c:v>509</c:v>
                </c:pt>
                <c:pt idx="2">
                  <c:v>493.8</c:v>
                </c:pt>
                <c:pt idx="3">
                  <c:v>479.33333333333331</c:v>
                </c:pt>
                <c:pt idx="4">
                  <c:v>514</c:v>
                </c:pt>
              </c:numCache>
            </c:numRef>
          </c:yVal>
          <c:smooth val="0"/>
        </c:ser>
        <c:ser>
          <c:idx val="5"/>
          <c:order val="5"/>
          <c:tx>
            <c:v>Team 6</c:v>
          </c:tx>
          <c:spPr>
            <a:ln w="28575">
              <a:noFill/>
            </a:ln>
          </c:spPr>
          <c:xVal>
            <c:numRef>
              <c:f>'Wednesday Sept. 23, 2015'!$C$38:$C$42</c:f>
              <c:numCache>
                <c:formatCode>General</c:formatCode>
                <c:ptCount val="5"/>
                <c:pt idx="0">
                  <c:v>15.75</c:v>
                </c:pt>
                <c:pt idx="1">
                  <c:v>16.75</c:v>
                </c:pt>
                <c:pt idx="2">
                  <c:v>17.75</c:v>
                </c:pt>
                <c:pt idx="3">
                  <c:v>18.75</c:v>
                </c:pt>
                <c:pt idx="4">
                  <c:v>19.75</c:v>
                </c:pt>
              </c:numCache>
            </c:numRef>
          </c:xVal>
          <c:yVal>
            <c:numRef>
              <c:f>'Wednesday Sept. 23, 2015'!$J$38:$J$42</c:f>
              <c:numCache>
                <c:formatCode>General</c:formatCode>
                <c:ptCount val="5"/>
                <c:pt idx="0">
                  <c:v>524</c:v>
                </c:pt>
                <c:pt idx="1">
                  <c:v>495.83333333333331</c:v>
                </c:pt>
                <c:pt idx="2">
                  <c:v>485.5</c:v>
                </c:pt>
                <c:pt idx="3">
                  <c:v>502.4</c:v>
                </c:pt>
                <c:pt idx="4">
                  <c:v>515.79999999999995</c:v>
                </c:pt>
              </c:numCache>
            </c:numRef>
          </c:yVal>
          <c:smooth val="0"/>
        </c:ser>
        <c:ser>
          <c:idx val="6"/>
          <c:order val="6"/>
          <c:tx>
            <c:v>Team 7</c:v>
          </c:tx>
          <c:spPr>
            <a:ln w="28575">
              <a:noFill/>
            </a:ln>
          </c:spPr>
          <c:xVal>
            <c:numRef>
              <c:f>'Wednesday Sept. 23, 2015'!$C$45:$C$49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</c:numCache>
            </c:numRef>
          </c:xVal>
          <c:yVal>
            <c:numRef>
              <c:f>'Wednesday Sept. 23, 2015'!$J$45:$J$49</c:f>
              <c:numCache>
                <c:formatCode>General</c:formatCode>
                <c:ptCount val="5"/>
                <c:pt idx="0">
                  <c:v>550.20000000000005</c:v>
                </c:pt>
                <c:pt idx="1">
                  <c:v>525.79999999999995</c:v>
                </c:pt>
                <c:pt idx="2">
                  <c:v>526.20000000000005</c:v>
                </c:pt>
                <c:pt idx="3">
                  <c:v>508.8</c:v>
                </c:pt>
                <c:pt idx="4">
                  <c:v>544.79999999999995</c:v>
                </c:pt>
              </c:numCache>
            </c:numRef>
          </c:yVal>
          <c:smooth val="0"/>
        </c:ser>
        <c:ser>
          <c:idx val="7"/>
          <c:order val="7"/>
          <c:tx>
            <c:v>Team 8</c:v>
          </c:tx>
          <c:spPr>
            <a:ln w="28575">
              <a:noFill/>
            </a:ln>
          </c:spPr>
          <c:xVal>
            <c:numRef>
              <c:f>'Wednesday Sept. 23, 2015'!$C$52:$C$56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</c:numCache>
            </c:numRef>
          </c:xVal>
          <c:yVal>
            <c:numRef>
              <c:f>'Wednesday Sept. 23, 2015'!$J$52:$J$56</c:f>
              <c:numCache>
                <c:formatCode>General</c:formatCode>
                <c:ptCount val="5"/>
                <c:pt idx="0">
                  <c:v>538.20000000000005</c:v>
                </c:pt>
                <c:pt idx="1">
                  <c:v>522.79999999999995</c:v>
                </c:pt>
                <c:pt idx="2">
                  <c:v>514.6</c:v>
                </c:pt>
                <c:pt idx="3">
                  <c:v>490.5</c:v>
                </c:pt>
                <c:pt idx="4">
                  <c:v>504.2</c:v>
                </c:pt>
              </c:numCache>
            </c:numRef>
          </c:yVal>
          <c:smooth val="0"/>
        </c:ser>
        <c:ser>
          <c:idx val="8"/>
          <c:order val="8"/>
          <c:tx>
            <c:v>Team 9</c:v>
          </c:tx>
          <c:spPr>
            <a:ln w="28575">
              <a:noFill/>
            </a:ln>
          </c:spPr>
          <c:xVal>
            <c:numRef>
              <c:f>'Wednesday Sept. 23, 2015'!$C$59:$C$63</c:f>
              <c:numCache>
                <c:formatCode>General</c:formatCode>
                <c:ptCount val="5"/>
                <c:pt idx="0">
                  <c:v>15.5</c:v>
                </c:pt>
                <c:pt idx="1">
                  <c:v>16.5</c:v>
                </c:pt>
                <c:pt idx="2">
                  <c:v>17.5</c:v>
                </c:pt>
                <c:pt idx="3">
                  <c:v>18.5</c:v>
                </c:pt>
                <c:pt idx="4">
                  <c:v>19.5</c:v>
                </c:pt>
              </c:numCache>
            </c:numRef>
          </c:xVal>
          <c:yVal>
            <c:numRef>
              <c:f>'Wednesday Sept. 23, 2015'!$J$59:$J$63</c:f>
              <c:numCache>
                <c:formatCode>General</c:formatCode>
                <c:ptCount val="5"/>
                <c:pt idx="0">
                  <c:v>531.6</c:v>
                </c:pt>
                <c:pt idx="1">
                  <c:v>513.20000000000005</c:v>
                </c:pt>
                <c:pt idx="2">
                  <c:v>475.5</c:v>
                </c:pt>
                <c:pt idx="3">
                  <c:v>484.66666666666669</c:v>
                </c:pt>
                <c:pt idx="4">
                  <c:v>525.6</c:v>
                </c:pt>
              </c:numCache>
            </c:numRef>
          </c:yVal>
          <c:smooth val="0"/>
        </c:ser>
        <c:ser>
          <c:idx val="9"/>
          <c:order val="9"/>
          <c:tx>
            <c:v>Team 10</c:v>
          </c:tx>
          <c:spPr>
            <a:ln w="28575">
              <a:noFill/>
            </a:ln>
          </c:spPr>
          <c:xVal>
            <c:numRef>
              <c:f>'Wednesday Sept. 23, 2015'!$C$66:$C$70</c:f>
              <c:numCache>
                <c:formatCode>General</c:formatCode>
                <c:ptCount val="5"/>
                <c:pt idx="0">
                  <c:v>17.25</c:v>
                </c:pt>
                <c:pt idx="1">
                  <c:v>17.75</c:v>
                </c:pt>
                <c:pt idx="2">
                  <c:v>18.25</c:v>
                </c:pt>
                <c:pt idx="3">
                  <c:v>18.75</c:v>
                </c:pt>
                <c:pt idx="4">
                  <c:v>19.25</c:v>
                </c:pt>
              </c:numCache>
            </c:numRef>
          </c:xVal>
          <c:yVal>
            <c:numRef>
              <c:f>'Wednesday Sept. 23, 2015'!$J$66:$J$70</c:f>
              <c:numCache>
                <c:formatCode>General</c:formatCode>
                <c:ptCount val="5"/>
                <c:pt idx="0">
                  <c:v>507.2</c:v>
                </c:pt>
                <c:pt idx="1">
                  <c:v>487.8</c:v>
                </c:pt>
                <c:pt idx="2">
                  <c:v>473.8</c:v>
                </c:pt>
                <c:pt idx="3">
                  <c:v>484</c:v>
                </c:pt>
                <c:pt idx="4">
                  <c:v>516.79999999999995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97760"/>
        <c:axId val="103598336"/>
      </c:scatterChart>
      <c:valAx>
        <c:axId val="1035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(m)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598336"/>
        <c:crosses val="autoZero"/>
        <c:crossBetween val="midCat"/>
      </c:valAx>
      <c:valAx>
        <c:axId val="10359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(nT)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59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86408738818951E-2"/>
          <c:y val="1.8597185402075996E-2"/>
          <c:w val="0.79786255099487291"/>
          <c:h val="0.9039209169205607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'Wednesday Sept. 23, 2015'!$U$77:$U$144</c:f>
                <c:numCache>
                  <c:formatCode>General</c:formatCode>
                  <c:ptCount val="68"/>
                  <c:pt idx="0">
                    <c:v>1.8856180831641267</c:v>
                  </c:pt>
                  <c:pt idx="1">
                    <c:v>0.97979589711327109</c:v>
                  </c:pt>
                  <c:pt idx="2">
                    <c:v>0.4898979485566356</c:v>
                  </c:pt>
                  <c:pt idx="3">
                    <c:v>5.5353410012392184</c:v>
                  </c:pt>
                  <c:pt idx="4">
                    <c:v>1.7204650534085253</c:v>
                  </c:pt>
                  <c:pt idx="7">
                    <c:v>1.8547236990991407</c:v>
                  </c:pt>
                  <c:pt idx="8">
                    <c:v>0.8</c:v>
                  </c:pt>
                  <c:pt idx="9">
                    <c:v>4.6216880033165371</c:v>
                  </c:pt>
                  <c:pt idx="10">
                    <c:v>0.74833147735478833</c:v>
                  </c:pt>
                  <c:pt idx="11">
                    <c:v>2.6832815729997477</c:v>
                  </c:pt>
                  <c:pt idx="14">
                    <c:v>2.4819347291981715</c:v>
                  </c:pt>
                  <c:pt idx="15">
                    <c:v>1.7888543819998317</c:v>
                  </c:pt>
                  <c:pt idx="16">
                    <c:v>1.3564659966250538</c:v>
                  </c:pt>
                  <c:pt idx="17">
                    <c:v>4.1665333311999309</c:v>
                  </c:pt>
                  <c:pt idx="18">
                    <c:v>1.2</c:v>
                  </c:pt>
                  <c:pt idx="21">
                    <c:v>1.4966629547095767</c:v>
                  </c:pt>
                  <c:pt idx="22">
                    <c:v>3.2863353450309969</c:v>
                  </c:pt>
                  <c:pt idx="23">
                    <c:v>4.8414873747640819</c:v>
                  </c:pt>
                  <c:pt idx="24">
                    <c:v>2.6381811916545836</c:v>
                  </c:pt>
                  <c:pt idx="25">
                    <c:v>0.74833147735478833</c:v>
                  </c:pt>
                  <c:pt idx="28">
                    <c:v>1.4966629547095764</c:v>
                  </c:pt>
                  <c:pt idx="29">
                    <c:v>1.7888543819998317</c:v>
                  </c:pt>
                  <c:pt idx="30">
                    <c:v>6.6753277073114541</c:v>
                  </c:pt>
                  <c:pt idx="31">
                    <c:v>7.5865377844940278</c:v>
                  </c:pt>
                  <c:pt idx="32">
                    <c:v>2.3804761428476167</c:v>
                  </c:pt>
                  <c:pt idx="35">
                    <c:v>0.81649658092772603</c:v>
                  </c:pt>
                  <c:pt idx="36">
                    <c:v>4.4127340982912422</c:v>
                  </c:pt>
                  <c:pt idx="37">
                    <c:v>3.8262252939417984</c:v>
                  </c:pt>
                  <c:pt idx="38">
                    <c:v>1.6248076809271921</c:v>
                  </c:pt>
                  <c:pt idx="39">
                    <c:v>1.16619037896906</c:v>
                  </c:pt>
                  <c:pt idx="42">
                    <c:v>2.0396078054371141</c:v>
                  </c:pt>
                  <c:pt idx="43">
                    <c:v>2.8722813232690143</c:v>
                  </c:pt>
                  <c:pt idx="44">
                    <c:v>1.5811388300841898</c:v>
                  </c:pt>
                  <c:pt idx="45">
                    <c:v>9.6695398029068578</c:v>
                  </c:pt>
                  <c:pt idx="46">
                    <c:v>2.6381811916545836</c:v>
                  </c:pt>
                  <c:pt idx="49">
                    <c:v>1.5999999999999999</c:v>
                  </c:pt>
                  <c:pt idx="50">
                    <c:v>0.74833147735478833</c:v>
                  </c:pt>
                  <c:pt idx="51">
                    <c:v>7.7356318423254855</c:v>
                  </c:pt>
                  <c:pt idx="52">
                    <c:v>3.2998316455372221</c:v>
                  </c:pt>
                  <c:pt idx="53">
                    <c:v>2.7856776554368237</c:v>
                  </c:pt>
                  <c:pt idx="56">
                    <c:v>2.3323807579381204</c:v>
                  </c:pt>
                  <c:pt idx="57">
                    <c:v>5.4184868736576268</c:v>
                  </c:pt>
                  <c:pt idx="58">
                    <c:v>13.9134227756269</c:v>
                  </c:pt>
                  <c:pt idx="59">
                    <c:v>6.6499791144199998</c:v>
                  </c:pt>
                  <c:pt idx="60">
                    <c:v>3.8781438859330635</c:v>
                  </c:pt>
                  <c:pt idx="63">
                    <c:v>2.384848003542364</c:v>
                  </c:pt>
                  <c:pt idx="64">
                    <c:v>11.124747188138704</c:v>
                  </c:pt>
                  <c:pt idx="65">
                    <c:v>6.794115100585211</c:v>
                  </c:pt>
                  <c:pt idx="66">
                    <c:v>1.6733200530681511</c:v>
                  </c:pt>
                  <c:pt idx="67">
                    <c:v>1.4696938456699069</c:v>
                  </c:pt>
                </c:numCache>
              </c:numRef>
            </c:plus>
            <c:minus>
              <c:numRef>
                <c:f>'Wednesday Sept. 23, 2015'!$U$77:$U$144</c:f>
                <c:numCache>
                  <c:formatCode>General</c:formatCode>
                  <c:ptCount val="68"/>
                  <c:pt idx="0">
                    <c:v>1.8856180831641267</c:v>
                  </c:pt>
                  <c:pt idx="1">
                    <c:v>0.97979589711327109</c:v>
                  </c:pt>
                  <c:pt idx="2">
                    <c:v>0.4898979485566356</c:v>
                  </c:pt>
                  <c:pt idx="3">
                    <c:v>5.5353410012392184</c:v>
                  </c:pt>
                  <c:pt idx="4">
                    <c:v>1.7204650534085253</c:v>
                  </c:pt>
                  <c:pt idx="7">
                    <c:v>1.8547236990991407</c:v>
                  </c:pt>
                  <c:pt idx="8">
                    <c:v>0.8</c:v>
                  </c:pt>
                  <c:pt idx="9">
                    <c:v>4.6216880033165371</c:v>
                  </c:pt>
                  <c:pt idx="10">
                    <c:v>0.74833147735478833</c:v>
                  </c:pt>
                  <c:pt idx="11">
                    <c:v>2.6832815729997477</c:v>
                  </c:pt>
                  <c:pt idx="14">
                    <c:v>2.4819347291981715</c:v>
                  </c:pt>
                  <c:pt idx="15">
                    <c:v>1.7888543819998317</c:v>
                  </c:pt>
                  <c:pt idx="16">
                    <c:v>1.3564659966250538</c:v>
                  </c:pt>
                  <c:pt idx="17">
                    <c:v>4.1665333311999309</c:v>
                  </c:pt>
                  <c:pt idx="18">
                    <c:v>1.2</c:v>
                  </c:pt>
                  <c:pt idx="21">
                    <c:v>1.4966629547095767</c:v>
                  </c:pt>
                  <c:pt idx="22">
                    <c:v>3.2863353450309969</c:v>
                  </c:pt>
                  <c:pt idx="23">
                    <c:v>4.8414873747640819</c:v>
                  </c:pt>
                  <c:pt idx="24">
                    <c:v>2.6381811916545836</c:v>
                  </c:pt>
                  <c:pt idx="25">
                    <c:v>0.74833147735478833</c:v>
                  </c:pt>
                  <c:pt idx="28">
                    <c:v>1.4966629547095764</c:v>
                  </c:pt>
                  <c:pt idx="29">
                    <c:v>1.7888543819998317</c:v>
                  </c:pt>
                  <c:pt idx="30">
                    <c:v>6.6753277073114541</c:v>
                  </c:pt>
                  <c:pt idx="31">
                    <c:v>7.5865377844940278</c:v>
                  </c:pt>
                  <c:pt idx="32">
                    <c:v>2.3804761428476167</c:v>
                  </c:pt>
                  <c:pt idx="35">
                    <c:v>0.81649658092772603</c:v>
                  </c:pt>
                  <c:pt idx="36">
                    <c:v>4.4127340982912422</c:v>
                  </c:pt>
                  <c:pt idx="37">
                    <c:v>3.8262252939417984</c:v>
                  </c:pt>
                  <c:pt idx="38">
                    <c:v>1.6248076809271921</c:v>
                  </c:pt>
                  <c:pt idx="39">
                    <c:v>1.16619037896906</c:v>
                  </c:pt>
                  <c:pt idx="42">
                    <c:v>2.0396078054371141</c:v>
                  </c:pt>
                  <c:pt idx="43">
                    <c:v>2.8722813232690143</c:v>
                  </c:pt>
                  <c:pt idx="44">
                    <c:v>1.5811388300841898</c:v>
                  </c:pt>
                  <c:pt idx="45">
                    <c:v>9.6695398029068578</c:v>
                  </c:pt>
                  <c:pt idx="46">
                    <c:v>2.6381811916545836</c:v>
                  </c:pt>
                  <c:pt idx="49">
                    <c:v>1.5999999999999999</c:v>
                  </c:pt>
                  <c:pt idx="50">
                    <c:v>0.74833147735478833</c:v>
                  </c:pt>
                  <c:pt idx="51">
                    <c:v>7.7356318423254855</c:v>
                  </c:pt>
                  <c:pt idx="52">
                    <c:v>3.2998316455372221</c:v>
                  </c:pt>
                  <c:pt idx="53">
                    <c:v>2.7856776554368237</c:v>
                  </c:pt>
                  <c:pt idx="56">
                    <c:v>2.3323807579381204</c:v>
                  </c:pt>
                  <c:pt idx="57">
                    <c:v>5.4184868736576268</c:v>
                  </c:pt>
                  <c:pt idx="58">
                    <c:v>13.9134227756269</c:v>
                  </c:pt>
                  <c:pt idx="59">
                    <c:v>6.6499791144199998</c:v>
                  </c:pt>
                  <c:pt idx="60">
                    <c:v>3.8781438859330635</c:v>
                  </c:pt>
                  <c:pt idx="63">
                    <c:v>2.384848003542364</c:v>
                  </c:pt>
                  <c:pt idx="64">
                    <c:v>11.124747188138704</c:v>
                  </c:pt>
                  <c:pt idx="65">
                    <c:v>6.794115100585211</c:v>
                  </c:pt>
                  <c:pt idx="66">
                    <c:v>1.6733200530681511</c:v>
                  </c:pt>
                  <c:pt idx="67">
                    <c:v>1.4696938456699069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'Wednesday Sept. 23, 2015'!$T$77:$T$144</c:f>
              <c:numCache>
                <c:formatCode>General</c:formatCode>
                <c:ptCount val="68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4">
                  <c:v>7</c:v>
                </c:pt>
                <c:pt idx="15">
                  <c:v>11</c:v>
                </c:pt>
                <c:pt idx="16">
                  <c:v>13</c:v>
                </c:pt>
                <c:pt idx="17">
                  <c:v>17</c:v>
                </c:pt>
                <c:pt idx="18">
                  <c:v>23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8">
                  <c:v>15.25</c:v>
                </c:pt>
                <c:pt idx="29">
                  <c:v>16.25</c:v>
                </c:pt>
                <c:pt idx="30">
                  <c:v>17.25</c:v>
                </c:pt>
                <c:pt idx="31">
                  <c:v>19.25</c:v>
                </c:pt>
                <c:pt idx="32">
                  <c:v>20.25</c:v>
                </c:pt>
                <c:pt idx="35">
                  <c:v>15.75</c:v>
                </c:pt>
                <c:pt idx="36">
                  <c:v>16.75</c:v>
                </c:pt>
                <c:pt idx="37">
                  <c:v>17.75</c:v>
                </c:pt>
                <c:pt idx="38">
                  <c:v>18.75</c:v>
                </c:pt>
                <c:pt idx="39">
                  <c:v>19.75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17</c:v>
                </c:pt>
                <c:pt idx="46">
                  <c:v>16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6">
                  <c:v>15.5</c:v>
                </c:pt>
                <c:pt idx="57">
                  <c:v>16.5</c:v>
                </c:pt>
                <c:pt idx="58">
                  <c:v>17.5</c:v>
                </c:pt>
                <c:pt idx="59">
                  <c:v>18.5</c:v>
                </c:pt>
                <c:pt idx="60">
                  <c:v>19.5</c:v>
                </c:pt>
                <c:pt idx="63">
                  <c:v>17.25</c:v>
                </c:pt>
                <c:pt idx="64">
                  <c:v>17.75</c:v>
                </c:pt>
                <c:pt idx="65">
                  <c:v>18.25</c:v>
                </c:pt>
                <c:pt idx="66">
                  <c:v>18.75</c:v>
                </c:pt>
                <c:pt idx="67">
                  <c:v>19.25</c:v>
                </c:pt>
              </c:numCache>
            </c:numRef>
          </c:xVal>
          <c:yVal>
            <c:numRef>
              <c:f>'Wednesday Sept. 23, 2015'!$V$77:$V$144</c:f>
              <c:numCache>
                <c:formatCode>General</c:formatCode>
                <c:ptCount val="68"/>
                <c:pt idx="0">
                  <c:v>7.566666666664446</c:v>
                </c:pt>
                <c:pt idx="1">
                  <c:v>1.6000000000034333</c:v>
                </c:pt>
                <c:pt idx="2">
                  <c:v>-6.8999999999978172</c:v>
                </c:pt>
                <c:pt idx="3">
                  <c:v>-74.999999999997556</c:v>
                </c:pt>
                <c:pt idx="4">
                  <c:v>-7.3000000000016598</c:v>
                </c:pt>
                <c:pt idx="7">
                  <c:v>3.6333333333348037</c:v>
                </c:pt>
                <c:pt idx="8">
                  <c:v>-0.53333333333193877</c:v>
                </c:pt>
                <c:pt idx="9">
                  <c:v>-50.899999999998556</c:v>
                </c:pt>
                <c:pt idx="10">
                  <c:v>-17.066666666665128</c:v>
                </c:pt>
                <c:pt idx="11">
                  <c:v>3.566666666668084</c:v>
                </c:pt>
                <c:pt idx="14">
                  <c:v>3.9666666666681749</c:v>
                </c:pt>
                <c:pt idx="15">
                  <c:v>-5.8666666666651963</c:v>
                </c:pt>
                <c:pt idx="16">
                  <c:v>-2.0999999999985448</c:v>
                </c:pt>
                <c:pt idx="17">
                  <c:v>-32.333333333331893</c:v>
                </c:pt>
                <c:pt idx="18">
                  <c:v>-4.1666666666651508</c:v>
                </c:pt>
                <c:pt idx="21">
                  <c:v>-4.4666666666652191</c:v>
                </c:pt>
                <c:pt idx="22">
                  <c:v>-2.3333333333318933</c:v>
                </c:pt>
                <c:pt idx="23">
                  <c:v>-2.9999999999985221</c:v>
                </c:pt>
                <c:pt idx="24">
                  <c:v>-12.066666666665242</c:v>
                </c:pt>
                <c:pt idx="25">
                  <c:v>-18.933333333331802</c:v>
                </c:pt>
                <c:pt idx="28">
                  <c:v>-15.694444444442979</c:v>
                </c:pt>
                <c:pt idx="29">
                  <c:v>-38.588888888887425</c:v>
                </c:pt>
                <c:pt idx="30">
                  <c:v>-54.083333333331836</c:v>
                </c:pt>
                <c:pt idx="31">
                  <c:v>-68.844444444442956</c:v>
                </c:pt>
                <c:pt idx="32">
                  <c:v>-34.472222222220694</c:v>
                </c:pt>
                <c:pt idx="35">
                  <c:v>-17.127777777776373</c:v>
                </c:pt>
                <c:pt idx="36">
                  <c:v>-40.022222222220819</c:v>
                </c:pt>
                <c:pt idx="37">
                  <c:v>-55.51666666666523</c:v>
                </c:pt>
                <c:pt idx="38">
                  <c:v>-70.27777777777635</c:v>
                </c:pt>
                <c:pt idx="39">
                  <c:v>-35.905555555554088</c:v>
                </c:pt>
                <c:pt idx="42">
                  <c:v>-36.294444444443002</c:v>
                </c:pt>
                <c:pt idx="43">
                  <c:v>-64.555555555554122</c:v>
                </c:pt>
                <c:pt idx="44">
                  <c:v>-72.883333333331848</c:v>
                </c:pt>
                <c:pt idx="45">
                  <c:v>-58.177777777776328</c:v>
                </c:pt>
                <c:pt idx="46">
                  <c:v>-44.872222222220785</c:v>
                </c:pt>
                <c:pt idx="49">
                  <c:v>-8.2333333333318706</c:v>
                </c:pt>
                <c:pt idx="50">
                  <c:v>-36.433333333331916</c:v>
                </c:pt>
                <c:pt idx="51">
                  <c:v>-23.433333333331916</c:v>
                </c:pt>
                <c:pt idx="52">
                  <c:v>-45.933333333331916</c:v>
                </c:pt>
                <c:pt idx="53">
                  <c:v>-15.633333333331962</c:v>
                </c:pt>
                <c:pt idx="56">
                  <c:v>-11.344444444442843</c:v>
                </c:pt>
                <c:pt idx="57">
                  <c:v>-27.888888888887436</c:v>
                </c:pt>
                <c:pt idx="58">
                  <c:v>-37.233333333331814</c:v>
                </c:pt>
                <c:pt idx="59">
                  <c:v>-50.644444444442968</c:v>
                </c:pt>
                <c:pt idx="60">
                  <c:v>-49.922222222220739</c:v>
                </c:pt>
                <c:pt idx="63">
                  <c:v>-26.333333333331893</c:v>
                </c:pt>
                <c:pt idx="64">
                  <c:v>-45.866666666665253</c:v>
                </c:pt>
                <c:pt idx="65">
                  <c:v>-84.699999999998624</c:v>
                </c:pt>
                <c:pt idx="66">
                  <c:v>-76.666666666665265</c:v>
                </c:pt>
                <c:pt idx="67">
                  <c:v>-36.86666666666531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2944"/>
        <c:axId val="103603520"/>
      </c:scatterChart>
      <c:valAx>
        <c:axId val="1036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</a:t>
                </a:r>
                <a:r>
                  <a:rPr lang="en-CA" baseline="0"/>
                  <a:t> Line Location (m)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03520"/>
        <c:crosses val="autoZero"/>
        <c:crossBetween val="midCat"/>
      </c:valAx>
      <c:valAx>
        <c:axId val="10360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(nT)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60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'Monday Combined'!$C$2:$C$84</c:f>
                <c:numCache>
                  <c:formatCode>General</c:formatCode>
                  <c:ptCount val="83"/>
                  <c:pt idx="0">
                    <c:v>1.4142135623730951</c:v>
                  </c:pt>
                  <c:pt idx="1">
                    <c:v>1.8547236990991407</c:v>
                  </c:pt>
                  <c:pt idx="2">
                    <c:v>1.3437096247164249</c:v>
                  </c:pt>
                  <c:pt idx="3">
                    <c:v>0.81649658092772603</c:v>
                  </c:pt>
                  <c:pt idx="4">
                    <c:v>1.1661903789690602</c:v>
                  </c:pt>
                  <c:pt idx="5">
                    <c:v>1.247219128924647</c:v>
                  </c:pt>
                  <c:pt idx="6">
                    <c:v>1.4696938456699067</c:v>
                  </c:pt>
                  <c:pt idx="7">
                    <c:v>2.7688746209726918</c:v>
                  </c:pt>
                  <c:pt idx="8">
                    <c:v>1.707825127659933</c:v>
                  </c:pt>
                  <c:pt idx="9">
                    <c:v>0.47140452079103168</c:v>
                  </c:pt>
                  <c:pt idx="10">
                    <c:v>1.4696938456699067</c:v>
                  </c:pt>
                  <c:pt idx="11">
                    <c:v>1.1180339887498949</c:v>
                  </c:pt>
                  <c:pt idx="12">
                    <c:v>1.299038105676658</c:v>
                  </c:pt>
                  <c:pt idx="13">
                    <c:v>3.3105890714493698</c:v>
                  </c:pt>
                  <c:pt idx="14">
                    <c:v>2.2271057451320089</c:v>
                  </c:pt>
                  <c:pt idx="15">
                    <c:v>2.2803508501982761</c:v>
                  </c:pt>
                  <c:pt idx="16">
                    <c:v>4.7581509013481273</c:v>
                  </c:pt>
                  <c:pt idx="17">
                    <c:v>2.6954231805876008</c:v>
                  </c:pt>
                  <c:pt idx="18">
                    <c:v>3.3181320046074121</c:v>
                  </c:pt>
                  <c:pt idx="19">
                    <c:v>2.2803508501982761</c:v>
                  </c:pt>
                  <c:pt idx="20">
                    <c:v>2.5372228912730548</c:v>
                  </c:pt>
                  <c:pt idx="21">
                    <c:v>14.458215657542253</c:v>
                  </c:pt>
                  <c:pt idx="22">
                    <c:v>4.961004963506273</c:v>
                  </c:pt>
                  <c:pt idx="23">
                    <c:v>2.7701027756664738</c:v>
                  </c:pt>
                  <c:pt idx="24">
                    <c:v>4.4721359549995796</c:v>
                  </c:pt>
                  <c:pt idx="25">
                    <c:v>6.0367960520788237</c:v>
                  </c:pt>
                  <c:pt idx="26">
                    <c:v>5.3065996645686404</c:v>
                  </c:pt>
                  <c:pt idx="27">
                    <c:v>7.2214098575401824</c:v>
                  </c:pt>
                  <c:pt idx="28">
                    <c:v>2.7938424357067015</c:v>
                  </c:pt>
                  <c:pt idx="29">
                    <c:v>5.8040933831219501</c:v>
                  </c:pt>
                  <c:pt idx="30">
                    <c:v>1.5811388300841898</c:v>
                  </c:pt>
                  <c:pt idx="31">
                    <c:v>4.8619840486049402</c:v>
                  </c:pt>
                  <c:pt idx="32">
                    <c:v>7.1833139984271881</c:v>
                  </c:pt>
                  <c:pt idx="33">
                    <c:v>11.582745788456206</c:v>
                  </c:pt>
                  <c:pt idx="34">
                    <c:v>5.3951309545301056</c:v>
                  </c:pt>
                  <c:pt idx="35">
                    <c:v>11.379258690471502</c:v>
                  </c:pt>
                  <c:pt idx="36">
                    <c:v>11.045361017187261</c:v>
                  </c:pt>
                  <c:pt idx="37">
                    <c:v>11.031205736455105</c:v>
                  </c:pt>
                  <c:pt idx="38">
                    <c:v>21.818939380787494</c:v>
                  </c:pt>
                  <c:pt idx="39">
                    <c:v>10.662434056068061</c:v>
                  </c:pt>
                  <c:pt idx="40">
                    <c:v>6.7961386095340934</c:v>
                  </c:pt>
                  <c:pt idx="41">
                    <c:v>51.989999038276586</c:v>
                  </c:pt>
                  <c:pt idx="42">
                    <c:v>26.216570976197477</c:v>
                  </c:pt>
                  <c:pt idx="43">
                    <c:v>10.459910239682854</c:v>
                  </c:pt>
                  <c:pt idx="44">
                    <c:v>6.689544080129826</c:v>
                  </c:pt>
                  <c:pt idx="45">
                    <c:v>10.9288608738514</c:v>
                  </c:pt>
                  <c:pt idx="46">
                    <c:v>36.42856022408791</c:v>
                  </c:pt>
                  <c:pt idx="47">
                    <c:v>5.138887356744271</c:v>
                  </c:pt>
                  <c:pt idx="48">
                    <c:v>3.0066592756745818</c:v>
                  </c:pt>
                  <c:pt idx="49">
                    <c:v>7.0178344238090995</c:v>
                  </c:pt>
                  <c:pt idx="50">
                    <c:v>6.4350602172784681</c:v>
                  </c:pt>
                  <c:pt idx="51">
                    <c:v>5.3946307395712019</c:v>
                  </c:pt>
                  <c:pt idx="52">
                    <c:v>2.3151673805580448</c:v>
                  </c:pt>
                  <c:pt idx="53">
                    <c:v>1.299038105676658</c:v>
                  </c:pt>
                  <c:pt idx="54">
                    <c:v>0.94280904158206336</c:v>
                  </c:pt>
                  <c:pt idx="55">
                    <c:v>2.70801280154532</c:v>
                  </c:pt>
                  <c:pt idx="56">
                    <c:v>3.8262252939417984</c:v>
                  </c:pt>
                  <c:pt idx="57">
                    <c:v>3.8678159211627436</c:v>
                  </c:pt>
                  <c:pt idx="58">
                    <c:v>3.2185982973959333</c:v>
                  </c:pt>
                  <c:pt idx="59">
                    <c:v>1.299038105676658</c:v>
                  </c:pt>
                  <c:pt idx="60">
                    <c:v>2.6381811916545836</c:v>
                  </c:pt>
                  <c:pt idx="61">
                    <c:v>2.1354156504062622</c:v>
                  </c:pt>
                  <c:pt idx="62">
                    <c:v>2.7856776554368237</c:v>
                  </c:pt>
                  <c:pt idx="63">
                    <c:v>3.8678159211627436</c:v>
                  </c:pt>
                  <c:pt idx="64">
                    <c:v>2.2852182001336812</c:v>
                  </c:pt>
                  <c:pt idx="65">
                    <c:v>1.5</c:v>
                  </c:pt>
                  <c:pt idx="66">
                    <c:v>3.7629775444453561</c:v>
                  </c:pt>
                  <c:pt idx="67">
                    <c:v>3.082207001484488</c:v>
                  </c:pt>
                  <c:pt idx="68">
                    <c:v>1.699673171197595</c:v>
                  </c:pt>
                  <c:pt idx="69">
                    <c:v>2.0396078054371141</c:v>
                  </c:pt>
                  <c:pt idx="70">
                    <c:v>0.94280904158206336</c:v>
                  </c:pt>
                  <c:pt idx="71">
                    <c:v>2.5860201081971503</c:v>
                  </c:pt>
                  <c:pt idx="72">
                    <c:v>3.8781438859330635</c:v>
                  </c:pt>
                  <c:pt idx="73">
                    <c:v>0.81649658092772603</c:v>
                  </c:pt>
                  <c:pt idx="74">
                    <c:v>2.3323807579381204</c:v>
                  </c:pt>
                  <c:pt idx="75">
                    <c:v>1.1180339887498949</c:v>
                  </c:pt>
                  <c:pt idx="76">
                    <c:v>0.94280904158206336</c:v>
                  </c:pt>
                  <c:pt idx="77">
                    <c:v>1.019803902718557</c:v>
                  </c:pt>
                  <c:pt idx="78">
                    <c:v>1.3743685418725535</c:v>
                  </c:pt>
                  <c:pt idx="79">
                    <c:v>1.5811388300841898</c:v>
                  </c:pt>
                  <c:pt idx="80">
                    <c:v>1.2</c:v>
                  </c:pt>
                  <c:pt idx="81">
                    <c:v>1.1661903789690602</c:v>
                  </c:pt>
                  <c:pt idx="82">
                    <c:v>0.5</c:v>
                  </c:pt>
                </c:numCache>
              </c:numRef>
            </c:plus>
            <c:minus>
              <c:numRef>
                <c:f>'Monday Combined'!$C$2:$C$84</c:f>
                <c:numCache>
                  <c:formatCode>General</c:formatCode>
                  <c:ptCount val="83"/>
                  <c:pt idx="0">
                    <c:v>1.4142135623730951</c:v>
                  </c:pt>
                  <c:pt idx="1">
                    <c:v>1.8547236990991407</c:v>
                  </c:pt>
                  <c:pt idx="2">
                    <c:v>1.3437096247164249</c:v>
                  </c:pt>
                  <c:pt idx="3">
                    <c:v>0.81649658092772603</c:v>
                  </c:pt>
                  <c:pt idx="4">
                    <c:v>1.1661903789690602</c:v>
                  </c:pt>
                  <c:pt idx="5">
                    <c:v>1.247219128924647</c:v>
                  </c:pt>
                  <c:pt idx="6">
                    <c:v>1.4696938456699067</c:v>
                  </c:pt>
                  <c:pt idx="7">
                    <c:v>2.7688746209726918</c:v>
                  </c:pt>
                  <c:pt idx="8">
                    <c:v>1.707825127659933</c:v>
                  </c:pt>
                  <c:pt idx="9">
                    <c:v>0.47140452079103168</c:v>
                  </c:pt>
                  <c:pt idx="10">
                    <c:v>1.4696938456699067</c:v>
                  </c:pt>
                  <c:pt idx="11">
                    <c:v>1.1180339887498949</c:v>
                  </c:pt>
                  <c:pt idx="12">
                    <c:v>1.299038105676658</c:v>
                  </c:pt>
                  <c:pt idx="13">
                    <c:v>3.3105890714493698</c:v>
                  </c:pt>
                  <c:pt idx="14">
                    <c:v>2.2271057451320089</c:v>
                  </c:pt>
                  <c:pt idx="15">
                    <c:v>2.2803508501982761</c:v>
                  </c:pt>
                  <c:pt idx="16">
                    <c:v>4.7581509013481273</c:v>
                  </c:pt>
                  <c:pt idx="17">
                    <c:v>2.6954231805876008</c:v>
                  </c:pt>
                  <c:pt idx="18">
                    <c:v>3.3181320046074121</c:v>
                  </c:pt>
                  <c:pt idx="19">
                    <c:v>2.2803508501982761</c:v>
                  </c:pt>
                  <c:pt idx="20">
                    <c:v>2.5372228912730548</c:v>
                  </c:pt>
                  <c:pt idx="21">
                    <c:v>14.458215657542253</c:v>
                  </c:pt>
                  <c:pt idx="22">
                    <c:v>4.961004963506273</c:v>
                  </c:pt>
                  <c:pt idx="23">
                    <c:v>2.7701027756664738</c:v>
                  </c:pt>
                  <c:pt idx="24">
                    <c:v>4.4721359549995796</c:v>
                  </c:pt>
                  <c:pt idx="25">
                    <c:v>6.0367960520788237</c:v>
                  </c:pt>
                  <c:pt idx="26">
                    <c:v>5.3065996645686404</c:v>
                  </c:pt>
                  <c:pt idx="27">
                    <c:v>7.2214098575401824</c:v>
                  </c:pt>
                  <c:pt idx="28">
                    <c:v>2.7938424357067015</c:v>
                  </c:pt>
                  <c:pt idx="29">
                    <c:v>5.8040933831219501</c:v>
                  </c:pt>
                  <c:pt idx="30">
                    <c:v>1.5811388300841898</c:v>
                  </c:pt>
                  <c:pt idx="31">
                    <c:v>4.8619840486049402</c:v>
                  </c:pt>
                  <c:pt idx="32">
                    <c:v>7.1833139984271881</c:v>
                  </c:pt>
                  <c:pt idx="33">
                    <c:v>11.582745788456206</c:v>
                  </c:pt>
                  <c:pt idx="34">
                    <c:v>5.3951309545301056</c:v>
                  </c:pt>
                  <c:pt idx="35">
                    <c:v>11.379258690471502</c:v>
                  </c:pt>
                  <c:pt idx="36">
                    <c:v>11.045361017187261</c:v>
                  </c:pt>
                  <c:pt idx="37">
                    <c:v>11.031205736455105</c:v>
                  </c:pt>
                  <c:pt idx="38">
                    <c:v>21.818939380787494</c:v>
                  </c:pt>
                  <c:pt idx="39">
                    <c:v>10.662434056068061</c:v>
                  </c:pt>
                  <c:pt idx="40">
                    <c:v>6.7961386095340934</c:v>
                  </c:pt>
                  <c:pt idx="41">
                    <c:v>51.989999038276586</c:v>
                  </c:pt>
                  <c:pt idx="42">
                    <c:v>26.216570976197477</c:v>
                  </c:pt>
                  <c:pt idx="43">
                    <c:v>10.459910239682854</c:v>
                  </c:pt>
                  <c:pt idx="44">
                    <c:v>6.689544080129826</c:v>
                  </c:pt>
                  <c:pt idx="45">
                    <c:v>10.9288608738514</c:v>
                  </c:pt>
                  <c:pt idx="46">
                    <c:v>36.42856022408791</c:v>
                  </c:pt>
                  <c:pt idx="47">
                    <c:v>5.138887356744271</c:v>
                  </c:pt>
                  <c:pt idx="48">
                    <c:v>3.0066592756745818</c:v>
                  </c:pt>
                  <c:pt idx="49">
                    <c:v>7.0178344238090995</c:v>
                  </c:pt>
                  <c:pt idx="50">
                    <c:v>6.4350602172784681</c:v>
                  </c:pt>
                  <c:pt idx="51">
                    <c:v>5.3946307395712019</c:v>
                  </c:pt>
                  <c:pt idx="52">
                    <c:v>2.3151673805580448</c:v>
                  </c:pt>
                  <c:pt idx="53">
                    <c:v>1.299038105676658</c:v>
                  </c:pt>
                  <c:pt idx="54">
                    <c:v>0.94280904158206336</c:v>
                  </c:pt>
                  <c:pt idx="55">
                    <c:v>2.70801280154532</c:v>
                  </c:pt>
                  <c:pt idx="56">
                    <c:v>3.8262252939417984</c:v>
                  </c:pt>
                  <c:pt idx="57">
                    <c:v>3.8678159211627436</c:v>
                  </c:pt>
                  <c:pt idx="58">
                    <c:v>3.2185982973959333</c:v>
                  </c:pt>
                  <c:pt idx="59">
                    <c:v>1.299038105676658</c:v>
                  </c:pt>
                  <c:pt idx="60">
                    <c:v>2.6381811916545836</c:v>
                  </c:pt>
                  <c:pt idx="61">
                    <c:v>2.1354156504062622</c:v>
                  </c:pt>
                  <c:pt idx="62">
                    <c:v>2.7856776554368237</c:v>
                  </c:pt>
                  <c:pt idx="63">
                    <c:v>3.8678159211627436</c:v>
                  </c:pt>
                  <c:pt idx="64">
                    <c:v>2.2852182001336812</c:v>
                  </c:pt>
                  <c:pt idx="65">
                    <c:v>1.5</c:v>
                  </c:pt>
                  <c:pt idx="66">
                    <c:v>3.7629775444453561</c:v>
                  </c:pt>
                  <c:pt idx="67">
                    <c:v>3.082207001484488</c:v>
                  </c:pt>
                  <c:pt idx="68">
                    <c:v>1.699673171197595</c:v>
                  </c:pt>
                  <c:pt idx="69">
                    <c:v>2.0396078054371141</c:v>
                  </c:pt>
                  <c:pt idx="70">
                    <c:v>0.94280904158206336</c:v>
                  </c:pt>
                  <c:pt idx="71">
                    <c:v>2.5860201081971503</c:v>
                  </c:pt>
                  <c:pt idx="72">
                    <c:v>3.8781438859330635</c:v>
                  </c:pt>
                  <c:pt idx="73">
                    <c:v>0.81649658092772603</c:v>
                  </c:pt>
                  <c:pt idx="74">
                    <c:v>2.3323807579381204</c:v>
                  </c:pt>
                  <c:pt idx="75">
                    <c:v>1.1180339887498949</c:v>
                  </c:pt>
                  <c:pt idx="76">
                    <c:v>0.94280904158206336</c:v>
                  </c:pt>
                  <c:pt idx="77">
                    <c:v>1.019803902718557</c:v>
                  </c:pt>
                  <c:pt idx="78">
                    <c:v>1.3743685418725535</c:v>
                  </c:pt>
                  <c:pt idx="79">
                    <c:v>1.5811388300841898</c:v>
                  </c:pt>
                  <c:pt idx="80">
                    <c:v>1.2</c:v>
                  </c:pt>
                  <c:pt idx="81">
                    <c:v>1.1661903789690602</c:v>
                  </c:pt>
                  <c:pt idx="82">
                    <c:v>0.5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'Monday Combined'!$B$2:$B$84</c:f>
              <c:numCache>
                <c:formatCode>General</c:formatCode>
                <c:ptCount val="83"/>
                <c:pt idx="0">
                  <c:v>5</c:v>
                </c:pt>
                <c:pt idx="1">
                  <c:v>5.2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10.199999999999999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15.2</c:v>
                </c:pt>
                <c:pt idx="14">
                  <c:v>15.5</c:v>
                </c:pt>
                <c:pt idx="15">
                  <c:v>15.75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16.25</c:v>
                </c:pt>
                <c:pt idx="20">
                  <c:v>16.25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16.75</c:v>
                </c:pt>
                <c:pt idx="25">
                  <c:v>16.75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17.25</c:v>
                </c:pt>
                <c:pt idx="30">
                  <c:v>17.25</c:v>
                </c:pt>
                <c:pt idx="31">
                  <c:v>17.25</c:v>
                </c:pt>
                <c:pt idx="32">
                  <c:v>17.45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17.649999999999999</c:v>
                </c:pt>
                <c:pt idx="37">
                  <c:v>17.75</c:v>
                </c:pt>
                <c:pt idx="38">
                  <c:v>17.75</c:v>
                </c:pt>
                <c:pt idx="39">
                  <c:v>17.850000000000001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18.05</c:v>
                </c:pt>
                <c:pt idx="45">
                  <c:v>18.25</c:v>
                </c:pt>
                <c:pt idx="46">
                  <c:v>18.25</c:v>
                </c:pt>
                <c:pt idx="47">
                  <c:v>18.25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18.75</c:v>
                </c:pt>
                <c:pt idx="53">
                  <c:v>18.75</c:v>
                </c:pt>
                <c:pt idx="54">
                  <c:v>18.75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19.25</c:v>
                </c:pt>
                <c:pt idx="61">
                  <c:v>19.25</c:v>
                </c:pt>
                <c:pt idx="62">
                  <c:v>19.5</c:v>
                </c:pt>
                <c:pt idx="63">
                  <c:v>19.5</c:v>
                </c:pt>
                <c:pt idx="64">
                  <c:v>19.5</c:v>
                </c:pt>
                <c:pt idx="65">
                  <c:v>19.5</c:v>
                </c:pt>
                <c:pt idx="66">
                  <c:v>19.75</c:v>
                </c:pt>
                <c:pt idx="67">
                  <c:v>19.75</c:v>
                </c:pt>
                <c:pt idx="68">
                  <c:v>19.75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20.2</c:v>
                </c:pt>
                <c:pt idx="73">
                  <c:v>20.5</c:v>
                </c:pt>
                <c:pt idx="74">
                  <c:v>20.75</c:v>
                </c:pt>
                <c:pt idx="75">
                  <c:v>21</c:v>
                </c:pt>
                <c:pt idx="76">
                  <c:v>21</c:v>
                </c:pt>
                <c:pt idx="77">
                  <c:v>21.25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24.8</c:v>
                </c:pt>
                <c:pt idx="82">
                  <c:v>25</c:v>
                </c:pt>
              </c:numCache>
            </c:numRef>
          </c:xVal>
          <c:yVal>
            <c:numRef>
              <c:f>'Monday Combined'!$A$2:$A$84</c:f>
              <c:numCache>
                <c:formatCode>General</c:formatCode>
                <c:ptCount val="83"/>
                <c:pt idx="0">
                  <c:v>540</c:v>
                </c:pt>
                <c:pt idx="1">
                  <c:v>554</c:v>
                </c:pt>
                <c:pt idx="2">
                  <c:v>529.42777777777769</c:v>
                </c:pt>
                <c:pt idx="3">
                  <c:v>536</c:v>
                </c:pt>
                <c:pt idx="4">
                  <c:v>534.36666666666656</c:v>
                </c:pt>
                <c:pt idx="5">
                  <c:v>533.33333333333337</c:v>
                </c:pt>
                <c:pt idx="6">
                  <c:v>534.40000000000009</c:v>
                </c:pt>
                <c:pt idx="7">
                  <c:v>530</c:v>
                </c:pt>
                <c:pt idx="8">
                  <c:v>529.62222222222215</c:v>
                </c:pt>
                <c:pt idx="9">
                  <c:v>533.66666666666663</c:v>
                </c:pt>
                <c:pt idx="10">
                  <c:v>544.5333333333333</c:v>
                </c:pt>
                <c:pt idx="11">
                  <c:v>539.5</c:v>
                </c:pt>
                <c:pt idx="12">
                  <c:v>549.25</c:v>
                </c:pt>
                <c:pt idx="13">
                  <c:v>562.59999999999991</c:v>
                </c:pt>
                <c:pt idx="14">
                  <c:v>579.5333333333333</c:v>
                </c:pt>
                <c:pt idx="15">
                  <c:v>584.6</c:v>
                </c:pt>
                <c:pt idx="16">
                  <c:v>585.5</c:v>
                </c:pt>
                <c:pt idx="17">
                  <c:v>572.14285714285711</c:v>
                </c:pt>
                <c:pt idx="18">
                  <c:v>575.29999999999995</c:v>
                </c:pt>
                <c:pt idx="19">
                  <c:v>599.6</c:v>
                </c:pt>
                <c:pt idx="20">
                  <c:v>581.25</c:v>
                </c:pt>
                <c:pt idx="21">
                  <c:v>624.13333333333333</c:v>
                </c:pt>
                <c:pt idx="22">
                  <c:v>595.5454545454545</c:v>
                </c:pt>
                <c:pt idx="23">
                  <c:v>588.42857142857144</c:v>
                </c:pt>
                <c:pt idx="24">
                  <c:v>598.6</c:v>
                </c:pt>
                <c:pt idx="25">
                  <c:v>614.29411764705878</c:v>
                </c:pt>
                <c:pt idx="26">
                  <c:v>632.78333333333319</c:v>
                </c:pt>
                <c:pt idx="27">
                  <c:v>609.18181818181813</c:v>
                </c:pt>
                <c:pt idx="28">
                  <c:v>625.83333333333337</c:v>
                </c:pt>
                <c:pt idx="29">
                  <c:v>638.85</c:v>
                </c:pt>
                <c:pt idx="30">
                  <c:v>674.23333333333335</c:v>
                </c:pt>
                <c:pt idx="31">
                  <c:v>615.83333333333337</c:v>
                </c:pt>
                <c:pt idx="32">
                  <c:v>671.66666666666663</c:v>
                </c:pt>
                <c:pt idx="33">
                  <c:v>660.93333333333339</c:v>
                </c:pt>
                <c:pt idx="34">
                  <c:v>631.72727272727275</c:v>
                </c:pt>
                <c:pt idx="35">
                  <c:v>619.47619047619048</c:v>
                </c:pt>
                <c:pt idx="36">
                  <c:v>689.09999999999991</c:v>
                </c:pt>
                <c:pt idx="37">
                  <c:v>632.35</c:v>
                </c:pt>
                <c:pt idx="38">
                  <c:v>622.4545454545455</c:v>
                </c:pt>
                <c:pt idx="39">
                  <c:v>671.7833333333333</c:v>
                </c:pt>
                <c:pt idx="40">
                  <c:v>634.81666666666661</c:v>
                </c:pt>
                <c:pt idx="41">
                  <c:v>669.49999999999989</c:v>
                </c:pt>
                <c:pt idx="42">
                  <c:v>628.0625</c:v>
                </c:pt>
                <c:pt idx="43">
                  <c:v>605.58333333333337</c:v>
                </c:pt>
                <c:pt idx="44">
                  <c:v>685.4666666666667</c:v>
                </c:pt>
                <c:pt idx="45">
                  <c:v>616.09999999999991</c:v>
                </c:pt>
                <c:pt idx="46">
                  <c:v>633.4</c:v>
                </c:pt>
                <c:pt idx="47">
                  <c:v>596.85714285714289</c:v>
                </c:pt>
                <c:pt idx="48">
                  <c:v>621.13333333333333</c:v>
                </c:pt>
                <c:pt idx="49">
                  <c:v>617.79999999999995</c:v>
                </c:pt>
                <c:pt idx="50">
                  <c:v>595.70000000000005</c:v>
                </c:pt>
                <c:pt idx="51">
                  <c:v>578.57142857142856</c:v>
                </c:pt>
                <c:pt idx="52">
                  <c:v>573.79999999999995</c:v>
                </c:pt>
                <c:pt idx="53">
                  <c:v>582.34999999999991</c:v>
                </c:pt>
                <c:pt idx="54">
                  <c:v>568.66666666666663</c:v>
                </c:pt>
                <c:pt idx="55">
                  <c:v>568.70555555555552</c:v>
                </c:pt>
                <c:pt idx="56">
                  <c:v>592.29999999999995</c:v>
                </c:pt>
                <c:pt idx="57">
                  <c:v>572.76666666666665</c:v>
                </c:pt>
                <c:pt idx="58">
                  <c:v>561.125</c:v>
                </c:pt>
                <c:pt idx="59">
                  <c:v>555.75</c:v>
                </c:pt>
                <c:pt idx="60">
                  <c:v>553.73333333333323</c:v>
                </c:pt>
                <c:pt idx="61">
                  <c:v>554.79999999999995</c:v>
                </c:pt>
                <c:pt idx="62">
                  <c:v>548.93333333333339</c:v>
                </c:pt>
                <c:pt idx="63">
                  <c:v>547.5</c:v>
                </c:pt>
                <c:pt idx="64">
                  <c:v>538.33333333333337</c:v>
                </c:pt>
                <c:pt idx="65">
                  <c:v>547.5</c:v>
                </c:pt>
                <c:pt idx="66">
                  <c:v>543.5</c:v>
                </c:pt>
                <c:pt idx="67">
                  <c:v>537.66666666666663</c:v>
                </c:pt>
                <c:pt idx="68">
                  <c:v>540.33333333333337</c:v>
                </c:pt>
                <c:pt idx="69">
                  <c:v>536.83333333333326</c:v>
                </c:pt>
                <c:pt idx="70">
                  <c:v>534.33333333333337</c:v>
                </c:pt>
                <c:pt idx="71">
                  <c:v>535.25</c:v>
                </c:pt>
                <c:pt idx="72">
                  <c:v>541</c:v>
                </c:pt>
                <c:pt idx="73">
                  <c:v>530</c:v>
                </c:pt>
                <c:pt idx="74">
                  <c:v>532.19999999999993</c:v>
                </c:pt>
                <c:pt idx="75">
                  <c:v>533.5</c:v>
                </c:pt>
                <c:pt idx="76">
                  <c:v>532.33333333333337</c:v>
                </c:pt>
                <c:pt idx="77">
                  <c:v>536.5</c:v>
                </c:pt>
                <c:pt idx="78">
                  <c:v>529.17777777777781</c:v>
                </c:pt>
                <c:pt idx="79">
                  <c:v>532</c:v>
                </c:pt>
                <c:pt idx="80">
                  <c:v>532.63333333333333</c:v>
                </c:pt>
                <c:pt idx="81">
                  <c:v>527.20000000000005</c:v>
                </c:pt>
                <c:pt idx="82">
                  <c:v>530.5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0752"/>
        <c:axId val="107931328"/>
      </c:scatterChart>
      <c:valAx>
        <c:axId val="10793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 Line Location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931328"/>
        <c:crosses val="autoZero"/>
        <c:crossBetween val="midCat"/>
      </c:valAx>
      <c:valAx>
        <c:axId val="107931328"/>
        <c:scaling>
          <c:orientation val="minMax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(nT)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93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'Monday Combined'!$C$2:$C$84</c:f>
                <c:numCache>
                  <c:formatCode>General</c:formatCode>
                  <c:ptCount val="83"/>
                  <c:pt idx="0">
                    <c:v>1.4142135623730951</c:v>
                  </c:pt>
                  <c:pt idx="1">
                    <c:v>1.8547236990991407</c:v>
                  </c:pt>
                  <c:pt idx="2">
                    <c:v>1.3437096247164249</c:v>
                  </c:pt>
                  <c:pt idx="3">
                    <c:v>0.81649658092772603</c:v>
                  </c:pt>
                  <c:pt idx="4">
                    <c:v>1.1661903789690602</c:v>
                  </c:pt>
                  <c:pt idx="5">
                    <c:v>1.247219128924647</c:v>
                  </c:pt>
                  <c:pt idx="6">
                    <c:v>1.4696938456699067</c:v>
                  </c:pt>
                  <c:pt idx="7">
                    <c:v>2.7688746209726918</c:v>
                  </c:pt>
                  <c:pt idx="8">
                    <c:v>1.707825127659933</c:v>
                  </c:pt>
                  <c:pt idx="9">
                    <c:v>0.47140452079103168</c:v>
                  </c:pt>
                  <c:pt idx="10">
                    <c:v>1.4696938456699067</c:v>
                  </c:pt>
                  <c:pt idx="11">
                    <c:v>1.1180339887498949</c:v>
                  </c:pt>
                  <c:pt idx="12">
                    <c:v>1.299038105676658</c:v>
                  </c:pt>
                  <c:pt idx="13">
                    <c:v>3.3105890714493698</c:v>
                  </c:pt>
                  <c:pt idx="14">
                    <c:v>2.2271057451320089</c:v>
                  </c:pt>
                  <c:pt idx="15">
                    <c:v>2.2803508501982761</c:v>
                  </c:pt>
                  <c:pt idx="16">
                    <c:v>4.7581509013481273</c:v>
                  </c:pt>
                  <c:pt idx="17">
                    <c:v>2.6954231805876008</c:v>
                  </c:pt>
                  <c:pt idx="18">
                    <c:v>3.3181320046074121</c:v>
                  </c:pt>
                  <c:pt idx="19">
                    <c:v>2.2803508501982761</c:v>
                  </c:pt>
                  <c:pt idx="20">
                    <c:v>2.5372228912730548</c:v>
                  </c:pt>
                  <c:pt idx="21">
                    <c:v>14.458215657542253</c:v>
                  </c:pt>
                  <c:pt idx="22">
                    <c:v>4.961004963506273</c:v>
                  </c:pt>
                  <c:pt idx="23">
                    <c:v>2.7701027756664738</c:v>
                  </c:pt>
                  <c:pt idx="24">
                    <c:v>4.4721359549995796</c:v>
                  </c:pt>
                  <c:pt idx="25">
                    <c:v>6.0367960520788237</c:v>
                  </c:pt>
                  <c:pt idx="26">
                    <c:v>5.3065996645686404</c:v>
                  </c:pt>
                  <c:pt idx="27">
                    <c:v>7.2214098575401824</c:v>
                  </c:pt>
                  <c:pt idx="28">
                    <c:v>2.7938424357067015</c:v>
                  </c:pt>
                  <c:pt idx="29">
                    <c:v>5.8040933831219501</c:v>
                  </c:pt>
                  <c:pt idx="30">
                    <c:v>1.5811388300841898</c:v>
                  </c:pt>
                  <c:pt idx="31">
                    <c:v>4.8619840486049402</c:v>
                  </c:pt>
                  <c:pt idx="32">
                    <c:v>7.1833139984271881</c:v>
                  </c:pt>
                  <c:pt idx="33">
                    <c:v>11.582745788456206</c:v>
                  </c:pt>
                  <c:pt idx="34">
                    <c:v>5.3951309545301056</c:v>
                  </c:pt>
                  <c:pt idx="35">
                    <c:v>11.379258690471502</c:v>
                  </c:pt>
                  <c:pt idx="36">
                    <c:v>11.045361017187261</c:v>
                  </c:pt>
                  <c:pt idx="37">
                    <c:v>11.031205736455105</c:v>
                  </c:pt>
                  <c:pt idx="38">
                    <c:v>21.818939380787494</c:v>
                  </c:pt>
                  <c:pt idx="39">
                    <c:v>10.662434056068061</c:v>
                  </c:pt>
                  <c:pt idx="40">
                    <c:v>6.7961386095340934</c:v>
                  </c:pt>
                  <c:pt idx="41">
                    <c:v>51.989999038276586</c:v>
                  </c:pt>
                  <c:pt idx="42">
                    <c:v>26.216570976197477</c:v>
                  </c:pt>
                  <c:pt idx="43">
                    <c:v>10.459910239682854</c:v>
                  </c:pt>
                  <c:pt idx="44">
                    <c:v>6.689544080129826</c:v>
                  </c:pt>
                  <c:pt idx="45">
                    <c:v>10.9288608738514</c:v>
                  </c:pt>
                  <c:pt idx="46">
                    <c:v>36.42856022408791</c:v>
                  </c:pt>
                  <c:pt idx="47">
                    <c:v>5.138887356744271</c:v>
                  </c:pt>
                  <c:pt idx="48">
                    <c:v>3.0066592756745818</c:v>
                  </c:pt>
                  <c:pt idx="49">
                    <c:v>7.0178344238090995</c:v>
                  </c:pt>
                  <c:pt idx="50">
                    <c:v>6.4350602172784681</c:v>
                  </c:pt>
                  <c:pt idx="51">
                    <c:v>5.3946307395712019</c:v>
                  </c:pt>
                  <c:pt idx="52">
                    <c:v>2.3151673805580448</c:v>
                  </c:pt>
                  <c:pt idx="53">
                    <c:v>1.299038105676658</c:v>
                  </c:pt>
                  <c:pt idx="54">
                    <c:v>0.94280904158206336</c:v>
                  </c:pt>
                  <c:pt idx="55">
                    <c:v>2.70801280154532</c:v>
                  </c:pt>
                  <c:pt idx="56">
                    <c:v>3.8262252939417984</c:v>
                  </c:pt>
                  <c:pt idx="57">
                    <c:v>3.8678159211627436</c:v>
                  </c:pt>
                  <c:pt idx="58">
                    <c:v>3.2185982973959333</c:v>
                  </c:pt>
                  <c:pt idx="59">
                    <c:v>1.299038105676658</c:v>
                  </c:pt>
                  <c:pt idx="60">
                    <c:v>2.6381811916545836</c:v>
                  </c:pt>
                  <c:pt idx="61">
                    <c:v>2.1354156504062622</c:v>
                  </c:pt>
                  <c:pt idx="62">
                    <c:v>2.7856776554368237</c:v>
                  </c:pt>
                  <c:pt idx="63">
                    <c:v>3.8678159211627436</c:v>
                  </c:pt>
                  <c:pt idx="64">
                    <c:v>2.2852182001336812</c:v>
                  </c:pt>
                  <c:pt idx="65">
                    <c:v>1.5</c:v>
                  </c:pt>
                  <c:pt idx="66">
                    <c:v>3.7629775444453561</c:v>
                  </c:pt>
                  <c:pt idx="67">
                    <c:v>3.082207001484488</c:v>
                  </c:pt>
                  <c:pt idx="68">
                    <c:v>1.699673171197595</c:v>
                  </c:pt>
                  <c:pt idx="69">
                    <c:v>2.0396078054371141</c:v>
                  </c:pt>
                  <c:pt idx="70">
                    <c:v>0.94280904158206336</c:v>
                  </c:pt>
                  <c:pt idx="71">
                    <c:v>2.5860201081971503</c:v>
                  </c:pt>
                  <c:pt idx="72">
                    <c:v>3.8781438859330635</c:v>
                  </c:pt>
                  <c:pt idx="73">
                    <c:v>0.81649658092772603</c:v>
                  </c:pt>
                  <c:pt idx="74">
                    <c:v>2.3323807579381204</c:v>
                  </c:pt>
                  <c:pt idx="75">
                    <c:v>1.1180339887498949</c:v>
                  </c:pt>
                  <c:pt idx="76">
                    <c:v>0.94280904158206336</c:v>
                  </c:pt>
                  <c:pt idx="77">
                    <c:v>1.019803902718557</c:v>
                  </c:pt>
                  <c:pt idx="78">
                    <c:v>1.3743685418725535</c:v>
                  </c:pt>
                  <c:pt idx="79">
                    <c:v>1.5811388300841898</c:v>
                  </c:pt>
                  <c:pt idx="80">
                    <c:v>1.2</c:v>
                  </c:pt>
                  <c:pt idx="81">
                    <c:v>1.1661903789690602</c:v>
                  </c:pt>
                  <c:pt idx="82">
                    <c:v>0.5</c:v>
                  </c:pt>
                </c:numCache>
              </c:numRef>
            </c:plus>
            <c:minus>
              <c:numRef>
                <c:f>'Monday Combined'!$C$2:$C$84</c:f>
                <c:numCache>
                  <c:formatCode>General</c:formatCode>
                  <c:ptCount val="83"/>
                  <c:pt idx="0">
                    <c:v>1.4142135623730951</c:v>
                  </c:pt>
                  <c:pt idx="1">
                    <c:v>1.8547236990991407</c:v>
                  </c:pt>
                  <c:pt idx="2">
                    <c:v>1.3437096247164249</c:v>
                  </c:pt>
                  <c:pt idx="3">
                    <c:v>0.81649658092772603</c:v>
                  </c:pt>
                  <c:pt idx="4">
                    <c:v>1.1661903789690602</c:v>
                  </c:pt>
                  <c:pt idx="5">
                    <c:v>1.247219128924647</c:v>
                  </c:pt>
                  <c:pt idx="6">
                    <c:v>1.4696938456699067</c:v>
                  </c:pt>
                  <c:pt idx="7">
                    <c:v>2.7688746209726918</c:v>
                  </c:pt>
                  <c:pt idx="8">
                    <c:v>1.707825127659933</c:v>
                  </c:pt>
                  <c:pt idx="9">
                    <c:v>0.47140452079103168</c:v>
                  </c:pt>
                  <c:pt idx="10">
                    <c:v>1.4696938456699067</c:v>
                  </c:pt>
                  <c:pt idx="11">
                    <c:v>1.1180339887498949</c:v>
                  </c:pt>
                  <c:pt idx="12">
                    <c:v>1.299038105676658</c:v>
                  </c:pt>
                  <c:pt idx="13">
                    <c:v>3.3105890714493698</c:v>
                  </c:pt>
                  <c:pt idx="14">
                    <c:v>2.2271057451320089</c:v>
                  </c:pt>
                  <c:pt idx="15">
                    <c:v>2.2803508501982761</c:v>
                  </c:pt>
                  <c:pt idx="16">
                    <c:v>4.7581509013481273</c:v>
                  </c:pt>
                  <c:pt idx="17">
                    <c:v>2.6954231805876008</c:v>
                  </c:pt>
                  <c:pt idx="18">
                    <c:v>3.3181320046074121</c:v>
                  </c:pt>
                  <c:pt idx="19">
                    <c:v>2.2803508501982761</c:v>
                  </c:pt>
                  <c:pt idx="20">
                    <c:v>2.5372228912730548</c:v>
                  </c:pt>
                  <c:pt idx="21">
                    <c:v>14.458215657542253</c:v>
                  </c:pt>
                  <c:pt idx="22">
                    <c:v>4.961004963506273</c:v>
                  </c:pt>
                  <c:pt idx="23">
                    <c:v>2.7701027756664738</c:v>
                  </c:pt>
                  <c:pt idx="24">
                    <c:v>4.4721359549995796</c:v>
                  </c:pt>
                  <c:pt idx="25">
                    <c:v>6.0367960520788237</c:v>
                  </c:pt>
                  <c:pt idx="26">
                    <c:v>5.3065996645686404</c:v>
                  </c:pt>
                  <c:pt idx="27">
                    <c:v>7.2214098575401824</c:v>
                  </c:pt>
                  <c:pt idx="28">
                    <c:v>2.7938424357067015</c:v>
                  </c:pt>
                  <c:pt idx="29">
                    <c:v>5.8040933831219501</c:v>
                  </c:pt>
                  <c:pt idx="30">
                    <c:v>1.5811388300841898</c:v>
                  </c:pt>
                  <c:pt idx="31">
                    <c:v>4.8619840486049402</c:v>
                  </c:pt>
                  <c:pt idx="32">
                    <c:v>7.1833139984271881</c:v>
                  </c:pt>
                  <c:pt idx="33">
                    <c:v>11.582745788456206</c:v>
                  </c:pt>
                  <c:pt idx="34">
                    <c:v>5.3951309545301056</c:v>
                  </c:pt>
                  <c:pt idx="35">
                    <c:v>11.379258690471502</c:v>
                  </c:pt>
                  <c:pt idx="36">
                    <c:v>11.045361017187261</c:v>
                  </c:pt>
                  <c:pt idx="37">
                    <c:v>11.031205736455105</c:v>
                  </c:pt>
                  <c:pt idx="38">
                    <c:v>21.818939380787494</c:v>
                  </c:pt>
                  <c:pt idx="39">
                    <c:v>10.662434056068061</c:v>
                  </c:pt>
                  <c:pt idx="40">
                    <c:v>6.7961386095340934</c:v>
                  </c:pt>
                  <c:pt idx="41">
                    <c:v>51.989999038276586</c:v>
                  </c:pt>
                  <c:pt idx="42">
                    <c:v>26.216570976197477</c:v>
                  </c:pt>
                  <c:pt idx="43">
                    <c:v>10.459910239682854</c:v>
                  </c:pt>
                  <c:pt idx="44">
                    <c:v>6.689544080129826</c:v>
                  </c:pt>
                  <c:pt idx="45">
                    <c:v>10.9288608738514</c:v>
                  </c:pt>
                  <c:pt idx="46">
                    <c:v>36.42856022408791</c:v>
                  </c:pt>
                  <c:pt idx="47">
                    <c:v>5.138887356744271</c:v>
                  </c:pt>
                  <c:pt idx="48">
                    <c:v>3.0066592756745818</c:v>
                  </c:pt>
                  <c:pt idx="49">
                    <c:v>7.0178344238090995</c:v>
                  </c:pt>
                  <c:pt idx="50">
                    <c:v>6.4350602172784681</c:v>
                  </c:pt>
                  <c:pt idx="51">
                    <c:v>5.3946307395712019</c:v>
                  </c:pt>
                  <c:pt idx="52">
                    <c:v>2.3151673805580448</c:v>
                  </c:pt>
                  <c:pt idx="53">
                    <c:v>1.299038105676658</c:v>
                  </c:pt>
                  <c:pt idx="54">
                    <c:v>0.94280904158206336</c:v>
                  </c:pt>
                  <c:pt idx="55">
                    <c:v>2.70801280154532</c:v>
                  </c:pt>
                  <c:pt idx="56">
                    <c:v>3.8262252939417984</c:v>
                  </c:pt>
                  <c:pt idx="57">
                    <c:v>3.8678159211627436</c:v>
                  </c:pt>
                  <c:pt idx="58">
                    <c:v>3.2185982973959333</c:v>
                  </c:pt>
                  <c:pt idx="59">
                    <c:v>1.299038105676658</c:v>
                  </c:pt>
                  <c:pt idx="60">
                    <c:v>2.6381811916545836</c:v>
                  </c:pt>
                  <c:pt idx="61">
                    <c:v>2.1354156504062622</c:v>
                  </c:pt>
                  <c:pt idx="62">
                    <c:v>2.7856776554368237</c:v>
                  </c:pt>
                  <c:pt idx="63">
                    <c:v>3.8678159211627436</c:v>
                  </c:pt>
                  <c:pt idx="64">
                    <c:v>2.2852182001336812</c:v>
                  </c:pt>
                  <c:pt idx="65">
                    <c:v>1.5</c:v>
                  </c:pt>
                  <c:pt idx="66">
                    <c:v>3.7629775444453561</c:v>
                  </c:pt>
                  <c:pt idx="67">
                    <c:v>3.082207001484488</c:v>
                  </c:pt>
                  <c:pt idx="68">
                    <c:v>1.699673171197595</c:v>
                  </c:pt>
                  <c:pt idx="69">
                    <c:v>2.0396078054371141</c:v>
                  </c:pt>
                  <c:pt idx="70">
                    <c:v>0.94280904158206336</c:v>
                  </c:pt>
                  <c:pt idx="71">
                    <c:v>2.5860201081971503</c:v>
                  </c:pt>
                  <c:pt idx="72">
                    <c:v>3.8781438859330635</c:v>
                  </c:pt>
                  <c:pt idx="73">
                    <c:v>0.81649658092772603</c:v>
                  </c:pt>
                  <c:pt idx="74">
                    <c:v>2.3323807579381204</c:v>
                  </c:pt>
                  <c:pt idx="75">
                    <c:v>1.1180339887498949</c:v>
                  </c:pt>
                  <c:pt idx="76">
                    <c:v>0.94280904158206336</c:v>
                  </c:pt>
                  <c:pt idx="77">
                    <c:v>1.019803902718557</c:v>
                  </c:pt>
                  <c:pt idx="78">
                    <c:v>1.3743685418725535</c:v>
                  </c:pt>
                  <c:pt idx="79">
                    <c:v>1.5811388300841898</c:v>
                  </c:pt>
                  <c:pt idx="80">
                    <c:v>1.2</c:v>
                  </c:pt>
                  <c:pt idx="81">
                    <c:v>1.1661903789690602</c:v>
                  </c:pt>
                  <c:pt idx="82">
                    <c:v>0.5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'Monday Combined'!$B$2:$B$84</c:f>
              <c:numCache>
                <c:formatCode>General</c:formatCode>
                <c:ptCount val="83"/>
                <c:pt idx="0">
                  <c:v>5</c:v>
                </c:pt>
                <c:pt idx="1">
                  <c:v>5.2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10.199999999999999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15.2</c:v>
                </c:pt>
                <c:pt idx="14">
                  <c:v>15.5</c:v>
                </c:pt>
                <c:pt idx="15">
                  <c:v>15.75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16.25</c:v>
                </c:pt>
                <c:pt idx="20">
                  <c:v>16.25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16.75</c:v>
                </c:pt>
                <c:pt idx="25">
                  <c:v>16.75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17.25</c:v>
                </c:pt>
                <c:pt idx="30">
                  <c:v>17.25</c:v>
                </c:pt>
                <c:pt idx="31">
                  <c:v>17.25</c:v>
                </c:pt>
                <c:pt idx="32">
                  <c:v>17.45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17.649999999999999</c:v>
                </c:pt>
                <c:pt idx="37">
                  <c:v>17.75</c:v>
                </c:pt>
                <c:pt idx="38">
                  <c:v>17.75</c:v>
                </c:pt>
                <c:pt idx="39">
                  <c:v>17.850000000000001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18.05</c:v>
                </c:pt>
                <c:pt idx="45">
                  <c:v>18.25</c:v>
                </c:pt>
                <c:pt idx="46">
                  <c:v>18.25</c:v>
                </c:pt>
                <c:pt idx="47">
                  <c:v>18.25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18.75</c:v>
                </c:pt>
                <c:pt idx="53">
                  <c:v>18.75</c:v>
                </c:pt>
                <c:pt idx="54">
                  <c:v>18.75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19.25</c:v>
                </c:pt>
                <c:pt idx="61">
                  <c:v>19.25</c:v>
                </c:pt>
                <c:pt idx="62">
                  <c:v>19.5</c:v>
                </c:pt>
                <c:pt idx="63">
                  <c:v>19.5</c:v>
                </c:pt>
                <c:pt idx="64">
                  <c:v>19.5</c:v>
                </c:pt>
                <c:pt idx="65">
                  <c:v>19.5</c:v>
                </c:pt>
                <c:pt idx="66">
                  <c:v>19.75</c:v>
                </c:pt>
                <c:pt idx="67">
                  <c:v>19.75</c:v>
                </c:pt>
                <c:pt idx="68">
                  <c:v>19.75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20.2</c:v>
                </c:pt>
                <c:pt idx="73">
                  <c:v>20.5</c:v>
                </c:pt>
                <c:pt idx="74">
                  <c:v>20.75</c:v>
                </c:pt>
                <c:pt idx="75">
                  <c:v>21</c:v>
                </c:pt>
                <c:pt idx="76">
                  <c:v>21</c:v>
                </c:pt>
                <c:pt idx="77">
                  <c:v>21.25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24.8</c:v>
                </c:pt>
                <c:pt idx="82">
                  <c:v>25</c:v>
                </c:pt>
              </c:numCache>
            </c:numRef>
          </c:xVal>
          <c:yVal>
            <c:numRef>
              <c:f>'Monday Combined'!$D$2:$D$84</c:f>
              <c:numCache>
                <c:formatCode>General</c:formatCode>
                <c:ptCount val="83"/>
                <c:pt idx="0">
                  <c:v>10</c:v>
                </c:pt>
                <c:pt idx="1">
                  <c:v>24</c:v>
                </c:pt>
                <c:pt idx="2">
                  <c:v>-0.57222222222230812</c:v>
                </c:pt>
                <c:pt idx="3">
                  <c:v>6</c:v>
                </c:pt>
                <c:pt idx="4">
                  <c:v>4.3666666666665606</c:v>
                </c:pt>
                <c:pt idx="5">
                  <c:v>3.3333333333333712</c:v>
                </c:pt>
                <c:pt idx="6">
                  <c:v>4.4000000000000909</c:v>
                </c:pt>
                <c:pt idx="7">
                  <c:v>0</c:v>
                </c:pt>
                <c:pt idx="8">
                  <c:v>-0.37777777777785104</c:v>
                </c:pt>
                <c:pt idx="9">
                  <c:v>3.6666666666666288</c:v>
                </c:pt>
                <c:pt idx="10">
                  <c:v>14.533333333333303</c:v>
                </c:pt>
                <c:pt idx="11">
                  <c:v>9.5</c:v>
                </c:pt>
                <c:pt idx="12">
                  <c:v>19.25</c:v>
                </c:pt>
                <c:pt idx="13">
                  <c:v>32.599999999999909</c:v>
                </c:pt>
                <c:pt idx="14">
                  <c:v>49.533333333333303</c:v>
                </c:pt>
                <c:pt idx="15">
                  <c:v>54.600000000000023</c:v>
                </c:pt>
                <c:pt idx="16">
                  <c:v>55.5</c:v>
                </c:pt>
                <c:pt idx="17">
                  <c:v>42.14285714285711</c:v>
                </c:pt>
                <c:pt idx="18">
                  <c:v>45.299999999999955</c:v>
                </c:pt>
                <c:pt idx="19">
                  <c:v>69.600000000000023</c:v>
                </c:pt>
                <c:pt idx="20">
                  <c:v>51.25</c:v>
                </c:pt>
                <c:pt idx="21">
                  <c:v>94.133333333333326</c:v>
                </c:pt>
                <c:pt idx="22">
                  <c:v>65.545454545454504</c:v>
                </c:pt>
                <c:pt idx="23">
                  <c:v>58.428571428571445</c:v>
                </c:pt>
                <c:pt idx="24">
                  <c:v>68.600000000000023</c:v>
                </c:pt>
                <c:pt idx="25">
                  <c:v>84.294117647058783</c:v>
                </c:pt>
                <c:pt idx="26">
                  <c:v>102.78333333333319</c:v>
                </c:pt>
                <c:pt idx="27">
                  <c:v>79.18181818181813</c:v>
                </c:pt>
                <c:pt idx="28">
                  <c:v>95.833333333333371</c:v>
                </c:pt>
                <c:pt idx="29">
                  <c:v>108.85000000000002</c:v>
                </c:pt>
                <c:pt idx="30">
                  <c:v>144.23333333333335</c:v>
                </c:pt>
                <c:pt idx="31">
                  <c:v>85.833333333333371</c:v>
                </c:pt>
                <c:pt idx="32">
                  <c:v>141.66666666666663</c:v>
                </c:pt>
                <c:pt idx="33">
                  <c:v>130.93333333333339</c:v>
                </c:pt>
                <c:pt idx="34">
                  <c:v>101.72727272727275</c:v>
                </c:pt>
                <c:pt idx="35">
                  <c:v>89.476190476190482</c:v>
                </c:pt>
                <c:pt idx="36">
                  <c:v>159.09999999999991</c:v>
                </c:pt>
                <c:pt idx="37">
                  <c:v>102.35000000000002</c:v>
                </c:pt>
                <c:pt idx="38">
                  <c:v>92.454545454545496</c:v>
                </c:pt>
                <c:pt idx="39">
                  <c:v>141.7833333333333</c:v>
                </c:pt>
                <c:pt idx="40">
                  <c:v>104.81666666666661</c:v>
                </c:pt>
                <c:pt idx="41">
                  <c:v>139.49999999999989</c:v>
                </c:pt>
                <c:pt idx="42">
                  <c:v>98.0625</c:v>
                </c:pt>
                <c:pt idx="43">
                  <c:v>75.583333333333371</c:v>
                </c:pt>
                <c:pt idx="44">
                  <c:v>155.4666666666667</c:v>
                </c:pt>
                <c:pt idx="45">
                  <c:v>86.099999999999909</c:v>
                </c:pt>
                <c:pt idx="46">
                  <c:v>103.39999999999998</c:v>
                </c:pt>
                <c:pt idx="47">
                  <c:v>66.85714285714289</c:v>
                </c:pt>
                <c:pt idx="48">
                  <c:v>91.133333333333326</c:v>
                </c:pt>
                <c:pt idx="49">
                  <c:v>87.799999999999955</c:v>
                </c:pt>
                <c:pt idx="50">
                  <c:v>65.700000000000045</c:v>
                </c:pt>
                <c:pt idx="51">
                  <c:v>48.571428571428555</c:v>
                </c:pt>
                <c:pt idx="52">
                  <c:v>43.799999999999955</c:v>
                </c:pt>
                <c:pt idx="53">
                  <c:v>52.349999999999909</c:v>
                </c:pt>
                <c:pt idx="54">
                  <c:v>38.666666666666629</c:v>
                </c:pt>
                <c:pt idx="55">
                  <c:v>38.70555555555552</c:v>
                </c:pt>
                <c:pt idx="56">
                  <c:v>62.299999999999955</c:v>
                </c:pt>
                <c:pt idx="57">
                  <c:v>42.766666666666652</c:v>
                </c:pt>
                <c:pt idx="58">
                  <c:v>31.125</c:v>
                </c:pt>
                <c:pt idx="59">
                  <c:v>25.75</c:v>
                </c:pt>
                <c:pt idx="60">
                  <c:v>23.733333333333235</c:v>
                </c:pt>
                <c:pt idx="61">
                  <c:v>24.799999999999955</c:v>
                </c:pt>
                <c:pt idx="62">
                  <c:v>18.933333333333394</c:v>
                </c:pt>
                <c:pt idx="63">
                  <c:v>17.5</c:v>
                </c:pt>
                <c:pt idx="64">
                  <c:v>8.3333333333333712</c:v>
                </c:pt>
                <c:pt idx="65">
                  <c:v>17.5</c:v>
                </c:pt>
                <c:pt idx="66">
                  <c:v>13.5</c:v>
                </c:pt>
                <c:pt idx="67">
                  <c:v>7.6666666666666288</c:v>
                </c:pt>
                <c:pt idx="68">
                  <c:v>10.333333333333371</c:v>
                </c:pt>
                <c:pt idx="69">
                  <c:v>6.8333333333332575</c:v>
                </c:pt>
                <c:pt idx="70">
                  <c:v>4.3333333333333712</c:v>
                </c:pt>
                <c:pt idx="71">
                  <c:v>5.25</c:v>
                </c:pt>
                <c:pt idx="72">
                  <c:v>11</c:v>
                </c:pt>
                <c:pt idx="73">
                  <c:v>0</c:v>
                </c:pt>
                <c:pt idx="74">
                  <c:v>2.1999999999999318</c:v>
                </c:pt>
                <c:pt idx="75">
                  <c:v>3.5</c:v>
                </c:pt>
                <c:pt idx="76">
                  <c:v>2.3333333333333712</c:v>
                </c:pt>
                <c:pt idx="77">
                  <c:v>6.5</c:v>
                </c:pt>
                <c:pt idx="78">
                  <c:v>-0.82222222222219443</c:v>
                </c:pt>
                <c:pt idx="79">
                  <c:v>2</c:v>
                </c:pt>
                <c:pt idx="80">
                  <c:v>2.6333333333333258</c:v>
                </c:pt>
                <c:pt idx="81">
                  <c:v>-2.7999999999999545</c:v>
                </c:pt>
                <c:pt idx="82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3056"/>
        <c:axId val="107933632"/>
      </c:scatterChart>
      <c:valAx>
        <c:axId val="10793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Along Line Location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933632"/>
        <c:crosses val="autoZero"/>
        <c:crossBetween val="midCat"/>
      </c:valAx>
      <c:valAx>
        <c:axId val="10793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</a:t>
                </a:r>
                <a:r>
                  <a:rPr lang="en-CA" baseline="0"/>
                  <a:t> Field (nT)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93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266699</xdr:colOff>
      <xdr:row>4</xdr:row>
      <xdr:rowOff>57150</xdr:rowOff>
    </xdr:from>
    <xdr:to>
      <xdr:col>32</xdr:col>
      <xdr:colOff>47624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83</xdr:row>
      <xdr:rowOff>66675</xdr:rowOff>
    </xdr:from>
    <xdr:to>
      <xdr:col>39</xdr:col>
      <xdr:colOff>85724</xdr:colOff>
      <xdr:row>106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111</xdr:row>
      <xdr:rowOff>0</xdr:rowOff>
    </xdr:from>
    <xdr:to>
      <xdr:col>40</xdr:col>
      <xdr:colOff>266699</xdr:colOff>
      <xdr:row>134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266699</xdr:colOff>
      <xdr:row>3</xdr:row>
      <xdr:rowOff>57150</xdr:rowOff>
    </xdr:from>
    <xdr:to>
      <xdr:col>32</xdr:col>
      <xdr:colOff>47624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523875</xdr:colOff>
      <xdr:row>75</xdr:row>
      <xdr:rowOff>28575</xdr:rowOff>
    </xdr:from>
    <xdr:to>
      <xdr:col>40</xdr:col>
      <xdr:colOff>47624</xdr:colOff>
      <xdr:row>105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266699</xdr:colOff>
      <xdr:row>26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21</xdr:col>
      <xdr:colOff>266699</xdr:colOff>
      <xdr:row>60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abSelected="1" topLeftCell="H80" zoomScaleNormal="100" workbookViewId="0">
      <selection activeCell="U109" sqref="U109"/>
    </sheetView>
  </sheetViews>
  <sheetFormatPr defaultRowHeight="15" x14ac:dyDescent="0.25"/>
  <cols>
    <col min="3" max="3" width="12" bestFit="1" customWidth="1"/>
    <col min="4" max="9" width="16.85546875" bestFit="1" customWidth="1"/>
    <col min="10" max="10" width="22.42578125" bestFit="1" customWidth="1"/>
    <col min="11" max="11" width="18.140625" bestFit="1" customWidth="1"/>
    <col min="14" max="14" width="14.5703125" bestFit="1" customWidth="1"/>
    <col min="16" max="16" width="24" bestFit="1" customWidth="1"/>
    <col min="17" max="17" width="41.85546875" bestFit="1" customWidth="1"/>
    <col min="18" max="18" width="18.42578125" bestFit="1" customWidth="1"/>
    <col min="19" max="19" width="18.42578125" customWidth="1"/>
  </cols>
  <sheetData>
    <row r="1" spans="1:11" x14ac:dyDescent="0.25">
      <c r="A1" t="s">
        <v>11</v>
      </c>
    </row>
    <row r="2" spans="1:11" x14ac:dyDescent="0.25">
      <c r="A2" t="s">
        <v>2</v>
      </c>
      <c r="B2" t="s">
        <v>0</v>
      </c>
      <c r="C2" t="s">
        <v>1</v>
      </c>
      <c r="D2" t="s">
        <v>4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>
        <v>1</v>
      </c>
      <c r="B3" s="4">
        <v>0.64027777777777783</v>
      </c>
      <c r="C3" s="7" t="s">
        <v>3</v>
      </c>
      <c r="D3">
        <v>566</v>
      </c>
      <c r="E3">
        <v>568</v>
      </c>
      <c r="F3">
        <v>565</v>
      </c>
      <c r="G3">
        <v>568</v>
      </c>
      <c r="H3">
        <v>565</v>
      </c>
      <c r="J3">
        <f>AVERAGE(D3:I3)</f>
        <v>566.4</v>
      </c>
      <c r="K3">
        <f>_xlfn.STDEV.P(D3:I3)</f>
        <v>1.3564659966250538</v>
      </c>
    </row>
    <row r="4" spans="1:11" x14ac:dyDescent="0.25">
      <c r="A4">
        <v>1</v>
      </c>
      <c r="B4" s="4">
        <v>0.64097222222222217</v>
      </c>
      <c r="C4">
        <v>5.2</v>
      </c>
      <c r="D4">
        <v>554</v>
      </c>
      <c r="E4">
        <v>553</v>
      </c>
      <c r="F4">
        <v>555</v>
      </c>
      <c r="G4">
        <v>557</v>
      </c>
      <c r="H4">
        <v>558</v>
      </c>
      <c r="J4">
        <f t="shared" ref="J4:J67" si="0">AVERAGE(D4:I4)</f>
        <v>555.4</v>
      </c>
      <c r="K4">
        <f t="shared" ref="K4:K67" si="1">_xlfn.STDEV.P(D4:I4)</f>
        <v>1.8547236990991407</v>
      </c>
    </row>
    <row r="5" spans="1:11" x14ac:dyDescent="0.25">
      <c r="A5">
        <v>1</v>
      </c>
      <c r="B5" s="4">
        <v>0.64166666666666672</v>
      </c>
      <c r="C5">
        <v>10.199999999999999</v>
      </c>
      <c r="D5">
        <v>539</v>
      </c>
      <c r="E5">
        <v>538</v>
      </c>
      <c r="F5">
        <v>538</v>
      </c>
      <c r="G5">
        <v>535</v>
      </c>
      <c r="H5">
        <v>536</v>
      </c>
      <c r="J5">
        <f t="shared" si="0"/>
        <v>537.20000000000005</v>
      </c>
      <c r="K5">
        <f t="shared" si="1"/>
        <v>1.4696938456699067</v>
      </c>
    </row>
    <row r="6" spans="1:11" x14ac:dyDescent="0.25">
      <c r="A6">
        <v>1</v>
      </c>
      <c r="B6" s="4">
        <v>0.6430555555555556</v>
      </c>
      <c r="C6">
        <v>15.2</v>
      </c>
      <c r="D6">
        <v>565</v>
      </c>
      <c r="E6">
        <v>562</v>
      </c>
      <c r="F6">
        <v>571</v>
      </c>
      <c r="G6">
        <v>570</v>
      </c>
      <c r="H6">
        <v>566</v>
      </c>
      <c r="J6">
        <f t="shared" si="0"/>
        <v>566.79999999999995</v>
      </c>
      <c r="K6">
        <f t="shared" si="1"/>
        <v>3.3105890714493698</v>
      </c>
    </row>
    <row r="7" spans="1:11" x14ac:dyDescent="0.25">
      <c r="A7">
        <v>1</v>
      </c>
      <c r="B7" s="4">
        <v>0.64374999999999993</v>
      </c>
      <c r="C7">
        <v>20.2</v>
      </c>
      <c r="D7">
        <v>552</v>
      </c>
      <c r="E7">
        <v>546</v>
      </c>
      <c r="F7">
        <v>542</v>
      </c>
      <c r="G7">
        <v>550</v>
      </c>
      <c r="H7">
        <v>543</v>
      </c>
      <c r="J7">
        <f t="shared" si="0"/>
        <v>546.6</v>
      </c>
      <c r="K7">
        <f t="shared" si="1"/>
        <v>3.8781438859330635</v>
      </c>
    </row>
    <row r="8" spans="1:11" x14ac:dyDescent="0.25">
      <c r="A8">
        <v>1</v>
      </c>
      <c r="B8" s="4">
        <v>0.64374999999999993</v>
      </c>
      <c r="C8">
        <v>24.8</v>
      </c>
      <c r="D8">
        <v>534</v>
      </c>
      <c r="E8">
        <v>533</v>
      </c>
      <c r="F8">
        <v>536</v>
      </c>
      <c r="G8">
        <v>533</v>
      </c>
      <c r="H8">
        <v>535</v>
      </c>
      <c r="J8">
        <f t="shared" si="0"/>
        <v>534.20000000000005</v>
      </c>
      <c r="K8">
        <f t="shared" si="1"/>
        <v>1.1661903789690602</v>
      </c>
    </row>
    <row r="9" spans="1:11" x14ac:dyDescent="0.25">
      <c r="A9">
        <v>1</v>
      </c>
      <c r="B9" s="4">
        <v>0.64444444444444449</v>
      </c>
      <c r="C9" s="7" t="s">
        <v>3</v>
      </c>
      <c r="D9">
        <v>575</v>
      </c>
      <c r="E9">
        <v>575</v>
      </c>
      <c r="F9">
        <v>575</v>
      </c>
      <c r="G9">
        <v>576</v>
      </c>
      <c r="H9">
        <v>573</v>
      </c>
      <c r="J9">
        <f t="shared" si="0"/>
        <v>574.79999999999995</v>
      </c>
      <c r="K9">
        <f t="shared" si="1"/>
        <v>0.9797958971132712</v>
      </c>
    </row>
    <row r="10" spans="1:11" x14ac:dyDescent="0.25">
      <c r="A10">
        <v>2</v>
      </c>
      <c r="B10" s="4">
        <v>0.64583333333333337</v>
      </c>
      <c r="C10" s="7" t="s">
        <v>3</v>
      </c>
      <c r="D10">
        <v>583</v>
      </c>
      <c r="E10">
        <v>581</v>
      </c>
      <c r="F10">
        <v>580</v>
      </c>
      <c r="G10">
        <v>579</v>
      </c>
      <c r="H10">
        <v>577</v>
      </c>
      <c r="J10">
        <f t="shared" si="0"/>
        <v>580</v>
      </c>
      <c r="K10">
        <f t="shared" si="1"/>
        <v>2</v>
      </c>
    </row>
    <row r="11" spans="1:11" x14ac:dyDescent="0.25">
      <c r="A11">
        <v>2</v>
      </c>
      <c r="B11" s="4">
        <v>0.64722222222222225</v>
      </c>
      <c r="C11">
        <v>7</v>
      </c>
      <c r="D11">
        <v>542</v>
      </c>
      <c r="E11">
        <v>545</v>
      </c>
      <c r="F11">
        <v>543</v>
      </c>
      <c r="G11">
        <v>545</v>
      </c>
      <c r="H11">
        <v>542</v>
      </c>
      <c r="I11">
        <v>542</v>
      </c>
      <c r="J11">
        <f t="shared" si="0"/>
        <v>543.16666666666663</v>
      </c>
      <c r="K11">
        <f t="shared" si="1"/>
        <v>1.3437096247164249</v>
      </c>
    </row>
    <row r="12" spans="1:11" x14ac:dyDescent="0.25">
      <c r="A12">
        <v>2</v>
      </c>
      <c r="B12" s="4">
        <v>0.64861111111111114</v>
      </c>
      <c r="C12">
        <v>12</v>
      </c>
      <c r="D12">
        <v>541</v>
      </c>
      <c r="E12">
        <v>543</v>
      </c>
      <c r="F12">
        <v>546</v>
      </c>
      <c r="G12">
        <v>542</v>
      </c>
      <c r="H12">
        <v>544</v>
      </c>
      <c r="I12">
        <v>545</v>
      </c>
      <c r="J12">
        <f t="shared" si="0"/>
        <v>543.5</v>
      </c>
      <c r="K12">
        <f t="shared" si="1"/>
        <v>1.707825127659933</v>
      </c>
    </row>
    <row r="13" spans="1:11" x14ac:dyDescent="0.25">
      <c r="A13">
        <v>2</v>
      </c>
      <c r="B13" s="4">
        <v>0.65</v>
      </c>
      <c r="C13">
        <v>17</v>
      </c>
      <c r="D13">
        <v>655</v>
      </c>
      <c r="E13">
        <v>649</v>
      </c>
      <c r="F13">
        <v>641</v>
      </c>
      <c r="G13">
        <v>641</v>
      </c>
      <c r="H13">
        <v>648</v>
      </c>
      <c r="I13">
        <v>664</v>
      </c>
      <c r="J13">
        <f t="shared" si="0"/>
        <v>649.66666666666663</v>
      </c>
      <c r="K13">
        <f t="shared" si="1"/>
        <v>8.0346471954626324</v>
      </c>
    </row>
    <row r="14" spans="1:11" x14ac:dyDescent="0.25">
      <c r="A14">
        <v>2</v>
      </c>
      <c r="B14" s="4">
        <v>0.65069444444444446</v>
      </c>
      <c r="C14">
        <v>22</v>
      </c>
      <c r="D14">
        <v>542</v>
      </c>
      <c r="E14">
        <v>544</v>
      </c>
      <c r="F14">
        <v>543</v>
      </c>
      <c r="G14">
        <v>546</v>
      </c>
      <c r="H14">
        <v>543</v>
      </c>
      <c r="I14">
        <v>542</v>
      </c>
      <c r="J14">
        <f t="shared" si="0"/>
        <v>543.33333333333337</v>
      </c>
      <c r="K14">
        <f t="shared" si="1"/>
        <v>1.3743685418725535</v>
      </c>
    </row>
    <row r="15" spans="1:11" x14ac:dyDescent="0.25">
      <c r="A15">
        <v>2</v>
      </c>
      <c r="B15" s="4">
        <v>0.65138888888888891</v>
      </c>
      <c r="C15">
        <v>19</v>
      </c>
      <c r="D15">
        <v>582</v>
      </c>
      <c r="E15">
        <v>588</v>
      </c>
      <c r="F15">
        <v>585</v>
      </c>
      <c r="G15">
        <v>581</v>
      </c>
      <c r="H15">
        <v>580</v>
      </c>
      <c r="I15">
        <v>582</v>
      </c>
      <c r="J15">
        <f t="shared" si="0"/>
        <v>583</v>
      </c>
      <c r="K15">
        <f t="shared" si="1"/>
        <v>2.70801280154532</v>
      </c>
    </row>
    <row r="16" spans="1:11" x14ac:dyDescent="0.25">
      <c r="A16">
        <v>2</v>
      </c>
      <c r="B16" s="4">
        <v>0.65277777777777779</v>
      </c>
      <c r="C16" s="7" t="s">
        <v>3</v>
      </c>
      <c r="D16">
        <v>578</v>
      </c>
      <c r="E16">
        <v>583</v>
      </c>
      <c r="F16">
        <v>579</v>
      </c>
      <c r="G16">
        <v>581</v>
      </c>
      <c r="H16">
        <v>583</v>
      </c>
      <c r="I16">
        <v>581</v>
      </c>
      <c r="J16">
        <f t="shared" si="0"/>
        <v>580.83333333333337</v>
      </c>
      <c r="K16">
        <f t="shared" si="1"/>
        <v>1.8633899812498245</v>
      </c>
    </row>
    <row r="17" spans="1:11" x14ac:dyDescent="0.25">
      <c r="A17">
        <v>3</v>
      </c>
      <c r="B17" s="4">
        <v>0.65347222222222223</v>
      </c>
      <c r="C17" s="7" t="s">
        <v>3</v>
      </c>
      <c r="D17">
        <v>578</v>
      </c>
      <c r="E17">
        <v>575</v>
      </c>
      <c r="F17">
        <v>572</v>
      </c>
      <c r="G17">
        <v>575</v>
      </c>
      <c r="H17">
        <v>575</v>
      </c>
      <c r="J17">
        <f>AVERAGE(D17:I17)</f>
        <v>575</v>
      </c>
      <c r="K17">
        <f>_xlfn.STDEV.P(D17:I17)</f>
        <v>1.8973665961010275</v>
      </c>
    </row>
    <row r="18" spans="1:11" x14ac:dyDescent="0.25">
      <c r="A18">
        <v>3</v>
      </c>
      <c r="B18" s="4">
        <v>0.65347222222222223</v>
      </c>
      <c r="C18">
        <v>9</v>
      </c>
      <c r="D18">
        <v>541</v>
      </c>
      <c r="E18">
        <v>544</v>
      </c>
      <c r="F18">
        <v>543</v>
      </c>
      <c r="G18">
        <v>544</v>
      </c>
      <c r="H18">
        <v>542</v>
      </c>
      <c r="J18">
        <f t="shared" si="0"/>
        <v>542.79999999999995</v>
      </c>
      <c r="K18">
        <f t="shared" si="1"/>
        <v>1.1661903789690602</v>
      </c>
    </row>
    <row r="19" spans="1:11" x14ac:dyDescent="0.25">
      <c r="A19">
        <v>3</v>
      </c>
      <c r="B19" s="4">
        <v>0.65416666666666667</v>
      </c>
      <c r="C19">
        <v>14</v>
      </c>
      <c r="D19">
        <v>551</v>
      </c>
      <c r="E19">
        <v>552</v>
      </c>
      <c r="F19">
        <v>554</v>
      </c>
      <c r="G19">
        <v>555</v>
      </c>
      <c r="H19">
        <v>552</v>
      </c>
      <c r="J19">
        <f t="shared" si="0"/>
        <v>552.79999999999995</v>
      </c>
      <c r="K19">
        <f t="shared" si="1"/>
        <v>1.4696938456699067</v>
      </c>
    </row>
    <row r="20" spans="1:11" x14ac:dyDescent="0.25">
      <c r="A20">
        <v>3</v>
      </c>
      <c r="B20" s="4">
        <v>0.65486111111111112</v>
      </c>
      <c r="C20">
        <v>16</v>
      </c>
      <c r="D20">
        <v>586</v>
      </c>
      <c r="E20">
        <v>592</v>
      </c>
      <c r="F20">
        <v>593</v>
      </c>
      <c r="G20">
        <v>597</v>
      </c>
      <c r="H20">
        <v>600</v>
      </c>
      <c r="J20">
        <f t="shared" si="0"/>
        <v>593.6</v>
      </c>
      <c r="K20">
        <f t="shared" si="1"/>
        <v>4.7581509013481273</v>
      </c>
    </row>
    <row r="21" spans="1:11" x14ac:dyDescent="0.25">
      <c r="A21">
        <v>3</v>
      </c>
      <c r="B21" s="4">
        <v>0.65555555555555556</v>
      </c>
      <c r="C21">
        <v>18</v>
      </c>
      <c r="D21">
        <v>653</v>
      </c>
      <c r="E21">
        <v>641</v>
      </c>
      <c r="F21">
        <v>771</v>
      </c>
      <c r="G21">
        <v>634</v>
      </c>
      <c r="H21">
        <v>643</v>
      </c>
      <c r="J21">
        <f t="shared" si="0"/>
        <v>668.4</v>
      </c>
      <c r="K21">
        <f t="shared" si="1"/>
        <v>51.658881133837966</v>
      </c>
    </row>
    <row r="22" spans="1:11" x14ac:dyDescent="0.25">
      <c r="A22">
        <v>3</v>
      </c>
      <c r="B22" s="4">
        <v>0.65625</v>
      </c>
      <c r="C22">
        <v>24</v>
      </c>
      <c r="D22">
        <v>542</v>
      </c>
      <c r="E22">
        <v>541</v>
      </c>
      <c r="F22">
        <v>539</v>
      </c>
      <c r="G22">
        <v>541</v>
      </c>
      <c r="H22">
        <v>539</v>
      </c>
      <c r="J22">
        <f t="shared" si="0"/>
        <v>540.4</v>
      </c>
      <c r="K22">
        <f t="shared" si="1"/>
        <v>1.2</v>
      </c>
    </row>
    <row r="23" spans="1:11" x14ac:dyDescent="0.25">
      <c r="A23">
        <v>3</v>
      </c>
      <c r="B23" s="4">
        <v>0.65694444444444444</v>
      </c>
      <c r="C23" s="7" t="s">
        <v>3</v>
      </c>
      <c r="D23">
        <v>568</v>
      </c>
      <c r="E23">
        <v>576</v>
      </c>
      <c r="F23">
        <v>575</v>
      </c>
      <c r="G23">
        <v>575</v>
      </c>
      <c r="H23">
        <v>576</v>
      </c>
      <c r="J23">
        <f t="shared" si="0"/>
        <v>574</v>
      </c>
      <c r="K23">
        <f t="shared" si="1"/>
        <v>3.03315017762062</v>
      </c>
    </row>
    <row r="24" spans="1:11" x14ac:dyDescent="0.25">
      <c r="A24">
        <v>4</v>
      </c>
      <c r="B24" s="4">
        <v>0.66527777777777775</v>
      </c>
      <c r="C24" s="7" t="s">
        <v>3</v>
      </c>
      <c r="F24">
        <v>585</v>
      </c>
      <c r="G24">
        <v>588</v>
      </c>
      <c r="H24">
        <v>584</v>
      </c>
      <c r="J24">
        <f t="shared" si="0"/>
        <v>585.66666666666663</v>
      </c>
      <c r="K24">
        <f t="shared" si="1"/>
        <v>1.699673171197595</v>
      </c>
    </row>
    <row r="25" spans="1:11" x14ac:dyDescent="0.25">
      <c r="A25">
        <v>4</v>
      </c>
      <c r="B25" s="4">
        <v>0.66597222222222219</v>
      </c>
      <c r="C25">
        <v>15.5</v>
      </c>
      <c r="D25">
        <v>599</v>
      </c>
      <c r="E25">
        <v>598</v>
      </c>
      <c r="F25">
        <v>601</v>
      </c>
      <c r="G25">
        <v>595</v>
      </c>
      <c r="H25">
        <v>601</v>
      </c>
      <c r="J25">
        <f t="shared" si="0"/>
        <v>598.79999999999995</v>
      </c>
      <c r="K25">
        <f t="shared" si="1"/>
        <v>2.2271057451320089</v>
      </c>
    </row>
    <row r="26" spans="1:11" x14ac:dyDescent="0.25">
      <c r="A26">
        <v>4</v>
      </c>
      <c r="B26" s="4">
        <v>0.66666666666666663</v>
      </c>
      <c r="C26">
        <v>16.5</v>
      </c>
      <c r="D26">
        <v>635</v>
      </c>
      <c r="E26">
        <v>663</v>
      </c>
      <c r="F26">
        <v>657</v>
      </c>
      <c r="G26">
        <v>638</v>
      </c>
      <c r="H26">
        <v>624</v>
      </c>
      <c r="J26">
        <f t="shared" si="0"/>
        <v>643.4</v>
      </c>
      <c r="K26">
        <f t="shared" si="1"/>
        <v>14.458215657542253</v>
      </c>
    </row>
    <row r="27" spans="1:11" x14ac:dyDescent="0.25">
      <c r="A27">
        <v>4</v>
      </c>
      <c r="B27" s="4">
        <v>0.66736111111111107</v>
      </c>
      <c r="C27">
        <v>17.5</v>
      </c>
      <c r="D27">
        <v>699</v>
      </c>
      <c r="E27">
        <v>682</v>
      </c>
      <c r="F27">
        <v>676</v>
      </c>
      <c r="G27">
        <v>681</v>
      </c>
      <c r="H27">
        <v>663</v>
      </c>
      <c r="J27">
        <f t="shared" si="0"/>
        <v>680.2</v>
      </c>
      <c r="K27">
        <f t="shared" si="1"/>
        <v>11.582745788456206</v>
      </c>
    </row>
    <row r="28" spans="1:11" x14ac:dyDescent="0.25">
      <c r="A28">
        <v>4</v>
      </c>
      <c r="B28" s="4">
        <v>0.66805555555555562</v>
      </c>
      <c r="C28">
        <v>18.5</v>
      </c>
      <c r="D28">
        <v>636</v>
      </c>
      <c r="E28">
        <v>640</v>
      </c>
      <c r="F28">
        <v>639</v>
      </c>
      <c r="G28">
        <v>642</v>
      </c>
      <c r="H28">
        <v>645</v>
      </c>
      <c r="J28">
        <f t="shared" si="0"/>
        <v>640.4</v>
      </c>
      <c r="K28">
        <f t="shared" si="1"/>
        <v>3.0066592756745818</v>
      </c>
    </row>
    <row r="29" spans="1:11" x14ac:dyDescent="0.25">
      <c r="A29">
        <v>4</v>
      </c>
      <c r="B29" s="4">
        <v>0.66875000000000007</v>
      </c>
      <c r="C29">
        <v>19.5</v>
      </c>
      <c r="D29">
        <v>563</v>
      </c>
      <c r="E29">
        <v>569</v>
      </c>
      <c r="F29">
        <v>570</v>
      </c>
      <c r="G29">
        <v>571</v>
      </c>
      <c r="H29">
        <v>568</v>
      </c>
      <c r="J29">
        <f t="shared" si="0"/>
        <v>568.20000000000005</v>
      </c>
      <c r="K29">
        <f t="shared" si="1"/>
        <v>2.7856776554368237</v>
      </c>
    </row>
    <row r="30" spans="1:11" x14ac:dyDescent="0.25">
      <c r="A30">
        <v>4</v>
      </c>
      <c r="B30" s="4">
        <v>0.6694444444444444</v>
      </c>
      <c r="C30" s="7" t="s">
        <v>3</v>
      </c>
      <c r="J30" t="e">
        <f t="shared" si="0"/>
        <v>#DIV/0!</v>
      </c>
      <c r="K30" t="e">
        <f t="shared" si="1"/>
        <v>#DIV/0!</v>
      </c>
    </row>
    <row r="31" spans="1:11" x14ac:dyDescent="0.25">
      <c r="A31">
        <v>5</v>
      </c>
      <c r="B31" s="4">
        <v>0.67986111111111114</v>
      </c>
      <c r="C31" s="7" t="s">
        <v>3</v>
      </c>
      <c r="D31">
        <v>720</v>
      </c>
      <c r="J31">
        <f t="shared" si="0"/>
        <v>720</v>
      </c>
      <c r="K31">
        <f t="shared" si="1"/>
        <v>0</v>
      </c>
    </row>
    <row r="32" spans="1:11" x14ac:dyDescent="0.25">
      <c r="A32">
        <v>5</v>
      </c>
      <c r="B32" s="4">
        <v>0.68125000000000002</v>
      </c>
      <c r="C32">
        <v>15.75</v>
      </c>
      <c r="D32">
        <v>590</v>
      </c>
      <c r="E32">
        <v>596</v>
      </c>
      <c r="F32">
        <v>596</v>
      </c>
      <c r="G32">
        <v>593</v>
      </c>
      <c r="H32">
        <v>595</v>
      </c>
      <c r="J32">
        <f t="shared" si="0"/>
        <v>594</v>
      </c>
      <c r="K32">
        <f t="shared" si="1"/>
        <v>2.2803508501982761</v>
      </c>
    </row>
    <row r="33" spans="1:11" x14ac:dyDescent="0.25">
      <c r="A33">
        <v>5</v>
      </c>
      <c r="B33" s="4">
        <v>0.68194444444444446</v>
      </c>
      <c r="C33">
        <v>16.25</v>
      </c>
      <c r="D33">
        <v>608</v>
      </c>
      <c r="E33">
        <v>605</v>
      </c>
      <c r="F33">
        <v>611</v>
      </c>
      <c r="G33">
        <v>610</v>
      </c>
      <c r="H33">
        <v>611</v>
      </c>
      <c r="J33">
        <f t="shared" si="0"/>
        <v>609</v>
      </c>
      <c r="K33">
        <f t="shared" si="1"/>
        <v>2.2803508501982761</v>
      </c>
    </row>
    <row r="34" spans="1:11" x14ac:dyDescent="0.25">
      <c r="A34">
        <v>5</v>
      </c>
      <c r="B34" s="4">
        <v>0.68263888888888891</v>
      </c>
      <c r="C34">
        <v>16.75</v>
      </c>
      <c r="D34">
        <v>613</v>
      </c>
      <c r="E34">
        <v>603</v>
      </c>
      <c r="F34">
        <v>608</v>
      </c>
      <c r="G34">
        <v>613</v>
      </c>
      <c r="H34">
        <v>603</v>
      </c>
      <c r="J34">
        <f t="shared" si="0"/>
        <v>608</v>
      </c>
      <c r="K34">
        <f t="shared" si="1"/>
        <v>4.4721359549995796</v>
      </c>
    </row>
    <row r="35" spans="1:11" x14ac:dyDescent="0.25">
      <c r="A35">
        <v>5</v>
      </c>
      <c r="B35" s="4">
        <v>0.68333333333333324</v>
      </c>
      <c r="C35">
        <v>17.25</v>
      </c>
      <c r="D35">
        <v>658</v>
      </c>
      <c r="E35">
        <v>647</v>
      </c>
      <c r="F35">
        <v>645</v>
      </c>
      <c r="G35">
        <v>643</v>
      </c>
      <c r="H35">
        <v>817</v>
      </c>
      <c r="J35">
        <f t="shared" si="0"/>
        <v>682</v>
      </c>
      <c r="K35">
        <f t="shared" si="1"/>
        <v>67.699335299543378</v>
      </c>
    </row>
    <row r="36" spans="1:11" x14ac:dyDescent="0.25">
      <c r="A36">
        <v>5</v>
      </c>
      <c r="B36" s="4">
        <v>0.68472222222222223</v>
      </c>
      <c r="C36">
        <v>17.75</v>
      </c>
      <c r="D36">
        <v>692</v>
      </c>
      <c r="E36">
        <v>649</v>
      </c>
      <c r="F36">
        <v>656</v>
      </c>
      <c r="G36">
        <v>631</v>
      </c>
      <c r="H36">
        <v>631</v>
      </c>
      <c r="J36">
        <f t="shared" si="0"/>
        <v>651.79999999999995</v>
      </c>
      <c r="K36">
        <f t="shared" si="1"/>
        <v>22.391069648411172</v>
      </c>
    </row>
    <row r="37" spans="1:11" x14ac:dyDescent="0.25">
      <c r="A37">
        <v>5</v>
      </c>
      <c r="B37" s="4">
        <v>0.68472222222222223</v>
      </c>
      <c r="C37" s="7" t="s">
        <v>3</v>
      </c>
      <c r="D37">
        <v>574</v>
      </c>
      <c r="E37">
        <v>579</v>
      </c>
      <c r="F37">
        <v>578</v>
      </c>
      <c r="G37">
        <v>572</v>
      </c>
      <c r="H37">
        <v>576</v>
      </c>
      <c r="J37">
        <f t="shared" si="0"/>
        <v>575.79999999999995</v>
      </c>
      <c r="K37">
        <f t="shared" si="1"/>
        <v>2.5612496949731396</v>
      </c>
    </row>
    <row r="38" spans="1:11" s="5" customFormat="1" x14ac:dyDescent="0.25">
      <c r="A38" s="5">
        <v>6</v>
      </c>
      <c r="B38" s="6">
        <v>0.69166666666666676</v>
      </c>
      <c r="C38" s="7" t="s">
        <v>3</v>
      </c>
      <c r="D38" s="5">
        <v>582</v>
      </c>
      <c r="E38" s="5">
        <v>584</v>
      </c>
      <c r="F38" s="5">
        <v>39</v>
      </c>
      <c r="K38" s="5">
        <f t="shared" si="1"/>
        <v>256.44535913566892</v>
      </c>
    </row>
    <row r="39" spans="1:11" s="5" customFormat="1" x14ac:dyDescent="0.25">
      <c r="A39" s="5">
        <v>6</v>
      </c>
      <c r="B39" s="6">
        <v>0.69305555555555554</v>
      </c>
      <c r="C39" s="5">
        <v>13</v>
      </c>
      <c r="D39" s="5">
        <v>557</v>
      </c>
      <c r="E39" s="5">
        <v>558</v>
      </c>
      <c r="F39" s="5">
        <v>557</v>
      </c>
      <c r="G39" s="5">
        <v>559</v>
      </c>
      <c r="H39" s="5">
        <v>558</v>
      </c>
      <c r="K39" s="5">
        <f t="shared" si="1"/>
        <v>0.74833147735478833</v>
      </c>
    </row>
    <row r="40" spans="1:11" s="5" customFormat="1" x14ac:dyDescent="0.25">
      <c r="A40" s="5">
        <v>6</v>
      </c>
      <c r="C40" s="5">
        <v>18.25</v>
      </c>
      <c r="D40" s="5">
        <v>678</v>
      </c>
      <c r="E40" s="5">
        <v>687</v>
      </c>
      <c r="F40" s="5">
        <v>662</v>
      </c>
      <c r="K40" s="5">
        <f t="shared" si="1"/>
        <v>10.338708279513883</v>
      </c>
    </row>
    <row r="41" spans="1:11" s="5" customFormat="1" x14ac:dyDescent="0.25">
      <c r="A41" s="5">
        <v>6</v>
      </c>
      <c r="C41" s="5">
        <v>19.25</v>
      </c>
      <c r="D41" s="5">
        <v>605</v>
      </c>
      <c r="E41" s="5">
        <v>605</v>
      </c>
      <c r="F41" s="5">
        <v>605</v>
      </c>
      <c r="K41" s="5">
        <f t="shared" si="1"/>
        <v>0</v>
      </c>
    </row>
    <row r="42" spans="1:11" s="5" customFormat="1" x14ac:dyDescent="0.25">
      <c r="A42" s="5">
        <v>6</v>
      </c>
      <c r="C42" s="5">
        <v>21</v>
      </c>
      <c r="D42" s="5">
        <v>556</v>
      </c>
      <c r="E42" s="5">
        <v>385</v>
      </c>
      <c r="F42" s="5">
        <v>24</v>
      </c>
      <c r="K42" s="5">
        <f t="shared" si="1"/>
        <v>221.75712440014689</v>
      </c>
    </row>
    <row r="43" spans="1:11" s="5" customFormat="1" x14ac:dyDescent="0.25">
      <c r="A43" s="5">
        <v>6</v>
      </c>
      <c r="C43" s="5">
        <v>23</v>
      </c>
      <c r="D43" s="5">
        <v>549</v>
      </c>
      <c r="E43" s="5">
        <v>550</v>
      </c>
      <c r="K43" s="5">
        <f t="shared" si="1"/>
        <v>0.5</v>
      </c>
    </row>
    <row r="44" spans="1:11" s="5" customFormat="1" x14ac:dyDescent="0.25">
      <c r="A44" s="5">
        <v>6</v>
      </c>
      <c r="B44" s="6">
        <v>0.6972222222222223</v>
      </c>
      <c r="C44" s="5" t="s">
        <v>3</v>
      </c>
      <c r="D44" s="5">
        <v>580</v>
      </c>
      <c r="E44" s="5">
        <v>278</v>
      </c>
      <c r="K44" s="5">
        <f t="shared" si="1"/>
        <v>151</v>
      </c>
    </row>
    <row r="45" spans="1:11" x14ac:dyDescent="0.25">
      <c r="A45" s="7">
        <v>7</v>
      </c>
      <c r="B45" s="9">
        <v>0.70000000000000007</v>
      </c>
      <c r="C45" s="7" t="s">
        <v>3</v>
      </c>
      <c r="D45" s="7">
        <v>577</v>
      </c>
      <c r="E45" s="7">
        <v>579</v>
      </c>
      <c r="F45" s="7">
        <v>581</v>
      </c>
      <c r="G45" s="7">
        <v>577</v>
      </c>
      <c r="H45" s="7">
        <v>576</v>
      </c>
      <c r="I45" s="7"/>
      <c r="J45" s="7">
        <f t="shared" si="0"/>
        <v>578</v>
      </c>
      <c r="K45" s="7">
        <f t="shared" si="1"/>
        <v>1.7888543819998317</v>
      </c>
    </row>
    <row r="46" spans="1:11" x14ac:dyDescent="0.25">
      <c r="A46" s="7">
        <v>7</v>
      </c>
      <c r="B46" s="7"/>
      <c r="C46" s="10">
        <v>18.25</v>
      </c>
      <c r="D46" s="7">
        <v>634</v>
      </c>
      <c r="E46" s="7">
        <v>613</v>
      </c>
      <c r="F46" s="7">
        <v>616</v>
      </c>
      <c r="G46" s="7">
        <v>641</v>
      </c>
      <c r="H46" s="7">
        <v>633</v>
      </c>
      <c r="I46" s="7"/>
      <c r="J46" s="7">
        <f t="shared" si="0"/>
        <v>627.4</v>
      </c>
      <c r="K46" s="7">
        <f t="shared" si="1"/>
        <v>10.9288608738514</v>
      </c>
    </row>
    <row r="47" spans="1:11" x14ac:dyDescent="0.25">
      <c r="A47" s="7">
        <v>7</v>
      </c>
      <c r="B47" s="7"/>
      <c r="C47" s="10">
        <v>18.75</v>
      </c>
      <c r="D47" s="7">
        <v>583</v>
      </c>
      <c r="E47" s="7">
        <v>584</v>
      </c>
      <c r="F47" s="7">
        <v>588</v>
      </c>
      <c r="G47" s="7">
        <v>587</v>
      </c>
      <c r="H47" s="7">
        <v>582</v>
      </c>
      <c r="I47" s="7"/>
      <c r="J47" s="7">
        <f t="shared" si="0"/>
        <v>584.79999999999995</v>
      </c>
      <c r="K47" s="7">
        <f t="shared" si="1"/>
        <v>2.3151673805580448</v>
      </c>
    </row>
    <row r="48" spans="1:11" x14ac:dyDescent="0.25">
      <c r="A48" s="7">
        <v>7</v>
      </c>
      <c r="B48" s="7"/>
      <c r="C48" s="10">
        <v>19.75</v>
      </c>
      <c r="D48" s="7">
        <v>547</v>
      </c>
      <c r="E48" s="7">
        <v>556</v>
      </c>
      <c r="F48" s="7">
        <v>555</v>
      </c>
      <c r="G48" s="7">
        <v>555</v>
      </c>
      <c r="H48" s="7">
        <v>558</v>
      </c>
      <c r="I48" s="7"/>
      <c r="J48" s="7">
        <f t="shared" si="0"/>
        <v>554.20000000000005</v>
      </c>
      <c r="K48" s="7">
        <f t="shared" si="1"/>
        <v>3.7629775444453561</v>
      </c>
    </row>
    <row r="49" spans="1:11" x14ac:dyDescent="0.25">
      <c r="A49" s="7">
        <v>7</v>
      </c>
      <c r="B49" s="7"/>
      <c r="C49" s="10">
        <v>20.75</v>
      </c>
      <c r="D49" s="7">
        <v>540</v>
      </c>
      <c r="E49" s="7">
        <v>542</v>
      </c>
      <c r="F49" s="7">
        <v>547</v>
      </c>
      <c r="G49" s="7">
        <v>542</v>
      </c>
      <c r="H49" s="7">
        <v>542</v>
      </c>
      <c r="I49" s="7"/>
      <c r="J49" s="7">
        <f t="shared" si="0"/>
        <v>542.6</v>
      </c>
      <c r="K49" s="7">
        <f t="shared" si="1"/>
        <v>2.3323807579381204</v>
      </c>
    </row>
    <row r="50" spans="1:11" x14ac:dyDescent="0.25">
      <c r="A50" s="7">
        <v>7</v>
      </c>
      <c r="B50" s="7"/>
      <c r="C50" s="10">
        <v>21.25</v>
      </c>
      <c r="D50" s="7">
        <v>547</v>
      </c>
      <c r="E50" s="7">
        <v>547</v>
      </c>
      <c r="F50" s="7">
        <v>546</v>
      </c>
      <c r="G50" s="7">
        <v>548</v>
      </c>
      <c r="H50" s="7">
        <v>545</v>
      </c>
      <c r="I50" s="7"/>
      <c r="J50" s="7">
        <f t="shared" si="0"/>
        <v>546.6</v>
      </c>
      <c r="K50" s="7">
        <f t="shared" si="1"/>
        <v>1.019803902718557</v>
      </c>
    </row>
    <row r="51" spans="1:11" x14ac:dyDescent="0.25">
      <c r="A51" s="7">
        <v>7</v>
      </c>
      <c r="B51" s="9">
        <v>0.70624999999999993</v>
      </c>
      <c r="C51" s="7" t="s">
        <v>3</v>
      </c>
      <c r="D51" s="7">
        <v>574</v>
      </c>
      <c r="E51" s="7">
        <v>574</v>
      </c>
      <c r="F51" s="7">
        <v>579</v>
      </c>
      <c r="G51" s="7">
        <v>578</v>
      </c>
      <c r="H51" s="7">
        <v>576</v>
      </c>
      <c r="I51" s="7"/>
      <c r="J51" s="7">
        <f>AVERAGE(D51:I51)</f>
        <v>576.20000000000005</v>
      </c>
      <c r="K51" s="7">
        <f>_xlfn.STDEV.P(D51:I51)</f>
        <v>2.0396078054371136</v>
      </c>
    </row>
    <row r="52" spans="1:11" x14ac:dyDescent="0.25">
      <c r="A52" s="7">
        <v>8</v>
      </c>
      <c r="B52" s="9">
        <v>0.70833333333333337</v>
      </c>
      <c r="C52" s="7" t="s">
        <v>3</v>
      </c>
      <c r="D52" s="7">
        <v>572</v>
      </c>
      <c r="E52" s="7">
        <v>577</v>
      </c>
      <c r="F52" s="7">
        <v>577</v>
      </c>
      <c r="G52" s="7">
        <v>577</v>
      </c>
      <c r="H52" s="7">
        <v>575</v>
      </c>
      <c r="I52" s="7"/>
      <c r="J52" s="7">
        <f t="shared" si="0"/>
        <v>575.6</v>
      </c>
      <c r="K52" s="7">
        <f t="shared" si="1"/>
        <v>1.9595917942265426</v>
      </c>
    </row>
    <row r="53" spans="1:11" x14ac:dyDescent="0.25">
      <c r="A53" s="7">
        <v>8</v>
      </c>
      <c r="B53" s="9">
        <v>0.7104166666666667</v>
      </c>
      <c r="C53" s="10">
        <v>17.25</v>
      </c>
      <c r="D53" s="7">
        <v>684</v>
      </c>
      <c r="E53" s="7">
        <v>681</v>
      </c>
      <c r="F53" s="7">
        <v>682</v>
      </c>
      <c r="G53" s="7">
        <v>685</v>
      </c>
      <c r="H53" s="7">
        <v>705</v>
      </c>
      <c r="I53" s="7"/>
      <c r="J53" s="7">
        <f t="shared" si="0"/>
        <v>687.4</v>
      </c>
      <c r="K53" s="7">
        <f t="shared" si="1"/>
        <v>8.9129119820628766</v>
      </c>
    </row>
    <row r="54" spans="1:11" x14ac:dyDescent="0.25">
      <c r="A54" s="7">
        <v>8</v>
      </c>
      <c r="B54" s="9">
        <v>0.71111111111111114</v>
      </c>
      <c r="C54" s="10">
        <v>17.45</v>
      </c>
      <c r="D54" s="7">
        <v>668</v>
      </c>
      <c r="E54" s="7">
        <v>676</v>
      </c>
      <c r="F54" s="7">
        <v>688</v>
      </c>
      <c r="G54" s="7">
        <v>685</v>
      </c>
      <c r="H54" s="7">
        <v>683</v>
      </c>
      <c r="I54" s="7"/>
      <c r="J54" s="7">
        <f t="shared" si="0"/>
        <v>680</v>
      </c>
      <c r="K54" s="7">
        <f t="shared" si="1"/>
        <v>7.1833139984271881</v>
      </c>
    </row>
    <row r="55" spans="1:11" x14ac:dyDescent="0.25">
      <c r="A55" s="7">
        <v>8</v>
      </c>
      <c r="B55" s="9">
        <v>0.71180555555555547</v>
      </c>
      <c r="C55" s="10">
        <v>17.649999999999999</v>
      </c>
      <c r="D55" s="7">
        <v>681</v>
      </c>
      <c r="E55" s="7">
        <v>688</v>
      </c>
      <c r="F55" s="7">
        <v>707</v>
      </c>
      <c r="G55" s="7">
        <v>699</v>
      </c>
      <c r="H55" s="7">
        <v>710</v>
      </c>
      <c r="I55" s="7"/>
      <c r="J55" s="7">
        <f t="shared" si="0"/>
        <v>697</v>
      </c>
      <c r="K55" s="7">
        <f t="shared" si="1"/>
        <v>11.045361017187261</v>
      </c>
    </row>
    <row r="56" spans="1:11" x14ac:dyDescent="0.25">
      <c r="A56" s="7">
        <v>8</v>
      </c>
      <c r="B56" s="9">
        <v>0.71250000000000002</v>
      </c>
      <c r="C56" s="10">
        <v>17.850000000000001</v>
      </c>
      <c r="D56" s="7">
        <v>693</v>
      </c>
      <c r="E56" s="7">
        <v>664</v>
      </c>
      <c r="F56" s="7">
        <v>744</v>
      </c>
      <c r="G56" s="7">
        <v>676</v>
      </c>
      <c r="H56" s="7">
        <v>684</v>
      </c>
      <c r="I56" s="7"/>
      <c r="J56" s="7">
        <f t="shared" si="0"/>
        <v>692.2</v>
      </c>
      <c r="K56" s="7">
        <f t="shared" si="1"/>
        <v>27.6</v>
      </c>
    </row>
    <row r="57" spans="1:11" x14ac:dyDescent="0.25">
      <c r="A57" s="7">
        <v>8</v>
      </c>
      <c r="B57" s="9">
        <v>0.71250000000000002</v>
      </c>
      <c r="C57" s="10">
        <v>18.05</v>
      </c>
      <c r="D57" s="7">
        <v>684</v>
      </c>
      <c r="E57" s="7">
        <v>688</v>
      </c>
      <c r="F57" s="7">
        <v>698</v>
      </c>
      <c r="G57" s="7">
        <v>700</v>
      </c>
      <c r="H57" s="7">
        <v>669</v>
      </c>
      <c r="I57" s="7"/>
      <c r="J57" s="7">
        <f t="shared" si="0"/>
        <v>687.8</v>
      </c>
      <c r="K57" s="7">
        <f t="shared" si="1"/>
        <v>11.142710621747295</v>
      </c>
    </row>
    <row r="58" spans="1:11" x14ac:dyDescent="0.25">
      <c r="A58" s="7">
        <v>8</v>
      </c>
      <c r="B58" s="9">
        <v>0.71319444444444446</v>
      </c>
      <c r="C58" s="7" t="s">
        <v>3</v>
      </c>
      <c r="D58" s="7">
        <v>571</v>
      </c>
      <c r="E58" s="7">
        <v>575</v>
      </c>
      <c r="F58" s="7">
        <v>575</v>
      </c>
      <c r="G58" s="7">
        <v>571</v>
      </c>
      <c r="H58" s="7">
        <v>573</v>
      </c>
      <c r="I58" s="7"/>
      <c r="J58" s="7">
        <f t="shared" si="0"/>
        <v>573</v>
      </c>
      <c r="K58" s="7">
        <f t="shared" si="1"/>
        <v>1.7888543819998317</v>
      </c>
    </row>
    <row r="59" spans="1:11" x14ac:dyDescent="0.25">
      <c r="A59" s="7">
        <v>9</v>
      </c>
      <c r="B59" s="9">
        <v>0.71597222222222223</v>
      </c>
      <c r="C59" s="7" t="s">
        <v>3</v>
      </c>
      <c r="D59" s="7">
        <v>595</v>
      </c>
      <c r="E59" s="7">
        <v>590</v>
      </c>
      <c r="F59" s="7">
        <v>591</v>
      </c>
      <c r="G59" s="7">
        <v>590</v>
      </c>
      <c r="H59" s="7">
        <v>559</v>
      </c>
      <c r="I59" s="7"/>
      <c r="J59" s="7">
        <f t="shared" si="0"/>
        <v>585</v>
      </c>
      <c r="K59" s="7">
        <f t="shared" si="1"/>
        <v>13.130118049735882</v>
      </c>
    </row>
    <row r="60" spans="1:11" x14ac:dyDescent="0.25">
      <c r="A60" s="7">
        <v>9</v>
      </c>
      <c r="B60" s="7"/>
      <c r="C60" s="10">
        <v>18</v>
      </c>
      <c r="D60" s="7">
        <v>757</v>
      </c>
      <c r="E60" s="7">
        <v>669</v>
      </c>
      <c r="F60" s="7">
        <v>734</v>
      </c>
      <c r="G60" s="7">
        <v>674</v>
      </c>
      <c r="H60" s="7">
        <v>610</v>
      </c>
      <c r="I60" s="7"/>
      <c r="J60" s="7">
        <f t="shared" si="0"/>
        <v>688.8</v>
      </c>
      <c r="K60" s="7">
        <f t="shared" si="1"/>
        <v>51.989999038276586</v>
      </c>
    </row>
    <row r="61" spans="1:11" x14ac:dyDescent="0.25">
      <c r="A61" s="7">
        <v>9</v>
      </c>
      <c r="B61" s="7"/>
      <c r="C61" s="10">
        <v>18.25</v>
      </c>
      <c r="D61" s="7">
        <v>654</v>
      </c>
      <c r="E61" s="7">
        <v>652</v>
      </c>
      <c r="F61" s="7">
        <v>650</v>
      </c>
      <c r="G61" s="7">
        <v>598</v>
      </c>
      <c r="H61" s="7">
        <v>713</v>
      </c>
      <c r="I61" s="7"/>
      <c r="J61" s="7">
        <f t="shared" si="0"/>
        <v>653.4</v>
      </c>
      <c r="K61" s="7">
        <f t="shared" si="1"/>
        <v>36.42856022408791</v>
      </c>
    </row>
    <row r="62" spans="1:11" x14ac:dyDescent="0.25">
      <c r="A62" s="7">
        <v>9</v>
      </c>
      <c r="B62" s="7"/>
      <c r="C62" s="10">
        <v>18.5</v>
      </c>
      <c r="D62" s="7">
        <v>630</v>
      </c>
      <c r="E62" s="7">
        <v>635</v>
      </c>
      <c r="F62" s="7">
        <v>640</v>
      </c>
      <c r="G62" s="7">
        <v>586</v>
      </c>
      <c r="H62" s="7">
        <v>649</v>
      </c>
      <c r="I62" s="7"/>
      <c r="J62" s="7">
        <f t="shared" si="0"/>
        <v>628</v>
      </c>
      <c r="K62" s="7">
        <f t="shared" si="1"/>
        <v>21.91802910847597</v>
      </c>
    </row>
    <row r="63" spans="1:11" x14ac:dyDescent="0.25">
      <c r="A63" s="7">
        <v>9</v>
      </c>
      <c r="B63" s="7"/>
      <c r="C63" s="10">
        <v>18.75</v>
      </c>
      <c r="D63" s="7">
        <v>605</v>
      </c>
      <c r="E63" s="7">
        <v>602</v>
      </c>
      <c r="F63" s="7">
        <v>603</v>
      </c>
      <c r="G63" s="7">
        <v>605</v>
      </c>
      <c r="H63" s="7">
        <v>652</v>
      </c>
      <c r="I63" s="7"/>
      <c r="J63" s="7">
        <f t="shared" si="0"/>
        <v>613.4</v>
      </c>
      <c r="K63" s="7">
        <f t="shared" si="1"/>
        <v>19.334942461771124</v>
      </c>
    </row>
    <row r="64" spans="1:11" x14ac:dyDescent="0.25">
      <c r="A64" s="7">
        <v>9</v>
      </c>
      <c r="B64" s="7"/>
      <c r="C64" s="10">
        <v>19</v>
      </c>
      <c r="D64" s="7">
        <v>621</v>
      </c>
      <c r="E64" s="7">
        <v>613</v>
      </c>
      <c r="F64" s="7">
        <v>616</v>
      </c>
      <c r="G64" s="7">
        <v>612</v>
      </c>
      <c r="H64" s="7">
        <v>610</v>
      </c>
      <c r="I64" s="7"/>
      <c r="J64" s="7">
        <f t="shared" si="0"/>
        <v>614.4</v>
      </c>
      <c r="K64" s="7">
        <f t="shared" si="1"/>
        <v>3.8262252939417984</v>
      </c>
    </row>
    <row r="65" spans="1:11" x14ac:dyDescent="0.25">
      <c r="A65" s="7">
        <v>9</v>
      </c>
      <c r="B65" s="9">
        <v>0.72222222222222221</v>
      </c>
      <c r="C65" s="7" t="s">
        <v>3</v>
      </c>
      <c r="D65" s="7">
        <v>588</v>
      </c>
      <c r="E65" s="7">
        <v>590</v>
      </c>
      <c r="F65" s="7">
        <v>589</v>
      </c>
      <c r="G65" s="7">
        <v>589</v>
      </c>
      <c r="H65" s="7">
        <v>590</v>
      </c>
      <c r="I65" s="7"/>
      <c r="J65" s="7">
        <f t="shared" si="0"/>
        <v>589.20000000000005</v>
      </c>
      <c r="K65" s="7">
        <f t="shared" si="1"/>
        <v>0.74833147735478833</v>
      </c>
    </row>
    <row r="66" spans="1:11" x14ac:dyDescent="0.25">
      <c r="A66" s="7">
        <v>10</v>
      </c>
      <c r="B66" s="9">
        <v>0.72291666666666676</v>
      </c>
      <c r="C66" s="7" t="s">
        <v>3</v>
      </c>
      <c r="D66" s="7">
        <v>579</v>
      </c>
      <c r="E66" s="7">
        <v>577</v>
      </c>
      <c r="F66" s="7">
        <v>575</v>
      </c>
      <c r="G66" s="7">
        <v>577</v>
      </c>
      <c r="H66" s="7">
        <v>578</v>
      </c>
      <c r="I66" s="7"/>
      <c r="J66" s="7">
        <f t="shared" si="0"/>
        <v>577.20000000000005</v>
      </c>
      <c r="K66" s="7">
        <f t="shared" si="1"/>
        <v>1.3266499161421601</v>
      </c>
    </row>
    <row r="67" spans="1:11" x14ac:dyDescent="0.25">
      <c r="A67" s="7">
        <v>10</v>
      </c>
      <c r="B67" s="9">
        <v>0.72361111111111109</v>
      </c>
      <c r="C67" s="10">
        <v>19</v>
      </c>
      <c r="D67" s="7">
        <v>586</v>
      </c>
      <c r="E67" s="7">
        <v>579</v>
      </c>
      <c r="F67" s="7">
        <v>584</v>
      </c>
      <c r="G67" s="7">
        <v>586</v>
      </c>
      <c r="H67" s="7">
        <v>591</v>
      </c>
      <c r="I67" s="7"/>
      <c r="J67" s="7">
        <f t="shared" si="0"/>
        <v>585.20000000000005</v>
      </c>
      <c r="K67" s="7">
        <f t="shared" si="1"/>
        <v>3.8678159211627436</v>
      </c>
    </row>
    <row r="68" spans="1:11" x14ac:dyDescent="0.25">
      <c r="A68" s="7">
        <v>10</v>
      </c>
      <c r="B68" s="9">
        <v>0.72430555555555554</v>
      </c>
      <c r="C68" s="10">
        <v>19.25</v>
      </c>
      <c r="D68" s="7">
        <v>568</v>
      </c>
      <c r="E68" s="7">
        <v>563</v>
      </c>
      <c r="F68" s="7">
        <v>568</v>
      </c>
      <c r="G68" s="7">
        <v>569</v>
      </c>
      <c r="H68" s="7">
        <v>571</v>
      </c>
      <c r="I68" s="7"/>
      <c r="J68" s="7">
        <f t="shared" ref="J68:J72" si="2">AVERAGE(D68:I68)</f>
        <v>567.79999999999995</v>
      </c>
      <c r="K68" s="7">
        <f t="shared" ref="K68:K72" si="3">_xlfn.STDEV.P(D68:I68)</f>
        <v>2.6381811916545836</v>
      </c>
    </row>
    <row r="69" spans="1:11" x14ac:dyDescent="0.25">
      <c r="A69" s="7">
        <v>10</v>
      </c>
      <c r="B69" s="9">
        <v>0.72499999999999998</v>
      </c>
      <c r="C69" s="10">
        <v>19.5</v>
      </c>
      <c r="D69" s="7">
        <v>556</v>
      </c>
      <c r="E69" s="7">
        <v>564</v>
      </c>
      <c r="F69" s="7">
        <v>563</v>
      </c>
      <c r="G69" s="7">
        <v>566</v>
      </c>
      <c r="H69" s="7">
        <v>567</v>
      </c>
      <c r="I69" s="7"/>
      <c r="J69" s="7">
        <f t="shared" si="2"/>
        <v>563.20000000000005</v>
      </c>
      <c r="K69" s="7">
        <f t="shared" si="3"/>
        <v>3.8678159211627436</v>
      </c>
    </row>
    <row r="70" spans="1:11" x14ac:dyDescent="0.25">
      <c r="A70" s="7">
        <v>10</v>
      </c>
      <c r="B70" s="9">
        <v>0.72569444444444453</v>
      </c>
      <c r="C70" s="10">
        <v>19.75</v>
      </c>
      <c r="D70" s="7">
        <v>573</v>
      </c>
      <c r="E70" s="7">
        <v>557</v>
      </c>
      <c r="F70" s="7">
        <v>559</v>
      </c>
      <c r="G70" s="7">
        <v>552</v>
      </c>
      <c r="H70" s="7">
        <v>552</v>
      </c>
      <c r="I70" s="7"/>
      <c r="J70" s="7">
        <f t="shared" si="2"/>
        <v>558.6</v>
      </c>
      <c r="K70" s="7">
        <f t="shared" si="3"/>
        <v>7.7097341069585523</v>
      </c>
    </row>
    <row r="71" spans="1:11" x14ac:dyDescent="0.25">
      <c r="A71" s="7">
        <v>10</v>
      </c>
      <c r="B71" s="9">
        <v>0.72638888888888886</v>
      </c>
      <c r="C71" s="10">
        <v>20</v>
      </c>
      <c r="D71" s="7">
        <v>558</v>
      </c>
      <c r="E71" s="7">
        <v>556</v>
      </c>
      <c r="F71" s="7">
        <v>558</v>
      </c>
      <c r="G71" s="7">
        <v>554</v>
      </c>
      <c r="H71" s="7">
        <v>553</v>
      </c>
      <c r="I71" s="7"/>
      <c r="J71" s="7">
        <f t="shared" si="2"/>
        <v>555.79999999999995</v>
      </c>
      <c r="K71" s="7">
        <f t="shared" si="3"/>
        <v>2.0396078054371141</v>
      </c>
    </row>
    <row r="72" spans="1:11" x14ac:dyDescent="0.25">
      <c r="A72" s="7">
        <v>10</v>
      </c>
      <c r="B72" s="9">
        <v>0.7270833333333333</v>
      </c>
      <c r="C72" s="7" t="s">
        <v>3</v>
      </c>
      <c r="D72" s="7">
        <v>586</v>
      </c>
      <c r="E72" s="7">
        <v>585</v>
      </c>
      <c r="F72" s="7">
        <v>587</v>
      </c>
      <c r="G72" s="7">
        <v>587</v>
      </c>
      <c r="H72" s="7">
        <v>590</v>
      </c>
      <c r="I72" s="7"/>
      <c r="J72" s="7">
        <f t="shared" si="2"/>
        <v>587</v>
      </c>
      <c r="K72" s="7">
        <f t="shared" si="3"/>
        <v>1.6733200530681511</v>
      </c>
    </row>
    <row r="73" spans="1:1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89" spans="1:22" x14ac:dyDescent="0.25">
      <c r="A89" t="s">
        <v>0</v>
      </c>
      <c r="K89" t="s">
        <v>18</v>
      </c>
      <c r="N89" t="s">
        <v>12</v>
      </c>
      <c r="P89" t="s">
        <v>14</v>
      </c>
      <c r="Q89" t="s">
        <v>15</v>
      </c>
      <c r="R89" t="s">
        <v>16</v>
      </c>
      <c r="T89" t="s">
        <v>17</v>
      </c>
      <c r="U89" t="s">
        <v>18</v>
      </c>
      <c r="V89" t="s">
        <v>20</v>
      </c>
    </row>
    <row r="90" spans="1:22" s="8" customFormat="1" x14ac:dyDescent="0.25">
      <c r="A90" s="13">
        <v>0.64027777777777783</v>
      </c>
      <c r="B90" s="8">
        <v>1</v>
      </c>
      <c r="C90" s="8" t="s">
        <v>3</v>
      </c>
      <c r="D90" s="8">
        <v>566</v>
      </c>
      <c r="E90" s="8">
        <v>568</v>
      </c>
      <c r="F90" s="8">
        <v>565</v>
      </c>
      <c r="G90" s="8">
        <v>568</v>
      </c>
      <c r="H90" s="8">
        <v>565</v>
      </c>
      <c r="J90" s="8">
        <v>566.4</v>
      </c>
      <c r="K90" s="8">
        <f>_xlfn.STDEV.P(D90:I90)</f>
        <v>1.3564659966250538</v>
      </c>
      <c r="Q90" s="8">
        <v>0</v>
      </c>
      <c r="R90" s="11"/>
      <c r="S90" s="11"/>
      <c r="T90" s="11"/>
    </row>
    <row r="91" spans="1:22" x14ac:dyDescent="0.25">
      <c r="A91" s="4">
        <v>0.64097222222222217</v>
      </c>
      <c r="B91">
        <v>1</v>
      </c>
      <c r="C91">
        <v>5.2</v>
      </c>
      <c r="D91">
        <v>554</v>
      </c>
      <c r="E91">
        <v>553</v>
      </c>
      <c r="F91">
        <v>555</v>
      </c>
      <c r="G91">
        <v>557</v>
      </c>
      <c r="H91">
        <v>558</v>
      </c>
      <c r="J91">
        <v>555.4</v>
      </c>
      <c r="K91" s="8">
        <f t="shared" ref="K91:K152" si="4">_xlfn.STDEV.P(D91:I91)</f>
        <v>1.8547236990991407</v>
      </c>
      <c r="P91">
        <f>J91-1*$O$96</f>
        <v>554</v>
      </c>
      <c r="R91" s="12">
        <f>P91+$Q$90</f>
        <v>554</v>
      </c>
      <c r="S91" s="12">
        <f>R91+54000</f>
        <v>54554</v>
      </c>
      <c r="T91" s="12">
        <v>5.2</v>
      </c>
      <c r="U91">
        <v>1.8547236990991407</v>
      </c>
      <c r="V91">
        <f>R91-530</f>
        <v>24</v>
      </c>
    </row>
    <row r="92" spans="1:22" x14ac:dyDescent="0.25">
      <c r="A92" s="4">
        <v>0.64166666666666672</v>
      </c>
      <c r="B92">
        <v>1</v>
      </c>
      <c r="C92">
        <v>10.199999999999999</v>
      </c>
      <c r="D92">
        <v>539</v>
      </c>
      <c r="E92">
        <v>538</v>
      </c>
      <c r="F92">
        <v>538</v>
      </c>
      <c r="G92">
        <v>535</v>
      </c>
      <c r="H92">
        <v>536</v>
      </c>
      <c r="J92">
        <v>537.20000000000005</v>
      </c>
      <c r="K92" s="8">
        <f t="shared" si="4"/>
        <v>1.4696938456699067</v>
      </c>
      <c r="P92">
        <f>J92-2*$O$96</f>
        <v>534.40000000000009</v>
      </c>
      <c r="R92" s="12">
        <f t="shared" ref="R92:R95" si="5">P92+$Q$90</f>
        <v>534.40000000000009</v>
      </c>
      <c r="S92" s="12">
        <f t="shared" ref="S92:S151" si="6">R92+54000</f>
        <v>54534.400000000001</v>
      </c>
      <c r="T92" s="12">
        <v>10.199999999999999</v>
      </c>
      <c r="U92">
        <v>1.4696938456699067</v>
      </c>
      <c r="V92">
        <f t="shared" ref="V92:V151" si="7">R92-530</f>
        <v>4.4000000000000909</v>
      </c>
    </row>
    <row r="93" spans="1:22" x14ac:dyDescent="0.25">
      <c r="A93" s="4">
        <v>0.6430555555555556</v>
      </c>
      <c r="B93">
        <v>1</v>
      </c>
      <c r="C93">
        <v>15.2</v>
      </c>
      <c r="D93">
        <v>565</v>
      </c>
      <c r="E93">
        <v>562</v>
      </c>
      <c r="F93">
        <v>571</v>
      </c>
      <c r="G93">
        <v>570</v>
      </c>
      <c r="H93">
        <v>566</v>
      </c>
      <c r="J93">
        <v>566.79999999999995</v>
      </c>
      <c r="K93" s="8">
        <f t="shared" si="4"/>
        <v>3.3105890714493698</v>
      </c>
      <c r="P93">
        <f>J93-3*$O$96</f>
        <v>562.59999999999991</v>
      </c>
      <c r="R93" s="12">
        <f t="shared" si="5"/>
        <v>562.59999999999991</v>
      </c>
      <c r="S93" s="12">
        <f t="shared" si="6"/>
        <v>54562.6</v>
      </c>
      <c r="T93" s="12">
        <v>15.2</v>
      </c>
      <c r="U93">
        <v>3.3105890714493698</v>
      </c>
      <c r="V93">
        <f t="shared" si="7"/>
        <v>32.599999999999909</v>
      </c>
    </row>
    <row r="94" spans="1:22" x14ac:dyDescent="0.25">
      <c r="A94" s="4">
        <v>0.64374999999999993</v>
      </c>
      <c r="B94">
        <v>1</v>
      </c>
      <c r="C94">
        <v>20.2</v>
      </c>
      <c r="D94">
        <v>552</v>
      </c>
      <c r="E94">
        <v>546</v>
      </c>
      <c r="F94">
        <v>542</v>
      </c>
      <c r="G94">
        <v>550</v>
      </c>
      <c r="H94">
        <v>543</v>
      </c>
      <c r="J94">
        <v>546.6</v>
      </c>
      <c r="K94" s="8">
        <f t="shared" si="4"/>
        <v>3.8781438859330635</v>
      </c>
      <c r="P94">
        <f>J94-4*$O$96</f>
        <v>541</v>
      </c>
      <c r="R94" s="12">
        <f t="shared" si="5"/>
        <v>541</v>
      </c>
      <c r="S94" s="12">
        <f t="shared" si="6"/>
        <v>54541</v>
      </c>
      <c r="T94" s="12">
        <v>20.2</v>
      </c>
      <c r="U94">
        <v>3.8781438859330635</v>
      </c>
      <c r="V94">
        <f t="shared" si="7"/>
        <v>11</v>
      </c>
    </row>
    <row r="95" spans="1:22" x14ac:dyDescent="0.25">
      <c r="A95" s="4">
        <v>0.64374999999999993</v>
      </c>
      <c r="B95">
        <v>1</v>
      </c>
      <c r="C95">
        <v>24.8</v>
      </c>
      <c r="D95">
        <v>534</v>
      </c>
      <c r="E95">
        <v>533</v>
      </c>
      <c r="F95">
        <v>536</v>
      </c>
      <c r="G95">
        <v>533</v>
      </c>
      <c r="H95">
        <v>535</v>
      </c>
      <c r="J95">
        <v>534.20000000000005</v>
      </c>
      <c r="K95" s="8">
        <f t="shared" si="4"/>
        <v>1.1661903789690602</v>
      </c>
      <c r="P95">
        <f>J95-5*$O$96</f>
        <v>527.20000000000005</v>
      </c>
      <c r="R95" s="12">
        <f t="shared" si="5"/>
        <v>527.20000000000005</v>
      </c>
      <c r="S95" s="12">
        <f t="shared" si="6"/>
        <v>54527.199999999997</v>
      </c>
      <c r="T95" s="12">
        <v>24.8</v>
      </c>
      <c r="U95">
        <v>1.1661903789690602</v>
      </c>
      <c r="V95">
        <f t="shared" si="7"/>
        <v>-2.7999999999999545</v>
      </c>
    </row>
    <row r="96" spans="1:22" s="8" customFormat="1" x14ac:dyDescent="0.25">
      <c r="A96" s="13">
        <v>0.64444444444444449</v>
      </c>
      <c r="B96" s="8">
        <v>1</v>
      </c>
      <c r="C96" s="8" t="s">
        <v>3</v>
      </c>
      <c r="D96" s="8">
        <v>575</v>
      </c>
      <c r="E96" s="8">
        <v>575</v>
      </c>
      <c r="F96" s="8">
        <v>575</v>
      </c>
      <c r="G96" s="8">
        <v>576</v>
      </c>
      <c r="H96" s="8">
        <v>573</v>
      </c>
      <c r="J96" s="8">
        <v>574.79999999999995</v>
      </c>
      <c r="K96" s="8">
        <f t="shared" si="4"/>
        <v>0.9797958971132712</v>
      </c>
      <c r="N96" s="8">
        <f>J96-J90</f>
        <v>8.3999999999999773</v>
      </c>
      <c r="O96" s="8">
        <f>N96/6</f>
        <v>1.3999999999999961</v>
      </c>
      <c r="R96" s="11"/>
      <c r="S96" s="11"/>
      <c r="T96" s="11"/>
    </row>
    <row r="97" spans="1:22" s="8" customFormat="1" x14ac:dyDescent="0.25">
      <c r="A97" s="13">
        <v>0.64583333333333337</v>
      </c>
      <c r="B97" s="8">
        <v>2</v>
      </c>
      <c r="C97" s="8" t="s">
        <v>3</v>
      </c>
      <c r="D97" s="8">
        <v>583</v>
      </c>
      <c r="E97" s="8">
        <v>581</v>
      </c>
      <c r="F97" s="8">
        <v>580</v>
      </c>
      <c r="G97" s="8">
        <v>579</v>
      </c>
      <c r="H97" s="8">
        <v>577</v>
      </c>
      <c r="J97" s="8">
        <v>580</v>
      </c>
      <c r="K97" s="8">
        <f t="shared" si="4"/>
        <v>2</v>
      </c>
      <c r="Q97" s="8">
        <f>J97-J90</f>
        <v>13.600000000000023</v>
      </c>
      <c r="R97" s="11"/>
      <c r="S97" s="11"/>
      <c r="T97" s="11"/>
    </row>
    <row r="98" spans="1:22" x14ac:dyDescent="0.25">
      <c r="A98" s="4">
        <v>0.64722222222222225</v>
      </c>
      <c r="B98">
        <v>2</v>
      </c>
      <c r="C98">
        <v>7</v>
      </c>
      <c r="D98">
        <v>542</v>
      </c>
      <c r="E98">
        <v>545</v>
      </c>
      <c r="F98">
        <v>543</v>
      </c>
      <c r="G98">
        <v>545</v>
      </c>
      <c r="H98">
        <v>542</v>
      </c>
      <c r="I98">
        <v>542</v>
      </c>
      <c r="J98">
        <v>543.16666666666663</v>
      </c>
      <c r="K98" s="8">
        <f t="shared" si="4"/>
        <v>1.3437096247164249</v>
      </c>
      <c r="P98">
        <f>J98-1*$O$103</f>
        <v>543.02777777777771</v>
      </c>
      <c r="R98" s="12">
        <f>P98-$Q$97</f>
        <v>529.42777777777769</v>
      </c>
      <c r="S98" s="12">
        <f t="shared" si="6"/>
        <v>54529.427777777775</v>
      </c>
      <c r="T98" s="12">
        <v>7</v>
      </c>
      <c r="U98">
        <v>1.3437096247164249</v>
      </c>
      <c r="V98">
        <f t="shared" si="7"/>
        <v>-0.57222222222230812</v>
      </c>
    </row>
    <row r="99" spans="1:22" x14ac:dyDescent="0.25">
      <c r="A99" s="4">
        <v>0.64861111111111114</v>
      </c>
      <c r="B99">
        <v>2</v>
      </c>
      <c r="C99">
        <v>12</v>
      </c>
      <c r="D99">
        <v>541</v>
      </c>
      <c r="E99">
        <v>543</v>
      </c>
      <c r="F99">
        <v>546</v>
      </c>
      <c r="G99">
        <v>542</v>
      </c>
      <c r="H99">
        <v>544</v>
      </c>
      <c r="I99">
        <v>545</v>
      </c>
      <c r="J99">
        <v>543.5</v>
      </c>
      <c r="K99" s="8">
        <f t="shared" si="4"/>
        <v>1.707825127659933</v>
      </c>
      <c r="P99">
        <f>J99-2*$O$103</f>
        <v>543.22222222222217</v>
      </c>
      <c r="R99" s="12">
        <f t="shared" ref="R99:R101" si="8">P99-$Q$97</f>
        <v>529.62222222222215</v>
      </c>
      <c r="S99" s="12">
        <f t="shared" si="6"/>
        <v>54529.62222222222</v>
      </c>
      <c r="T99" s="12">
        <v>12</v>
      </c>
      <c r="U99">
        <v>1.707825127659933</v>
      </c>
      <c r="V99">
        <f t="shared" si="7"/>
        <v>-0.37777777777785104</v>
      </c>
    </row>
    <row r="100" spans="1:22" x14ac:dyDescent="0.25">
      <c r="A100" s="4">
        <v>0.65</v>
      </c>
      <c r="B100">
        <v>2</v>
      </c>
      <c r="C100">
        <v>17</v>
      </c>
      <c r="D100">
        <v>655</v>
      </c>
      <c r="E100">
        <v>649</v>
      </c>
      <c r="F100">
        <v>641</v>
      </c>
      <c r="G100">
        <v>641</v>
      </c>
      <c r="H100">
        <v>648</v>
      </c>
      <c r="J100">
        <f>AVERAGE(D100:I100)</f>
        <v>646.79999999999995</v>
      </c>
      <c r="K100" s="8">
        <f t="shared" si="4"/>
        <v>5.3065996645686404</v>
      </c>
      <c r="P100">
        <f>J100-3*$O$103</f>
        <v>646.38333333333321</v>
      </c>
      <c r="R100" s="12">
        <f t="shared" si="8"/>
        <v>632.78333333333319</v>
      </c>
      <c r="S100" s="12">
        <f t="shared" si="6"/>
        <v>54632.783333333333</v>
      </c>
      <c r="T100" s="12">
        <v>17</v>
      </c>
      <c r="U100">
        <v>5.3065996645686404</v>
      </c>
      <c r="V100">
        <f t="shared" si="7"/>
        <v>102.78333333333319</v>
      </c>
    </row>
    <row r="101" spans="1:22" x14ac:dyDescent="0.25">
      <c r="A101" s="4">
        <v>0.65069444444444446</v>
      </c>
      <c r="B101">
        <v>2</v>
      </c>
      <c r="C101">
        <v>22</v>
      </c>
      <c r="D101">
        <v>542</v>
      </c>
      <c r="E101">
        <v>544</v>
      </c>
      <c r="F101">
        <v>543</v>
      </c>
      <c r="G101">
        <v>546</v>
      </c>
      <c r="H101">
        <v>543</v>
      </c>
      <c r="I101">
        <v>542</v>
      </c>
      <c r="J101">
        <v>543.33333333333337</v>
      </c>
      <c r="K101" s="8">
        <f t="shared" si="4"/>
        <v>1.3743685418725535</v>
      </c>
      <c r="P101">
        <f>J101-4*$O$103</f>
        <v>542.77777777777783</v>
      </c>
      <c r="R101" s="12">
        <f t="shared" si="8"/>
        <v>529.17777777777781</v>
      </c>
      <c r="S101" s="12">
        <f t="shared" si="6"/>
        <v>54529.177777777775</v>
      </c>
      <c r="T101" s="12">
        <v>22</v>
      </c>
      <c r="U101">
        <v>1.3743685418725535</v>
      </c>
      <c r="V101">
        <f t="shared" si="7"/>
        <v>-0.82222222222219443</v>
      </c>
    </row>
    <row r="102" spans="1:22" x14ac:dyDescent="0.25">
      <c r="A102" s="4">
        <v>0.65138888888888891</v>
      </c>
      <c r="B102">
        <v>2</v>
      </c>
      <c r="C102">
        <v>19</v>
      </c>
      <c r="D102">
        <v>582</v>
      </c>
      <c r="E102">
        <v>588</v>
      </c>
      <c r="F102">
        <v>585</v>
      </c>
      <c r="G102">
        <v>581</v>
      </c>
      <c r="H102">
        <v>580</v>
      </c>
      <c r="I102">
        <v>582</v>
      </c>
      <c r="J102">
        <v>583</v>
      </c>
      <c r="K102" s="8">
        <f t="shared" si="4"/>
        <v>2.70801280154532</v>
      </c>
      <c r="P102">
        <f>J102-5*$O$103</f>
        <v>582.30555555555554</v>
      </c>
      <c r="R102" s="12">
        <f>P102-$Q$97</f>
        <v>568.70555555555552</v>
      </c>
      <c r="S102" s="12">
        <f t="shared" si="6"/>
        <v>54568.705555555556</v>
      </c>
      <c r="T102" s="12">
        <v>19</v>
      </c>
      <c r="U102">
        <v>2.70801280154532</v>
      </c>
      <c r="V102">
        <f t="shared" si="7"/>
        <v>38.70555555555552</v>
      </c>
    </row>
    <row r="103" spans="1:22" s="8" customFormat="1" x14ac:dyDescent="0.25">
      <c r="A103" s="13">
        <v>0.65277777777777779</v>
      </c>
      <c r="B103" s="8">
        <v>2</v>
      </c>
      <c r="C103" s="8" t="s">
        <v>3</v>
      </c>
      <c r="D103" s="8">
        <v>578</v>
      </c>
      <c r="E103" s="8">
        <v>583</v>
      </c>
      <c r="F103" s="8">
        <v>579</v>
      </c>
      <c r="G103" s="8">
        <v>581</v>
      </c>
      <c r="H103" s="8">
        <v>583</v>
      </c>
      <c r="I103" s="8">
        <v>581</v>
      </c>
      <c r="J103" s="8">
        <v>580.83333333333337</v>
      </c>
      <c r="K103" s="8">
        <f t="shared" si="4"/>
        <v>1.8633899812498245</v>
      </c>
      <c r="N103" s="8">
        <f>J103-J97</f>
        <v>0.83333333333337123</v>
      </c>
      <c r="O103" s="8">
        <f>N103/6</f>
        <v>0.1388888888888952</v>
      </c>
      <c r="R103" s="11"/>
      <c r="S103" s="11"/>
      <c r="T103" s="11"/>
    </row>
    <row r="104" spans="1:22" s="8" customFormat="1" x14ac:dyDescent="0.25">
      <c r="A104" s="13">
        <v>0.65347222222222223</v>
      </c>
      <c r="B104" s="8">
        <v>3</v>
      </c>
      <c r="C104" s="8" t="s">
        <v>3</v>
      </c>
      <c r="D104" s="8">
        <v>578</v>
      </c>
      <c r="E104" s="8">
        <v>575</v>
      </c>
      <c r="F104" s="8">
        <v>572</v>
      </c>
      <c r="G104" s="8">
        <v>575</v>
      </c>
      <c r="H104" s="8">
        <v>575</v>
      </c>
      <c r="J104" s="8">
        <v>575</v>
      </c>
      <c r="K104" s="8">
        <f t="shared" si="4"/>
        <v>1.8973665961010275</v>
      </c>
      <c r="Q104" s="8">
        <f>J104-J90</f>
        <v>8.6000000000000227</v>
      </c>
      <c r="R104" s="11"/>
      <c r="S104" s="11"/>
      <c r="T104" s="11"/>
    </row>
    <row r="105" spans="1:22" x14ac:dyDescent="0.25">
      <c r="A105" s="4">
        <v>0.65347222222222223</v>
      </c>
      <c r="B105">
        <v>3</v>
      </c>
      <c r="C105">
        <v>9</v>
      </c>
      <c r="D105">
        <v>541</v>
      </c>
      <c r="E105">
        <v>544</v>
      </c>
      <c r="F105">
        <v>543</v>
      </c>
      <c r="G105">
        <v>544</v>
      </c>
      <c r="H105">
        <v>542</v>
      </c>
      <c r="J105">
        <v>542.79999999999995</v>
      </c>
      <c r="K105" s="8">
        <f t="shared" si="4"/>
        <v>1.1661903789690602</v>
      </c>
      <c r="P105">
        <f>J105-1*$O$110</f>
        <v>542.96666666666658</v>
      </c>
      <c r="R105" s="12">
        <f>P105-$Q$104</f>
        <v>534.36666666666656</v>
      </c>
      <c r="S105" s="12">
        <f t="shared" si="6"/>
        <v>54534.366666666669</v>
      </c>
      <c r="T105" s="12">
        <v>9</v>
      </c>
      <c r="U105">
        <v>1.1661903789690602</v>
      </c>
      <c r="V105">
        <f t="shared" si="7"/>
        <v>4.3666666666665606</v>
      </c>
    </row>
    <row r="106" spans="1:22" x14ac:dyDescent="0.25">
      <c r="A106" s="4">
        <v>0.65416666666666667</v>
      </c>
      <c r="B106">
        <v>3</v>
      </c>
      <c r="C106">
        <v>14</v>
      </c>
      <c r="D106">
        <v>551</v>
      </c>
      <c r="E106">
        <v>552</v>
      </c>
      <c r="F106">
        <v>554</v>
      </c>
      <c r="G106">
        <v>555</v>
      </c>
      <c r="H106">
        <v>552</v>
      </c>
      <c r="J106">
        <v>552.79999999999995</v>
      </c>
      <c r="K106" s="8">
        <f t="shared" si="4"/>
        <v>1.4696938456699067</v>
      </c>
      <c r="P106">
        <f>J106-2*$O$110</f>
        <v>553.13333333333333</v>
      </c>
      <c r="R106" s="12">
        <f t="shared" ref="R106:R109" si="9">P106-$Q$104</f>
        <v>544.5333333333333</v>
      </c>
      <c r="S106" s="12">
        <f t="shared" si="6"/>
        <v>54544.533333333333</v>
      </c>
      <c r="T106" s="12">
        <v>14</v>
      </c>
      <c r="U106">
        <v>1.4696938456699067</v>
      </c>
      <c r="V106">
        <f t="shared" si="7"/>
        <v>14.533333333333303</v>
      </c>
    </row>
    <row r="107" spans="1:22" x14ac:dyDescent="0.25">
      <c r="A107" s="4">
        <v>0.65486111111111112</v>
      </c>
      <c r="B107">
        <v>3</v>
      </c>
      <c r="C107">
        <v>16</v>
      </c>
      <c r="D107">
        <v>586</v>
      </c>
      <c r="E107">
        <v>592</v>
      </c>
      <c r="F107">
        <v>593</v>
      </c>
      <c r="G107">
        <v>597</v>
      </c>
      <c r="H107">
        <v>600</v>
      </c>
      <c r="J107">
        <v>593.6</v>
      </c>
      <c r="K107" s="8">
        <f t="shared" si="4"/>
        <v>4.7581509013481273</v>
      </c>
      <c r="P107">
        <f>J107-3*$O$110</f>
        <v>594.1</v>
      </c>
      <c r="R107" s="12">
        <f t="shared" si="9"/>
        <v>585.5</v>
      </c>
      <c r="S107" s="12">
        <f t="shared" si="6"/>
        <v>54585.5</v>
      </c>
      <c r="T107" s="12">
        <v>16</v>
      </c>
      <c r="U107">
        <v>4.7581509013481273</v>
      </c>
      <c r="V107">
        <f t="shared" si="7"/>
        <v>55.5</v>
      </c>
    </row>
    <row r="108" spans="1:22" x14ac:dyDescent="0.25">
      <c r="A108" s="4">
        <v>0.65555555555555556</v>
      </c>
      <c r="B108">
        <v>3</v>
      </c>
      <c r="C108">
        <v>18</v>
      </c>
      <c r="D108">
        <v>653</v>
      </c>
      <c r="E108">
        <v>641</v>
      </c>
      <c r="G108">
        <v>634</v>
      </c>
      <c r="H108">
        <v>643</v>
      </c>
      <c r="J108">
        <f>AVERAGE(D108:H108)</f>
        <v>642.75</v>
      </c>
      <c r="K108" s="8">
        <f t="shared" si="4"/>
        <v>6.7961386095340934</v>
      </c>
      <c r="P108">
        <f>J108-4*$O$110</f>
        <v>643.41666666666663</v>
      </c>
      <c r="R108" s="12">
        <f t="shared" si="9"/>
        <v>634.81666666666661</v>
      </c>
      <c r="S108" s="12">
        <f t="shared" si="6"/>
        <v>54634.816666666666</v>
      </c>
      <c r="T108" s="12">
        <v>18</v>
      </c>
      <c r="U108">
        <v>6.7961386095340934</v>
      </c>
      <c r="V108">
        <f t="shared" si="7"/>
        <v>104.81666666666661</v>
      </c>
    </row>
    <row r="109" spans="1:22" x14ac:dyDescent="0.25">
      <c r="A109" s="4">
        <v>0.65625</v>
      </c>
      <c r="B109">
        <v>3</v>
      </c>
      <c r="C109">
        <v>24</v>
      </c>
      <c r="D109">
        <v>542</v>
      </c>
      <c r="E109">
        <v>541</v>
      </c>
      <c r="F109">
        <v>539</v>
      </c>
      <c r="G109">
        <v>541</v>
      </c>
      <c r="H109">
        <v>539</v>
      </c>
      <c r="J109">
        <v>540.4</v>
      </c>
      <c r="K109" s="8">
        <f t="shared" si="4"/>
        <v>1.2</v>
      </c>
      <c r="P109">
        <f>J109-5*$O$110</f>
        <v>541.23333333333335</v>
      </c>
      <c r="R109" s="12">
        <f t="shared" si="9"/>
        <v>532.63333333333333</v>
      </c>
      <c r="S109" s="12">
        <f t="shared" si="6"/>
        <v>54532.633333333331</v>
      </c>
      <c r="T109" s="12">
        <v>24</v>
      </c>
      <c r="U109">
        <v>1.2</v>
      </c>
      <c r="V109">
        <f t="shared" si="7"/>
        <v>2.6333333333333258</v>
      </c>
    </row>
    <row r="110" spans="1:22" s="8" customFormat="1" x14ac:dyDescent="0.25">
      <c r="A110" s="13">
        <v>0.65694444444444444</v>
      </c>
      <c r="B110" s="8">
        <v>3</v>
      </c>
      <c r="C110" s="8" t="s">
        <v>3</v>
      </c>
      <c r="D110" s="8">
        <v>568</v>
      </c>
      <c r="E110" s="8">
        <v>576</v>
      </c>
      <c r="F110" s="8">
        <v>575</v>
      </c>
      <c r="G110" s="8">
        <v>575</v>
      </c>
      <c r="H110" s="8">
        <v>576</v>
      </c>
      <c r="J110" s="8">
        <v>574</v>
      </c>
      <c r="K110" s="8">
        <f t="shared" si="4"/>
        <v>3.03315017762062</v>
      </c>
      <c r="N110" s="8">
        <f>J110-J104</f>
        <v>-1</v>
      </c>
      <c r="O110" s="8">
        <f>N110/6</f>
        <v>-0.16666666666666666</v>
      </c>
      <c r="R110" s="11"/>
      <c r="S110" s="11"/>
      <c r="T110" s="11"/>
    </row>
    <row r="111" spans="1:22" s="8" customFormat="1" x14ac:dyDescent="0.25">
      <c r="A111" s="13">
        <v>0.66527777777777775</v>
      </c>
      <c r="B111" s="8">
        <v>4</v>
      </c>
      <c r="C111" s="8" t="s">
        <v>3</v>
      </c>
      <c r="F111" s="8">
        <v>585</v>
      </c>
      <c r="G111" s="8">
        <v>588</v>
      </c>
      <c r="H111" s="8">
        <v>584</v>
      </c>
      <c r="J111" s="8">
        <v>585.66666666666663</v>
      </c>
      <c r="K111" s="8">
        <f t="shared" si="4"/>
        <v>1.699673171197595</v>
      </c>
      <c r="Q111" s="8">
        <f>J111-J90</f>
        <v>19.266666666666652</v>
      </c>
      <c r="R111" s="11"/>
      <c r="S111" s="11"/>
      <c r="T111" s="11"/>
    </row>
    <row r="112" spans="1:22" x14ac:dyDescent="0.25">
      <c r="A112" s="4">
        <v>0.66597222222222219</v>
      </c>
      <c r="B112">
        <v>4</v>
      </c>
      <c r="C112">
        <v>15.5</v>
      </c>
      <c r="D112">
        <v>599</v>
      </c>
      <c r="E112">
        <v>598</v>
      </c>
      <c r="F112">
        <v>601</v>
      </c>
      <c r="G112">
        <v>595</v>
      </c>
      <c r="H112">
        <v>601</v>
      </c>
      <c r="J112">
        <v>598.79999999999995</v>
      </c>
      <c r="K112" s="8">
        <f t="shared" si="4"/>
        <v>2.2271057451320089</v>
      </c>
      <c r="R112" s="12">
        <f>J112-$Q$111</f>
        <v>579.5333333333333</v>
      </c>
      <c r="S112" s="12">
        <f t="shared" si="6"/>
        <v>54579.533333333333</v>
      </c>
      <c r="T112" s="12">
        <v>15.5</v>
      </c>
      <c r="U112">
        <v>2.2271057451320089</v>
      </c>
      <c r="V112">
        <f t="shared" si="7"/>
        <v>49.533333333333303</v>
      </c>
    </row>
    <row r="113" spans="1:22" x14ac:dyDescent="0.25">
      <c r="A113" s="4">
        <v>0.66666666666666663</v>
      </c>
      <c r="B113">
        <v>4</v>
      </c>
      <c r="C113">
        <v>16.5</v>
      </c>
      <c r="D113">
        <v>635</v>
      </c>
      <c r="E113">
        <v>663</v>
      </c>
      <c r="F113">
        <v>657</v>
      </c>
      <c r="G113">
        <v>638</v>
      </c>
      <c r="H113">
        <v>624</v>
      </c>
      <c r="J113">
        <v>643.4</v>
      </c>
      <c r="K113" s="8">
        <f t="shared" si="4"/>
        <v>14.458215657542253</v>
      </c>
      <c r="R113" s="12">
        <f t="shared" ref="R113:R116" si="10">J113-$Q$111</f>
        <v>624.13333333333333</v>
      </c>
      <c r="S113" s="12">
        <f t="shared" si="6"/>
        <v>54624.133333333331</v>
      </c>
      <c r="T113" s="12">
        <v>16.5</v>
      </c>
      <c r="U113">
        <v>14.458215657542253</v>
      </c>
      <c r="V113">
        <f t="shared" si="7"/>
        <v>94.133333333333326</v>
      </c>
    </row>
    <row r="114" spans="1:22" x14ac:dyDescent="0.25">
      <c r="A114" s="4">
        <v>0.66736111111111107</v>
      </c>
      <c r="B114">
        <v>4</v>
      </c>
      <c r="C114">
        <v>17.5</v>
      </c>
      <c r="D114">
        <v>699</v>
      </c>
      <c r="E114">
        <v>682</v>
      </c>
      <c r="F114">
        <v>676</v>
      </c>
      <c r="G114">
        <v>681</v>
      </c>
      <c r="H114">
        <v>663</v>
      </c>
      <c r="J114">
        <v>680.2</v>
      </c>
      <c r="K114" s="8">
        <f t="shared" si="4"/>
        <v>11.582745788456206</v>
      </c>
      <c r="R114" s="12">
        <f t="shared" si="10"/>
        <v>660.93333333333339</v>
      </c>
      <c r="S114" s="12">
        <f t="shared" si="6"/>
        <v>54660.933333333334</v>
      </c>
      <c r="T114" s="12">
        <v>17.5</v>
      </c>
      <c r="U114">
        <v>11.582745788456206</v>
      </c>
      <c r="V114">
        <f t="shared" si="7"/>
        <v>130.93333333333339</v>
      </c>
    </row>
    <row r="115" spans="1:22" x14ac:dyDescent="0.25">
      <c r="A115" s="4">
        <v>0.66805555555555562</v>
      </c>
      <c r="B115">
        <v>4</v>
      </c>
      <c r="C115">
        <v>18.5</v>
      </c>
      <c r="D115">
        <v>636</v>
      </c>
      <c r="E115">
        <v>640</v>
      </c>
      <c r="F115">
        <v>639</v>
      </c>
      <c r="G115">
        <v>642</v>
      </c>
      <c r="H115">
        <v>645</v>
      </c>
      <c r="J115">
        <v>640.4</v>
      </c>
      <c r="K115" s="8">
        <f t="shared" si="4"/>
        <v>3.0066592756745818</v>
      </c>
      <c r="R115" s="12">
        <f t="shared" si="10"/>
        <v>621.13333333333333</v>
      </c>
      <c r="S115" s="12">
        <f t="shared" si="6"/>
        <v>54621.133333333331</v>
      </c>
      <c r="T115" s="12">
        <v>18.5</v>
      </c>
      <c r="U115">
        <v>3.0066592756745818</v>
      </c>
      <c r="V115">
        <f t="shared" si="7"/>
        <v>91.133333333333326</v>
      </c>
    </row>
    <row r="116" spans="1:22" x14ac:dyDescent="0.25">
      <c r="A116" s="4">
        <v>0.66875000000000007</v>
      </c>
      <c r="B116">
        <v>4</v>
      </c>
      <c r="C116">
        <v>19.5</v>
      </c>
      <c r="D116">
        <v>563</v>
      </c>
      <c r="E116">
        <v>569</v>
      </c>
      <c r="F116">
        <v>570</v>
      </c>
      <c r="G116">
        <v>571</v>
      </c>
      <c r="H116">
        <v>568</v>
      </c>
      <c r="J116">
        <v>568.20000000000005</v>
      </c>
      <c r="K116" s="8">
        <f t="shared" si="4"/>
        <v>2.7856776554368237</v>
      </c>
      <c r="R116" s="12">
        <f t="shared" si="10"/>
        <v>548.93333333333339</v>
      </c>
      <c r="S116" s="12">
        <f t="shared" si="6"/>
        <v>54548.933333333334</v>
      </c>
      <c r="T116" s="12">
        <v>19.5</v>
      </c>
      <c r="U116">
        <v>2.7856776554368237</v>
      </c>
      <c r="V116">
        <f t="shared" si="7"/>
        <v>18.933333333333394</v>
      </c>
    </row>
    <row r="117" spans="1:22" s="8" customFormat="1" x14ac:dyDescent="0.25">
      <c r="A117" s="13">
        <v>0.6694444444444444</v>
      </c>
      <c r="B117" s="8">
        <v>4</v>
      </c>
      <c r="C117" s="8" t="s">
        <v>3</v>
      </c>
      <c r="J117" s="8" t="e">
        <v>#DIV/0!</v>
      </c>
      <c r="K117" s="8" t="e">
        <f t="shared" si="4"/>
        <v>#DIV/0!</v>
      </c>
      <c r="N117" s="8" t="s">
        <v>13</v>
      </c>
      <c r="R117" s="11"/>
      <c r="S117" s="11"/>
      <c r="T117" s="11"/>
    </row>
    <row r="118" spans="1:22" s="8" customFormat="1" x14ac:dyDescent="0.25">
      <c r="A118" s="13">
        <v>0.67986111111111114</v>
      </c>
      <c r="B118" s="8">
        <v>5</v>
      </c>
      <c r="C118" s="8" t="s">
        <v>3</v>
      </c>
      <c r="D118" s="8">
        <v>720</v>
      </c>
      <c r="J118" s="8">
        <v>720</v>
      </c>
      <c r="K118" s="8">
        <f t="shared" si="4"/>
        <v>0</v>
      </c>
      <c r="Q118" s="8">
        <f>J124-J90</f>
        <v>9.3999999999999773</v>
      </c>
      <c r="R118" s="11"/>
      <c r="S118" s="11"/>
      <c r="T118" s="11"/>
    </row>
    <row r="119" spans="1:22" x14ac:dyDescent="0.25">
      <c r="A119" s="4">
        <v>0.68125000000000002</v>
      </c>
      <c r="B119">
        <v>5</v>
      </c>
      <c r="C119">
        <v>15.75</v>
      </c>
      <c r="D119">
        <v>590</v>
      </c>
      <c r="E119">
        <v>596</v>
      </c>
      <c r="F119">
        <v>596</v>
      </c>
      <c r="G119">
        <v>593</v>
      </c>
      <c r="H119">
        <v>595</v>
      </c>
      <c r="J119">
        <v>594</v>
      </c>
      <c r="K119" s="8">
        <f t="shared" si="4"/>
        <v>2.2803508501982761</v>
      </c>
      <c r="R119" s="12">
        <f>J119-$Q$118</f>
        <v>584.6</v>
      </c>
      <c r="S119" s="12">
        <f t="shared" si="6"/>
        <v>54584.6</v>
      </c>
      <c r="T119" s="12">
        <v>15.75</v>
      </c>
      <c r="U119">
        <v>2.2803508501982761</v>
      </c>
      <c r="V119">
        <f t="shared" si="7"/>
        <v>54.600000000000023</v>
      </c>
    </row>
    <row r="120" spans="1:22" x14ac:dyDescent="0.25">
      <c r="A120" s="4">
        <v>0.68194444444444446</v>
      </c>
      <c r="B120">
        <v>5</v>
      </c>
      <c r="C120">
        <v>16.25</v>
      </c>
      <c r="D120">
        <v>608</v>
      </c>
      <c r="E120">
        <v>605</v>
      </c>
      <c r="F120">
        <v>611</v>
      </c>
      <c r="G120">
        <v>610</v>
      </c>
      <c r="H120">
        <v>611</v>
      </c>
      <c r="J120">
        <v>609</v>
      </c>
      <c r="K120" s="8">
        <f t="shared" si="4"/>
        <v>2.2803508501982761</v>
      </c>
      <c r="R120" s="12">
        <f t="shared" ref="R120:R123" si="11">J120-$Q$118</f>
        <v>599.6</v>
      </c>
      <c r="S120" s="12">
        <f t="shared" si="6"/>
        <v>54599.6</v>
      </c>
      <c r="T120" s="12">
        <v>16.25</v>
      </c>
      <c r="U120">
        <v>2.2803508501982761</v>
      </c>
      <c r="V120">
        <f t="shared" si="7"/>
        <v>69.600000000000023</v>
      </c>
    </row>
    <row r="121" spans="1:22" x14ac:dyDescent="0.25">
      <c r="A121" s="4">
        <v>0.68263888888888891</v>
      </c>
      <c r="B121">
        <v>5</v>
      </c>
      <c r="C121">
        <v>16.75</v>
      </c>
      <c r="D121">
        <v>613</v>
      </c>
      <c r="E121">
        <v>603</v>
      </c>
      <c r="F121">
        <v>608</v>
      </c>
      <c r="G121">
        <v>613</v>
      </c>
      <c r="H121">
        <v>603</v>
      </c>
      <c r="J121">
        <v>608</v>
      </c>
      <c r="K121" s="8">
        <f t="shared" si="4"/>
        <v>4.4721359549995796</v>
      </c>
      <c r="R121" s="12">
        <f t="shared" si="11"/>
        <v>598.6</v>
      </c>
      <c r="S121" s="12">
        <f t="shared" si="6"/>
        <v>54598.6</v>
      </c>
      <c r="T121" s="12">
        <v>16.75</v>
      </c>
      <c r="U121">
        <v>4.4721359549995796</v>
      </c>
      <c r="V121">
        <f t="shared" si="7"/>
        <v>68.600000000000023</v>
      </c>
    </row>
    <row r="122" spans="1:22" x14ac:dyDescent="0.25">
      <c r="A122" s="4">
        <v>0.68333333333333324</v>
      </c>
      <c r="B122">
        <v>5</v>
      </c>
      <c r="C122">
        <v>17.25</v>
      </c>
      <c r="D122">
        <v>658</v>
      </c>
      <c r="E122">
        <v>647</v>
      </c>
      <c r="F122">
        <v>645</v>
      </c>
      <c r="G122">
        <v>643</v>
      </c>
      <c r="J122">
        <f>AVERAGE(D122:G122)</f>
        <v>648.25</v>
      </c>
      <c r="K122" s="8">
        <f t="shared" si="4"/>
        <v>5.8040933831219501</v>
      </c>
      <c r="R122" s="12">
        <f t="shared" si="11"/>
        <v>638.85</v>
      </c>
      <c r="S122" s="12">
        <f t="shared" si="6"/>
        <v>54638.85</v>
      </c>
      <c r="T122" s="12">
        <v>17.25</v>
      </c>
      <c r="U122">
        <v>5.8040933831219501</v>
      </c>
      <c r="V122">
        <f t="shared" si="7"/>
        <v>108.85000000000002</v>
      </c>
    </row>
    <row r="123" spans="1:22" x14ac:dyDescent="0.25">
      <c r="A123" s="4">
        <v>0.68472222222222223</v>
      </c>
      <c r="B123">
        <v>5</v>
      </c>
      <c r="C123">
        <v>17.75</v>
      </c>
      <c r="E123">
        <v>649</v>
      </c>
      <c r="F123">
        <v>656</v>
      </c>
      <c r="G123">
        <v>631</v>
      </c>
      <c r="H123">
        <v>631</v>
      </c>
      <c r="J123">
        <f>AVERAGE(D123:H123)</f>
        <v>641.75</v>
      </c>
      <c r="K123" s="8">
        <f t="shared" si="4"/>
        <v>11.031205736455105</v>
      </c>
      <c r="R123" s="12">
        <f t="shared" si="11"/>
        <v>632.35</v>
      </c>
      <c r="S123" s="12">
        <f t="shared" si="6"/>
        <v>54632.35</v>
      </c>
      <c r="T123" s="12">
        <v>17.75</v>
      </c>
      <c r="U123">
        <v>11.031205736455105</v>
      </c>
      <c r="V123">
        <f t="shared" si="7"/>
        <v>102.35000000000002</v>
      </c>
    </row>
    <row r="124" spans="1:22" s="8" customFormat="1" x14ac:dyDescent="0.25">
      <c r="A124" s="13">
        <v>0.68472222222222223</v>
      </c>
      <c r="B124" s="8">
        <v>5</v>
      </c>
      <c r="C124" s="8" t="s">
        <v>3</v>
      </c>
      <c r="D124" s="8">
        <v>574</v>
      </c>
      <c r="E124" s="8">
        <v>579</v>
      </c>
      <c r="F124" s="8">
        <v>578</v>
      </c>
      <c r="G124" s="8">
        <v>572</v>
      </c>
      <c r="H124" s="8">
        <v>576</v>
      </c>
      <c r="J124" s="8">
        <v>575.79999999999995</v>
      </c>
      <c r="K124" s="8">
        <f t="shared" si="4"/>
        <v>2.5612496949731396</v>
      </c>
      <c r="N124" s="8" t="s">
        <v>13</v>
      </c>
      <c r="R124" s="11"/>
      <c r="S124" s="11"/>
      <c r="T124" s="11"/>
    </row>
    <row r="125" spans="1:22" s="8" customFormat="1" x14ac:dyDescent="0.25">
      <c r="A125" s="13">
        <v>0.70000000000000007</v>
      </c>
      <c r="B125" s="8">
        <v>7</v>
      </c>
      <c r="C125" s="8" t="s">
        <v>3</v>
      </c>
      <c r="D125" s="8">
        <v>577</v>
      </c>
      <c r="E125" s="8">
        <v>579</v>
      </c>
      <c r="F125" s="8">
        <v>581</v>
      </c>
      <c r="G125" s="8">
        <v>577</v>
      </c>
      <c r="H125" s="8">
        <v>576</v>
      </c>
      <c r="J125" s="8">
        <v>578</v>
      </c>
      <c r="K125" s="8">
        <f t="shared" si="4"/>
        <v>1.7888543819998317</v>
      </c>
      <c r="Q125" s="8">
        <f>J125-J90</f>
        <v>11.600000000000023</v>
      </c>
      <c r="R125" s="11"/>
      <c r="S125" s="11"/>
      <c r="T125" s="11"/>
    </row>
    <row r="126" spans="1:22" x14ac:dyDescent="0.25">
      <c r="A126" s="7"/>
      <c r="B126" s="7">
        <v>7</v>
      </c>
      <c r="C126">
        <v>18.25</v>
      </c>
      <c r="D126">
        <v>634</v>
      </c>
      <c r="E126">
        <v>613</v>
      </c>
      <c r="F126">
        <v>616</v>
      </c>
      <c r="G126">
        <v>641</v>
      </c>
      <c r="H126">
        <v>633</v>
      </c>
      <c r="J126">
        <v>627.4</v>
      </c>
      <c r="K126" s="8">
        <f t="shared" si="4"/>
        <v>10.9288608738514</v>
      </c>
      <c r="P126">
        <f>J126-1*$O$131</f>
        <v>627.69999999999993</v>
      </c>
      <c r="R126" s="12">
        <f>P126-$Q$125</f>
        <v>616.09999999999991</v>
      </c>
      <c r="S126" s="12">
        <f t="shared" si="6"/>
        <v>54616.1</v>
      </c>
      <c r="T126" s="12">
        <v>18.25</v>
      </c>
      <c r="U126">
        <v>10.9288608738514</v>
      </c>
      <c r="V126">
        <f t="shared" si="7"/>
        <v>86.099999999999909</v>
      </c>
    </row>
    <row r="127" spans="1:22" x14ac:dyDescent="0.25">
      <c r="A127" s="7"/>
      <c r="B127" s="7">
        <v>7</v>
      </c>
      <c r="C127">
        <v>18.75</v>
      </c>
      <c r="D127">
        <v>583</v>
      </c>
      <c r="E127">
        <v>584</v>
      </c>
      <c r="F127">
        <v>588</v>
      </c>
      <c r="G127">
        <v>587</v>
      </c>
      <c r="H127">
        <v>582</v>
      </c>
      <c r="J127">
        <v>584.79999999999995</v>
      </c>
      <c r="K127" s="8">
        <f t="shared" si="4"/>
        <v>2.3151673805580448</v>
      </c>
      <c r="P127">
        <f>J127-2*$O$131</f>
        <v>585.4</v>
      </c>
      <c r="R127" s="12">
        <f>P127-$Q$125</f>
        <v>573.79999999999995</v>
      </c>
      <c r="S127" s="12">
        <f t="shared" si="6"/>
        <v>54573.8</v>
      </c>
      <c r="T127" s="12">
        <v>18.75</v>
      </c>
      <c r="U127">
        <v>2.3151673805580448</v>
      </c>
      <c r="V127">
        <f t="shared" si="7"/>
        <v>43.799999999999955</v>
      </c>
    </row>
    <row r="128" spans="1:22" x14ac:dyDescent="0.25">
      <c r="A128" s="7"/>
      <c r="B128" s="7">
        <v>7</v>
      </c>
      <c r="C128">
        <v>19.75</v>
      </c>
      <c r="D128">
        <v>547</v>
      </c>
      <c r="E128">
        <v>556</v>
      </c>
      <c r="F128">
        <v>555</v>
      </c>
      <c r="G128">
        <v>555</v>
      </c>
      <c r="H128">
        <v>558</v>
      </c>
      <c r="J128">
        <v>554.20000000000005</v>
      </c>
      <c r="K128" s="8">
        <f t="shared" si="4"/>
        <v>3.7629775444453561</v>
      </c>
      <c r="P128">
        <f>J128-3*$O$131</f>
        <v>555.1</v>
      </c>
      <c r="R128" s="12">
        <f>P128-$Q$125</f>
        <v>543.5</v>
      </c>
      <c r="S128" s="12">
        <f t="shared" si="6"/>
        <v>54543.5</v>
      </c>
      <c r="T128" s="12">
        <v>19.75</v>
      </c>
      <c r="U128">
        <v>3.7629775444453561</v>
      </c>
      <c r="V128">
        <f t="shared" si="7"/>
        <v>13.5</v>
      </c>
    </row>
    <row r="129" spans="1:22" x14ac:dyDescent="0.25">
      <c r="A129" s="7"/>
      <c r="B129" s="7">
        <v>7</v>
      </c>
      <c r="C129">
        <v>20.75</v>
      </c>
      <c r="D129">
        <v>540</v>
      </c>
      <c r="E129">
        <v>542</v>
      </c>
      <c r="F129">
        <v>547</v>
      </c>
      <c r="G129">
        <v>542</v>
      </c>
      <c r="H129">
        <v>542</v>
      </c>
      <c r="J129">
        <v>542.6</v>
      </c>
      <c r="K129" s="8">
        <f t="shared" si="4"/>
        <v>2.3323807579381204</v>
      </c>
      <c r="P129">
        <f>J129-4*$O$131</f>
        <v>543.79999999999995</v>
      </c>
      <c r="R129" s="12">
        <f>P129-$Q$125</f>
        <v>532.19999999999993</v>
      </c>
      <c r="S129" s="12">
        <f t="shared" si="6"/>
        <v>54532.2</v>
      </c>
      <c r="T129" s="12">
        <v>20.75</v>
      </c>
      <c r="U129">
        <v>2.3323807579381204</v>
      </c>
      <c r="V129">
        <f t="shared" si="7"/>
        <v>2.1999999999999318</v>
      </c>
    </row>
    <row r="130" spans="1:22" x14ac:dyDescent="0.25">
      <c r="A130" s="7"/>
      <c r="B130" s="7">
        <v>7</v>
      </c>
      <c r="C130">
        <v>21.25</v>
      </c>
      <c r="D130">
        <v>547</v>
      </c>
      <c r="E130">
        <v>547</v>
      </c>
      <c r="F130">
        <v>546</v>
      </c>
      <c r="G130">
        <v>548</v>
      </c>
      <c r="H130">
        <v>545</v>
      </c>
      <c r="J130">
        <v>546.6</v>
      </c>
      <c r="K130" s="8">
        <f t="shared" si="4"/>
        <v>1.019803902718557</v>
      </c>
      <c r="P130">
        <f>J130-5*$O$131</f>
        <v>548.1</v>
      </c>
      <c r="R130" s="12">
        <f>P130-$Q$125</f>
        <v>536.5</v>
      </c>
      <c r="S130" s="12">
        <f t="shared" si="6"/>
        <v>54536.5</v>
      </c>
      <c r="T130" s="12">
        <v>21.25</v>
      </c>
      <c r="U130">
        <v>1.019803902718557</v>
      </c>
      <c r="V130">
        <f t="shared" si="7"/>
        <v>6.5</v>
      </c>
    </row>
    <row r="131" spans="1:22" s="8" customFormat="1" x14ac:dyDescent="0.25">
      <c r="A131" s="13">
        <v>0.70624999999999993</v>
      </c>
      <c r="B131" s="8">
        <v>7</v>
      </c>
      <c r="C131" s="8" t="s">
        <v>3</v>
      </c>
      <c r="D131" s="8">
        <v>574</v>
      </c>
      <c r="E131" s="8">
        <v>574</v>
      </c>
      <c r="F131" s="8">
        <v>579</v>
      </c>
      <c r="G131" s="8">
        <v>578</v>
      </c>
      <c r="H131" s="8">
        <v>576</v>
      </c>
      <c r="J131" s="8">
        <v>576.20000000000005</v>
      </c>
      <c r="K131" s="8">
        <f t="shared" si="4"/>
        <v>2.0396078054371136</v>
      </c>
      <c r="N131" s="8">
        <f>J131-J125</f>
        <v>-1.7999999999999545</v>
      </c>
      <c r="O131" s="8">
        <f>N131/6</f>
        <v>-0.29999999999999244</v>
      </c>
      <c r="R131" s="11"/>
      <c r="S131" s="11"/>
      <c r="T131" s="11"/>
    </row>
    <row r="132" spans="1:22" s="8" customFormat="1" x14ac:dyDescent="0.25">
      <c r="A132" s="13">
        <v>0.70833333333333337</v>
      </c>
      <c r="B132" s="8">
        <v>8</v>
      </c>
      <c r="C132" s="8" t="s">
        <v>3</v>
      </c>
      <c r="D132" s="8">
        <v>572</v>
      </c>
      <c r="E132" s="8">
        <v>577</v>
      </c>
      <c r="F132" s="8">
        <v>577</v>
      </c>
      <c r="G132" s="8">
        <v>577</v>
      </c>
      <c r="H132" s="8">
        <v>575</v>
      </c>
      <c r="J132" s="8">
        <v>575.6</v>
      </c>
      <c r="K132" s="8">
        <f t="shared" si="4"/>
        <v>1.9595917942265426</v>
      </c>
      <c r="Q132" s="8">
        <f>J132-J90</f>
        <v>9.2000000000000455</v>
      </c>
      <c r="R132" s="11"/>
      <c r="S132" s="11"/>
      <c r="T132" s="11"/>
    </row>
    <row r="133" spans="1:22" x14ac:dyDescent="0.25">
      <c r="A133" s="9">
        <v>0.7104166666666667</v>
      </c>
      <c r="B133" s="7">
        <v>8</v>
      </c>
      <c r="C133">
        <v>17.25</v>
      </c>
      <c r="D133">
        <v>684</v>
      </c>
      <c r="E133">
        <v>681</v>
      </c>
      <c r="F133">
        <v>682</v>
      </c>
      <c r="G133">
        <v>685</v>
      </c>
      <c r="J133">
        <f>AVERAGE(D133:H133)</f>
        <v>683</v>
      </c>
      <c r="K133" s="8">
        <f t="shared" si="4"/>
        <v>1.5811388300841898</v>
      </c>
      <c r="P133">
        <f>J133-1*$O$138</f>
        <v>683.43333333333339</v>
      </c>
      <c r="R133" s="12">
        <f>P133-$Q$132</f>
        <v>674.23333333333335</v>
      </c>
      <c r="S133" s="12">
        <f t="shared" si="6"/>
        <v>54674.23333333333</v>
      </c>
      <c r="T133" s="12">
        <v>17.25</v>
      </c>
      <c r="U133">
        <v>1.5811388300841898</v>
      </c>
      <c r="V133">
        <f t="shared" si="7"/>
        <v>144.23333333333335</v>
      </c>
    </row>
    <row r="134" spans="1:22" x14ac:dyDescent="0.25">
      <c r="A134" s="9">
        <v>0.71111111111111114</v>
      </c>
      <c r="B134" s="7">
        <v>8</v>
      </c>
      <c r="C134">
        <v>17.45</v>
      </c>
      <c r="D134">
        <v>668</v>
      </c>
      <c r="E134">
        <v>676</v>
      </c>
      <c r="F134">
        <v>688</v>
      </c>
      <c r="G134">
        <v>685</v>
      </c>
      <c r="H134">
        <v>683</v>
      </c>
      <c r="J134">
        <v>680</v>
      </c>
      <c r="K134" s="8">
        <f t="shared" si="4"/>
        <v>7.1833139984271881</v>
      </c>
      <c r="P134">
        <f>J134-2*$O$138</f>
        <v>680.86666666666667</v>
      </c>
      <c r="R134" s="12">
        <f t="shared" ref="R134:R137" si="12">P134-$Q$132</f>
        <v>671.66666666666663</v>
      </c>
      <c r="S134" s="12">
        <f t="shared" si="6"/>
        <v>54671.666666666664</v>
      </c>
      <c r="T134" s="12">
        <v>17.45</v>
      </c>
      <c r="U134">
        <v>7.1833139984271881</v>
      </c>
      <c r="V134">
        <f t="shared" si="7"/>
        <v>141.66666666666663</v>
      </c>
    </row>
    <row r="135" spans="1:22" x14ac:dyDescent="0.25">
      <c r="A135" s="9">
        <v>0.71180555555555547</v>
      </c>
      <c r="B135" s="7">
        <v>8</v>
      </c>
      <c r="C135">
        <v>17.649999999999999</v>
      </c>
      <c r="D135">
        <v>681</v>
      </c>
      <c r="E135">
        <v>688</v>
      </c>
      <c r="F135">
        <v>707</v>
      </c>
      <c r="G135">
        <v>699</v>
      </c>
      <c r="H135">
        <v>710</v>
      </c>
      <c r="J135">
        <v>697</v>
      </c>
      <c r="K135" s="8">
        <f t="shared" si="4"/>
        <v>11.045361017187261</v>
      </c>
      <c r="P135">
        <f>J135-3*$O$138</f>
        <v>698.3</v>
      </c>
      <c r="R135" s="12">
        <f t="shared" si="12"/>
        <v>689.09999999999991</v>
      </c>
      <c r="S135" s="12">
        <f t="shared" si="6"/>
        <v>54689.1</v>
      </c>
      <c r="T135" s="12">
        <v>17.649999999999999</v>
      </c>
      <c r="U135">
        <v>11.045361017187261</v>
      </c>
      <c r="V135">
        <f t="shared" si="7"/>
        <v>159.09999999999991</v>
      </c>
    </row>
    <row r="136" spans="1:22" x14ac:dyDescent="0.25">
      <c r="A136" s="9">
        <v>0.71250000000000002</v>
      </c>
      <c r="B136" s="7">
        <v>8</v>
      </c>
      <c r="C136">
        <v>17.850000000000001</v>
      </c>
      <c r="D136">
        <v>693</v>
      </c>
      <c r="E136">
        <v>664</v>
      </c>
      <c r="G136">
        <v>676</v>
      </c>
      <c r="H136">
        <v>684</v>
      </c>
      <c r="J136">
        <f>AVERAGE(D136:H136)</f>
        <v>679.25</v>
      </c>
      <c r="K136" s="8">
        <f t="shared" si="4"/>
        <v>10.662434056068061</v>
      </c>
      <c r="P136">
        <f>J136-4*$O$138</f>
        <v>680.98333333333335</v>
      </c>
      <c r="R136" s="12">
        <f t="shared" si="12"/>
        <v>671.7833333333333</v>
      </c>
      <c r="S136" s="12">
        <f t="shared" si="6"/>
        <v>54671.783333333333</v>
      </c>
      <c r="T136" s="12">
        <v>17.850000000000001</v>
      </c>
      <c r="U136">
        <v>10.662434056068061</v>
      </c>
      <c r="V136">
        <f t="shared" si="7"/>
        <v>141.7833333333333</v>
      </c>
    </row>
    <row r="137" spans="1:22" x14ac:dyDescent="0.25">
      <c r="A137" s="9">
        <v>0.71250000000000002</v>
      </c>
      <c r="B137" s="7">
        <v>8</v>
      </c>
      <c r="C137">
        <v>18.05</v>
      </c>
      <c r="D137">
        <v>684</v>
      </c>
      <c r="E137">
        <v>688</v>
      </c>
      <c r="F137">
        <v>698</v>
      </c>
      <c r="G137">
        <v>700</v>
      </c>
      <c r="J137">
        <f>AVERAGE(D137:H137)</f>
        <v>692.5</v>
      </c>
      <c r="K137" s="8">
        <f t="shared" si="4"/>
        <v>6.689544080129826</v>
      </c>
      <c r="P137">
        <f>J137-5*$O$138</f>
        <v>694.66666666666674</v>
      </c>
      <c r="R137" s="12">
        <f t="shared" si="12"/>
        <v>685.4666666666667</v>
      </c>
      <c r="S137" s="12">
        <f t="shared" si="6"/>
        <v>54685.466666666667</v>
      </c>
      <c r="T137" s="12">
        <v>18.05</v>
      </c>
      <c r="U137">
        <v>6.689544080129826</v>
      </c>
      <c r="V137">
        <f t="shared" si="7"/>
        <v>155.4666666666667</v>
      </c>
    </row>
    <row r="138" spans="1:22" s="8" customFormat="1" x14ac:dyDescent="0.25">
      <c r="A138" s="13">
        <v>0.71319444444444446</v>
      </c>
      <c r="B138" s="8">
        <v>8</v>
      </c>
      <c r="C138" s="8" t="s">
        <v>3</v>
      </c>
      <c r="D138" s="8">
        <v>571</v>
      </c>
      <c r="E138" s="8">
        <v>575</v>
      </c>
      <c r="F138" s="8">
        <v>575</v>
      </c>
      <c r="G138" s="8">
        <v>571</v>
      </c>
      <c r="H138" s="8">
        <v>573</v>
      </c>
      <c r="J138" s="8">
        <v>573</v>
      </c>
      <c r="K138" s="8">
        <f t="shared" si="4"/>
        <v>1.7888543819998317</v>
      </c>
      <c r="N138" s="8">
        <f>J138-J132</f>
        <v>-2.6000000000000227</v>
      </c>
      <c r="O138" s="8">
        <f>N138/6</f>
        <v>-0.43333333333333712</v>
      </c>
      <c r="R138" s="11"/>
      <c r="S138" s="11"/>
      <c r="T138" s="11"/>
    </row>
    <row r="139" spans="1:22" s="8" customFormat="1" x14ac:dyDescent="0.25">
      <c r="A139" s="13">
        <v>0.71597222222222223</v>
      </c>
      <c r="B139" s="8">
        <v>9</v>
      </c>
      <c r="C139" s="8" t="s">
        <v>3</v>
      </c>
      <c r="D139" s="8">
        <v>595</v>
      </c>
      <c r="E139" s="8">
        <v>590</v>
      </c>
      <c r="F139" s="8">
        <v>591</v>
      </c>
      <c r="G139" s="8">
        <v>590</v>
      </c>
      <c r="H139" s="8">
        <v>559</v>
      </c>
      <c r="J139" s="8">
        <v>585</v>
      </c>
      <c r="K139" s="8">
        <f t="shared" si="4"/>
        <v>13.130118049735882</v>
      </c>
      <c r="Q139" s="8">
        <f>J139-J90</f>
        <v>18.600000000000023</v>
      </c>
      <c r="R139" s="11"/>
      <c r="S139" s="11"/>
      <c r="T139" s="11"/>
    </row>
    <row r="140" spans="1:22" x14ac:dyDescent="0.25">
      <c r="A140" s="7"/>
      <c r="B140" s="7">
        <v>9</v>
      </c>
      <c r="C140">
        <v>18</v>
      </c>
      <c r="D140">
        <v>757</v>
      </c>
      <c r="E140">
        <v>669</v>
      </c>
      <c r="F140">
        <v>734</v>
      </c>
      <c r="G140">
        <v>674</v>
      </c>
      <c r="H140">
        <v>610</v>
      </c>
      <c r="J140">
        <v>688.8</v>
      </c>
      <c r="K140" s="8">
        <f t="shared" si="4"/>
        <v>51.989999038276586</v>
      </c>
      <c r="P140">
        <f>J140-1*$O$145</f>
        <v>688.09999999999991</v>
      </c>
      <c r="R140" s="12">
        <f>P140-$Q$139</f>
        <v>669.49999999999989</v>
      </c>
      <c r="S140" s="12">
        <f t="shared" si="6"/>
        <v>54669.5</v>
      </c>
      <c r="T140" s="12">
        <v>18</v>
      </c>
      <c r="U140">
        <v>51.989999038276586</v>
      </c>
      <c r="V140">
        <f t="shared" si="7"/>
        <v>139.49999999999989</v>
      </c>
    </row>
    <row r="141" spans="1:22" x14ac:dyDescent="0.25">
      <c r="A141" s="7"/>
      <c r="B141" s="7">
        <v>9</v>
      </c>
      <c r="C141">
        <v>18.25</v>
      </c>
      <c r="D141">
        <v>654</v>
      </c>
      <c r="E141">
        <v>652</v>
      </c>
      <c r="F141">
        <v>650</v>
      </c>
      <c r="G141">
        <v>598</v>
      </c>
      <c r="H141">
        <v>713</v>
      </c>
      <c r="J141">
        <v>653.4</v>
      </c>
      <c r="K141" s="8">
        <f t="shared" si="4"/>
        <v>36.42856022408791</v>
      </c>
      <c r="P141">
        <f>J141-2*$O$145</f>
        <v>652</v>
      </c>
      <c r="R141" s="12">
        <f t="shared" ref="R141:R144" si="13">P141-$Q$139</f>
        <v>633.4</v>
      </c>
      <c r="S141" s="12">
        <f t="shared" si="6"/>
        <v>54633.4</v>
      </c>
      <c r="T141" s="12">
        <v>18.25</v>
      </c>
      <c r="U141">
        <v>36.42856022408791</v>
      </c>
      <c r="V141">
        <f t="shared" si="7"/>
        <v>103.39999999999998</v>
      </c>
    </row>
    <row r="142" spans="1:22" x14ac:dyDescent="0.25">
      <c r="A142" s="7"/>
      <c r="B142" s="7">
        <v>9</v>
      </c>
      <c r="C142">
        <v>18.5</v>
      </c>
      <c r="D142">
        <v>630</v>
      </c>
      <c r="E142">
        <v>635</v>
      </c>
      <c r="F142">
        <v>640</v>
      </c>
      <c r="H142">
        <v>649</v>
      </c>
      <c r="J142">
        <f>AVERAGE(D142:H142)</f>
        <v>638.5</v>
      </c>
      <c r="K142" s="8">
        <f t="shared" si="4"/>
        <v>7.0178344238090995</v>
      </c>
      <c r="P142">
        <f>J142-3*$O$145</f>
        <v>636.4</v>
      </c>
      <c r="R142" s="12">
        <f t="shared" si="13"/>
        <v>617.79999999999995</v>
      </c>
      <c r="S142" s="12">
        <f t="shared" si="6"/>
        <v>54617.8</v>
      </c>
      <c r="T142" s="12">
        <v>18.5</v>
      </c>
      <c r="U142">
        <v>7.0178344238090995</v>
      </c>
      <c r="V142">
        <f t="shared" si="7"/>
        <v>87.799999999999955</v>
      </c>
    </row>
    <row r="143" spans="1:22" x14ac:dyDescent="0.25">
      <c r="A143" s="7"/>
      <c r="B143" s="7">
        <v>9</v>
      </c>
      <c r="C143">
        <v>18.75</v>
      </c>
      <c r="D143">
        <v>605</v>
      </c>
      <c r="E143">
        <v>602</v>
      </c>
      <c r="F143">
        <v>603</v>
      </c>
      <c r="G143">
        <v>605</v>
      </c>
      <c r="J143">
        <f>AVERAGE(D143:H143)</f>
        <v>603.75</v>
      </c>
      <c r="K143" s="8">
        <f t="shared" si="4"/>
        <v>1.299038105676658</v>
      </c>
      <c r="P143">
        <f>J143-4*$O$145</f>
        <v>600.94999999999993</v>
      </c>
      <c r="R143" s="12">
        <f t="shared" si="13"/>
        <v>582.34999999999991</v>
      </c>
      <c r="S143" s="12">
        <f t="shared" si="6"/>
        <v>54582.35</v>
      </c>
      <c r="T143" s="12">
        <v>18.75</v>
      </c>
      <c r="U143">
        <v>1.299038105676658</v>
      </c>
      <c r="V143">
        <f t="shared" si="7"/>
        <v>52.349999999999909</v>
      </c>
    </row>
    <row r="144" spans="1:22" x14ac:dyDescent="0.25">
      <c r="A144" s="7"/>
      <c r="B144" s="7">
        <v>9</v>
      </c>
      <c r="C144">
        <v>19</v>
      </c>
      <c r="D144">
        <v>621</v>
      </c>
      <c r="E144">
        <v>613</v>
      </c>
      <c r="F144">
        <v>616</v>
      </c>
      <c r="G144">
        <v>612</v>
      </c>
      <c r="H144">
        <v>610</v>
      </c>
      <c r="J144">
        <v>614.4</v>
      </c>
      <c r="K144" s="8">
        <f t="shared" si="4"/>
        <v>3.8262252939417984</v>
      </c>
      <c r="P144">
        <f>J144-5*$O$145</f>
        <v>610.9</v>
      </c>
      <c r="R144" s="12">
        <f t="shared" si="13"/>
        <v>592.29999999999995</v>
      </c>
      <c r="S144" s="12">
        <f t="shared" si="6"/>
        <v>54592.3</v>
      </c>
      <c r="T144" s="12">
        <v>19</v>
      </c>
      <c r="U144">
        <v>3.8262252939417984</v>
      </c>
      <c r="V144">
        <f t="shared" si="7"/>
        <v>62.299999999999955</v>
      </c>
    </row>
    <row r="145" spans="1:22" s="8" customFormat="1" x14ac:dyDescent="0.25">
      <c r="A145" s="13">
        <v>0.72222222222222221</v>
      </c>
      <c r="B145" s="8">
        <v>9</v>
      </c>
      <c r="C145" s="8" t="s">
        <v>3</v>
      </c>
      <c r="D145" s="8">
        <v>588</v>
      </c>
      <c r="E145" s="8">
        <v>590</v>
      </c>
      <c r="F145" s="8">
        <v>589</v>
      </c>
      <c r="G145" s="8">
        <v>589</v>
      </c>
      <c r="H145" s="8">
        <v>590</v>
      </c>
      <c r="J145" s="8">
        <v>589.20000000000005</v>
      </c>
      <c r="K145" s="8">
        <f t="shared" si="4"/>
        <v>0.74833147735478833</v>
      </c>
      <c r="N145" s="8">
        <f>J145-J139</f>
        <v>4.2000000000000455</v>
      </c>
      <c r="O145" s="8">
        <f>N145/6</f>
        <v>0.70000000000000762</v>
      </c>
      <c r="R145" s="11"/>
      <c r="S145" s="11"/>
      <c r="T145" s="11"/>
    </row>
    <row r="146" spans="1:22" s="8" customFormat="1" x14ac:dyDescent="0.25">
      <c r="A146" s="13">
        <v>0.72291666666666676</v>
      </c>
      <c r="B146" s="8">
        <v>10</v>
      </c>
      <c r="C146" s="8" t="s">
        <v>3</v>
      </c>
      <c r="D146" s="8">
        <v>579</v>
      </c>
      <c r="E146" s="8">
        <v>577</v>
      </c>
      <c r="F146" s="8">
        <v>575</v>
      </c>
      <c r="G146" s="8">
        <v>577</v>
      </c>
      <c r="H146" s="8">
        <v>578</v>
      </c>
      <c r="J146" s="8">
        <v>577.20000000000005</v>
      </c>
      <c r="K146" s="8">
        <f t="shared" si="4"/>
        <v>1.3266499161421601</v>
      </c>
      <c r="Q146" s="8">
        <f>J146-J90</f>
        <v>10.800000000000068</v>
      </c>
      <c r="R146" s="11"/>
      <c r="S146" s="11"/>
      <c r="T146" s="11"/>
    </row>
    <row r="147" spans="1:22" x14ac:dyDescent="0.25">
      <c r="A147" s="9">
        <v>0.72361111111111109</v>
      </c>
      <c r="B147" s="7">
        <v>10</v>
      </c>
      <c r="C147">
        <v>19</v>
      </c>
      <c r="D147">
        <v>586</v>
      </c>
      <c r="E147">
        <v>579</v>
      </c>
      <c r="F147">
        <v>584</v>
      </c>
      <c r="G147">
        <v>586</v>
      </c>
      <c r="H147">
        <v>591</v>
      </c>
      <c r="J147">
        <v>585.20000000000005</v>
      </c>
      <c r="K147" s="8">
        <f t="shared" si="4"/>
        <v>3.8678159211627436</v>
      </c>
      <c r="P147">
        <f>J147-1*$O$152</f>
        <v>583.56666666666672</v>
      </c>
      <c r="R147" s="12">
        <f>P147-$Q$146</f>
        <v>572.76666666666665</v>
      </c>
      <c r="S147" s="12">
        <f t="shared" si="6"/>
        <v>54572.76666666667</v>
      </c>
      <c r="T147" s="12">
        <v>19</v>
      </c>
      <c r="U147">
        <v>3.8678159211627436</v>
      </c>
      <c r="V147">
        <f t="shared" si="7"/>
        <v>42.766666666666652</v>
      </c>
    </row>
    <row r="148" spans="1:22" x14ac:dyDescent="0.25">
      <c r="A148" s="9">
        <v>0.72430555555555554</v>
      </c>
      <c r="B148" s="7">
        <v>10</v>
      </c>
      <c r="C148">
        <v>19.25</v>
      </c>
      <c r="D148">
        <v>568</v>
      </c>
      <c r="E148">
        <v>563</v>
      </c>
      <c r="F148">
        <v>568</v>
      </c>
      <c r="G148">
        <v>569</v>
      </c>
      <c r="H148">
        <v>571</v>
      </c>
      <c r="J148">
        <v>567.79999999999995</v>
      </c>
      <c r="K148" s="8">
        <f t="shared" si="4"/>
        <v>2.6381811916545836</v>
      </c>
      <c r="P148">
        <f>J148-2*$O$152</f>
        <v>564.5333333333333</v>
      </c>
      <c r="R148" s="12">
        <f t="shared" ref="R148:R151" si="14">P148-$Q$146</f>
        <v>553.73333333333323</v>
      </c>
      <c r="S148" s="12">
        <f t="shared" si="6"/>
        <v>54553.73333333333</v>
      </c>
      <c r="T148" s="12">
        <v>19.25</v>
      </c>
      <c r="U148">
        <v>2.6381811916545836</v>
      </c>
      <c r="V148">
        <f t="shared" si="7"/>
        <v>23.733333333333235</v>
      </c>
    </row>
    <row r="149" spans="1:22" x14ac:dyDescent="0.25">
      <c r="A149" s="9">
        <v>0.72499999999999998</v>
      </c>
      <c r="B149" s="7">
        <v>10</v>
      </c>
      <c r="C149">
        <v>19.5</v>
      </c>
      <c r="D149">
        <v>556</v>
      </c>
      <c r="E149">
        <v>564</v>
      </c>
      <c r="F149">
        <v>563</v>
      </c>
      <c r="G149">
        <v>566</v>
      </c>
      <c r="H149">
        <v>567</v>
      </c>
      <c r="J149">
        <v>563.20000000000005</v>
      </c>
      <c r="K149" s="8">
        <f t="shared" si="4"/>
        <v>3.8678159211627436</v>
      </c>
      <c r="P149">
        <f>J149-3*$O$152</f>
        <v>558.30000000000007</v>
      </c>
      <c r="R149" s="12">
        <f t="shared" si="14"/>
        <v>547.5</v>
      </c>
      <c r="S149" s="12">
        <f t="shared" si="6"/>
        <v>54547.5</v>
      </c>
      <c r="T149" s="12">
        <v>19.5</v>
      </c>
      <c r="U149">
        <v>3.8678159211627436</v>
      </c>
      <c r="V149">
        <f t="shared" si="7"/>
        <v>17.5</v>
      </c>
    </row>
    <row r="150" spans="1:22" x14ac:dyDescent="0.25">
      <c r="A150" s="9">
        <v>0.72569444444444453</v>
      </c>
      <c r="B150" s="7">
        <v>10</v>
      </c>
      <c r="C150">
        <v>19.75</v>
      </c>
      <c r="E150">
        <v>557</v>
      </c>
      <c r="F150">
        <v>559</v>
      </c>
      <c r="G150">
        <v>552</v>
      </c>
      <c r="H150">
        <v>552</v>
      </c>
      <c r="J150">
        <f>AVERAGE(D150:H150)</f>
        <v>555</v>
      </c>
      <c r="K150" s="8">
        <f t="shared" si="4"/>
        <v>3.082207001484488</v>
      </c>
      <c r="P150">
        <f>J150-4*$O$152</f>
        <v>548.4666666666667</v>
      </c>
      <c r="R150" s="12">
        <f t="shared" si="14"/>
        <v>537.66666666666663</v>
      </c>
      <c r="S150" s="12">
        <f t="shared" si="6"/>
        <v>54537.666666666664</v>
      </c>
      <c r="T150" s="12">
        <v>19.75</v>
      </c>
      <c r="U150">
        <v>3.082207001484488</v>
      </c>
      <c r="V150">
        <f t="shared" si="7"/>
        <v>7.6666666666666288</v>
      </c>
    </row>
    <row r="151" spans="1:22" x14ac:dyDescent="0.25">
      <c r="A151" s="9">
        <v>0.72638888888888886</v>
      </c>
      <c r="B151" s="7">
        <v>10</v>
      </c>
      <c r="C151">
        <v>20</v>
      </c>
      <c r="D151">
        <v>558</v>
      </c>
      <c r="E151">
        <v>556</v>
      </c>
      <c r="F151">
        <v>558</v>
      </c>
      <c r="G151">
        <v>554</v>
      </c>
      <c r="H151">
        <v>553</v>
      </c>
      <c r="J151">
        <v>555.79999999999995</v>
      </c>
      <c r="K151" s="8">
        <f t="shared" si="4"/>
        <v>2.0396078054371141</v>
      </c>
      <c r="P151">
        <f>J151-5*$O$152</f>
        <v>547.63333333333333</v>
      </c>
      <c r="R151" s="12">
        <f t="shared" si="14"/>
        <v>536.83333333333326</v>
      </c>
      <c r="S151" s="12">
        <f t="shared" si="6"/>
        <v>54536.833333333336</v>
      </c>
      <c r="T151" s="12">
        <v>20</v>
      </c>
      <c r="U151">
        <v>2.0396078054371141</v>
      </c>
      <c r="V151">
        <f t="shared" si="7"/>
        <v>6.8333333333332575</v>
      </c>
    </row>
    <row r="152" spans="1:22" s="8" customFormat="1" x14ac:dyDescent="0.25">
      <c r="A152" s="13">
        <v>0.7270833333333333</v>
      </c>
      <c r="B152" s="8">
        <v>10</v>
      </c>
      <c r="C152" s="8" t="s">
        <v>3</v>
      </c>
      <c r="D152" s="8">
        <v>586</v>
      </c>
      <c r="E152" s="8">
        <v>585</v>
      </c>
      <c r="F152" s="8">
        <v>587</v>
      </c>
      <c r="G152" s="8">
        <v>587</v>
      </c>
      <c r="H152" s="8">
        <v>590</v>
      </c>
      <c r="J152" s="8">
        <v>587</v>
      </c>
      <c r="K152" s="8">
        <f t="shared" si="4"/>
        <v>1.6733200530681511</v>
      </c>
      <c r="N152" s="8">
        <f>J152-J146</f>
        <v>9.7999999999999545</v>
      </c>
      <c r="O152" s="8">
        <f>N152/6</f>
        <v>1.6333333333333258</v>
      </c>
      <c r="R152" s="11"/>
      <c r="S152" s="11"/>
      <c r="T152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topLeftCell="J66" workbookViewId="0">
      <selection activeCell="U77" sqref="U77:U145"/>
    </sheetView>
  </sheetViews>
  <sheetFormatPr defaultRowHeight="15" x14ac:dyDescent="0.25"/>
  <cols>
    <col min="3" max="3" width="12" bestFit="1" customWidth="1"/>
    <col min="4" max="9" width="16.85546875" bestFit="1" customWidth="1"/>
    <col min="10" max="10" width="22.42578125" bestFit="1" customWidth="1"/>
    <col min="11" max="11" width="18.140625" bestFit="1" customWidth="1"/>
    <col min="14" max="14" width="14.5703125" bestFit="1" customWidth="1"/>
    <col min="16" max="16" width="24" bestFit="1" customWidth="1"/>
    <col min="17" max="17" width="41.85546875" bestFit="1" customWidth="1"/>
    <col min="18" max="18" width="18.42578125" bestFit="1" customWidth="1"/>
    <col min="19" max="19" width="18.42578125" customWidth="1"/>
    <col min="20" max="20" width="8.425781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10</v>
      </c>
    </row>
    <row r="2" spans="1:11" x14ac:dyDescent="0.25">
      <c r="A2">
        <v>1</v>
      </c>
      <c r="B2" s="4">
        <v>0.1388888888888889</v>
      </c>
      <c r="C2" t="s">
        <v>3</v>
      </c>
      <c r="D2">
        <v>54564</v>
      </c>
      <c r="E2">
        <v>54566</v>
      </c>
      <c r="F2">
        <v>54565</v>
      </c>
      <c r="G2">
        <v>54567</v>
      </c>
      <c r="H2">
        <v>54565</v>
      </c>
      <c r="J2">
        <f>AVERAGE(D2:I2)-54000</f>
        <v>565.40000000000146</v>
      </c>
      <c r="K2">
        <f>_xlfn.STDEV.P(D2:I2)</f>
        <v>1.019803902718557</v>
      </c>
    </row>
    <row r="3" spans="1:11" x14ac:dyDescent="0.25">
      <c r="A3">
        <v>1</v>
      </c>
      <c r="C3">
        <v>6</v>
      </c>
      <c r="D3">
        <v>54522</v>
      </c>
      <c r="E3">
        <v>54522</v>
      </c>
      <c r="F3">
        <v>54554</v>
      </c>
      <c r="G3">
        <v>54554</v>
      </c>
      <c r="H3">
        <v>54550</v>
      </c>
      <c r="J3">
        <f t="shared" ref="J3:J8" si="0">AVERAGE(D3:I3)-54000</f>
        <v>540.40000000000146</v>
      </c>
      <c r="K3">
        <f t="shared" ref="K3:K66" si="1">_xlfn.STDEV.P(D3:I3)</f>
        <v>15.094369811290566</v>
      </c>
    </row>
    <row r="4" spans="1:11" x14ac:dyDescent="0.25">
      <c r="A4">
        <v>1</v>
      </c>
      <c r="C4">
        <v>10</v>
      </c>
      <c r="D4">
        <v>54546</v>
      </c>
      <c r="E4">
        <v>54548</v>
      </c>
      <c r="F4">
        <v>54548</v>
      </c>
      <c r="G4">
        <v>54549</v>
      </c>
      <c r="H4">
        <v>54548</v>
      </c>
      <c r="J4">
        <f t="shared" si="0"/>
        <v>547.80000000000291</v>
      </c>
      <c r="K4">
        <f t="shared" si="1"/>
        <v>0.97979589711327109</v>
      </c>
    </row>
    <row r="5" spans="1:11" x14ac:dyDescent="0.25">
      <c r="A5">
        <v>1</v>
      </c>
      <c r="C5">
        <v>14</v>
      </c>
      <c r="D5">
        <v>54540</v>
      </c>
      <c r="E5">
        <v>54541</v>
      </c>
      <c r="F5">
        <v>54540</v>
      </c>
      <c r="G5">
        <v>54541</v>
      </c>
      <c r="H5">
        <v>54540</v>
      </c>
      <c r="J5">
        <f t="shared" si="0"/>
        <v>540.40000000000146</v>
      </c>
      <c r="K5">
        <f t="shared" si="1"/>
        <v>0.4898979485566356</v>
      </c>
    </row>
    <row r="6" spans="1:11" x14ac:dyDescent="0.25">
      <c r="A6">
        <v>1</v>
      </c>
      <c r="C6">
        <v>18</v>
      </c>
      <c r="D6">
        <v>54483</v>
      </c>
      <c r="E6">
        <v>54476</v>
      </c>
      <c r="F6">
        <v>54468</v>
      </c>
      <c r="G6">
        <v>54469</v>
      </c>
      <c r="H6">
        <v>54471</v>
      </c>
      <c r="J6">
        <f t="shared" si="0"/>
        <v>473.40000000000146</v>
      </c>
      <c r="K6">
        <f t="shared" si="1"/>
        <v>5.5353410012392184</v>
      </c>
    </row>
    <row r="7" spans="1:11" x14ac:dyDescent="0.25">
      <c r="A7">
        <v>1</v>
      </c>
      <c r="C7">
        <v>22</v>
      </c>
      <c r="D7">
        <v>54541</v>
      </c>
      <c r="E7">
        <v>54543</v>
      </c>
      <c r="F7">
        <v>54542</v>
      </c>
      <c r="G7">
        <v>54545</v>
      </c>
      <c r="H7">
        <v>54540</v>
      </c>
      <c r="J7">
        <f t="shared" si="0"/>
        <v>542.19999999999709</v>
      </c>
      <c r="K7">
        <f t="shared" si="1"/>
        <v>1.7204650534085253</v>
      </c>
    </row>
    <row r="8" spans="1:11" x14ac:dyDescent="0.25">
      <c r="A8">
        <v>1</v>
      </c>
      <c r="B8" s="4">
        <v>0.14583333333333334</v>
      </c>
      <c r="C8" t="s">
        <v>3</v>
      </c>
      <c r="D8">
        <v>54572</v>
      </c>
      <c r="E8">
        <v>54571</v>
      </c>
      <c r="F8">
        <v>54575</v>
      </c>
      <c r="G8">
        <v>54570</v>
      </c>
      <c r="H8">
        <v>54572</v>
      </c>
      <c r="J8">
        <f t="shared" si="0"/>
        <v>572</v>
      </c>
      <c r="K8">
        <f t="shared" si="1"/>
        <v>1.6733200530681511</v>
      </c>
    </row>
    <row r="9" spans="1:11" x14ac:dyDescent="0.25">
      <c r="A9">
        <v>2</v>
      </c>
      <c r="B9" s="4">
        <v>0.14583333333333334</v>
      </c>
      <c r="C9" t="s">
        <v>3</v>
      </c>
      <c r="D9">
        <v>570</v>
      </c>
      <c r="E9">
        <v>576</v>
      </c>
      <c r="F9">
        <v>575</v>
      </c>
      <c r="G9">
        <v>574</v>
      </c>
      <c r="H9">
        <v>575</v>
      </c>
      <c r="J9">
        <f t="shared" ref="J9:J66" si="2">AVERAGE(D9:I9)</f>
        <v>574</v>
      </c>
      <c r="K9">
        <f t="shared" si="1"/>
        <v>2.0976176963403033</v>
      </c>
    </row>
    <row r="10" spans="1:11" x14ac:dyDescent="0.25">
      <c r="A10">
        <v>2</v>
      </c>
      <c r="C10">
        <v>8</v>
      </c>
      <c r="D10">
        <v>554</v>
      </c>
      <c r="E10">
        <v>557</v>
      </c>
      <c r="F10">
        <v>555</v>
      </c>
      <c r="G10">
        <v>558</v>
      </c>
      <c r="H10">
        <v>553</v>
      </c>
      <c r="J10">
        <f t="shared" si="2"/>
        <v>555.4</v>
      </c>
      <c r="K10">
        <f t="shared" si="1"/>
        <v>1.8547236990991407</v>
      </c>
    </row>
    <row r="11" spans="1:11" x14ac:dyDescent="0.25">
      <c r="A11">
        <v>2</v>
      </c>
      <c r="C11">
        <v>12</v>
      </c>
      <c r="D11">
        <v>551</v>
      </c>
      <c r="E11">
        <v>551</v>
      </c>
      <c r="F11">
        <v>550</v>
      </c>
      <c r="G11">
        <v>549</v>
      </c>
      <c r="H11">
        <v>551</v>
      </c>
      <c r="J11">
        <f t="shared" si="2"/>
        <v>550.4</v>
      </c>
      <c r="K11">
        <f t="shared" si="1"/>
        <v>0.8</v>
      </c>
    </row>
    <row r="12" spans="1:11" x14ac:dyDescent="0.25">
      <c r="A12">
        <v>2</v>
      </c>
      <c r="C12">
        <v>16</v>
      </c>
      <c r="D12">
        <v>505</v>
      </c>
      <c r="E12">
        <v>504</v>
      </c>
      <c r="F12">
        <v>498</v>
      </c>
      <c r="G12">
        <v>493</v>
      </c>
      <c r="H12">
        <v>496</v>
      </c>
      <c r="J12">
        <f t="shared" si="2"/>
        <v>499.2</v>
      </c>
      <c r="K12">
        <f t="shared" si="1"/>
        <v>4.6216880033165371</v>
      </c>
    </row>
    <row r="13" spans="1:11" x14ac:dyDescent="0.25">
      <c r="A13">
        <v>2</v>
      </c>
      <c r="C13">
        <v>20</v>
      </c>
      <c r="D13">
        <v>531</v>
      </c>
      <c r="E13">
        <v>532</v>
      </c>
      <c r="F13">
        <v>532</v>
      </c>
      <c r="G13">
        <v>533</v>
      </c>
      <c r="H13">
        <v>533</v>
      </c>
      <c r="J13">
        <f t="shared" si="2"/>
        <v>532.20000000000005</v>
      </c>
      <c r="K13">
        <f t="shared" si="1"/>
        <v>0.74833147735478833</v>
      </c>
    </row>
    <row r="14" spans="1:11" x14ac:dyDescent="0.25">
      <c r="A14">
        <v>2</v>
      </c>
      <c r="C14">
        <v>24</v>
      </c>
      <c r="D14">
        <v>553</v>
      </c>
      <c r="E14">
        <v>555</v>
      </c>
      <c r="F14">
        <v>552</v>
      </c>
      <c r="G14">
        <v>553</v>
      </c>
      <c r="H14">
        <v>547</v>
      </c>
      <c r="J14">
        <f t="shared" si="2"/>
        <v>552</v>
      </c>
      <c r="K14">
        <f t="shared" si="1"/>
        <v>2.6832815729997477</v>
      </c>
    </row>
    <row r="15" spans="1:11" x14ac:dyDescent="0.25">
      <c r="A15">
        <v>2</v>
      </c>
      <c r="B15" s="4">
        <v>0.14861111111111111</v>
      </c>
      <c r="C15" t="s">
        <v>3</v>
      </c>
      <c r="D15">
        <v>567</v>
      </c>
      <c r="E15">
        <v>570</v>
      </c>
      <c r="F15">
        <v>569</v>
      </c>
      <c r="G15">
        <v>570</v>
      </c>
      <c r="H15">
        <v>569</v>
      </c>
      <c r="J15">
        <f t="shared" si="2"/>
        <v>569</v>
      </c>
      <c r="K15">
        <f t="shared" si="1"/>
        <v>1.0954451150103321</v>
      </c>
    </row>
    <row r="16" spans="1:11" x14ac:dyDescent="0.25">
      <c r="A16">
        <v>3</v>
      </c>
      <c r="B16" s="4">
        <v>0.15138888888888888</v>
      </c>
      <c r="C16" t="s">
        <v>3</v>
      </c>
      <c r="D16">
        <v>567</v>
      </c>
      <c r="E16">
        <v>566</v>
      </c>
      <c r="F16">
        <v>568</v>
      </c>
      <c r="G16">
        <v>568</v>
      </c>
      <c r="H16">
        <v>566</v>
      </c>
      <c r="J16">
        <f t="shared" si="2"/>
        <v>567</v>
      </c>
      <c r="K16">
        <f t="shared" si="1"/>
        <v>0.89442719099991586</v>
      </c>
    </row>
    <row r="17" spans="1:11" x14ac:dyDescent="0.25">
      <c r="A17">
        <v>3</v>
      </c>
      <c r="C17">
        <v>7</v>
      </c>
      <c r="D17">
        <v>552</v>
      </c>
      <c r="E17">
        <v>549</v>
      </c>
      <c r="F17">
        <v>547</v>
      </c>
      <c r="G17">
        <v>546</v>
      </c>
      <c r="H17">
        <v>552</v>
      </c>
      <c r="J17">
        <f t="shared" si="2"/>
        <v>549.20000000000005</v>
      </c>
      <c r="K17">
        <f t="shared" si="1"/>
        <v>2.4819347291981715</v>
      </c>
    </row>
    <row r="18" spans="1:11" x14ac:dyDescent="0.25">
      <c r="A18">
        <v>3</v>
      </c>
      <c r="C18">
        <v>11</v>
      </c>
      <c r="D18">
        <v>538</v>
      </c>
      <c r="E18">
        <v>538</v>
      </c>
      <c r="F18">
        <v>540</v>
      </c>
      <c r="G18">
        <v>542</v>
      </c>
      <c r="H18">
        <v>537</v>
      </c>
      <c r="J18">
        <f t="shared" si="2"/>
        <v>539</v>
      </c>
      <c r="K18">
        <f t="shared" si="1"/>
        <v>1.7888543819998317</v>
      </c>
    </row>
    <row r="19" spans="1:11" x14ac:dyDescent="0.25">
      <c r="A19">
        <v>3</v>
      </c>
      <c r="C19">
        <v>13</v>
      </c>
      <c r="D19">
        <v>541</v>
      </c>
      <c r="E19">
        <v>544</v>
      </c>
      <c r="F19">
        <v>542</v>
      </c>
      <c r="G19">
        <v>544</v>
      </c>
      <c r="H19">
        <v>541</v>
      </c>
      <c r="J19">
        <f t="shared" si="2"/>
        <v>542.4</v>
      </c>
      <c r="K19">
        <f t="shared" si="1"/>
        <v>1.3564659966250538</v>
      </c>
    </row>
    <row r="20" spans="1:11" x14ac:dyDescent="0.25">
      <c r="A20">
        <v>3</v>
      </c>
      <c r="C20">
        <v>17</v>
      </c>
      <c r="D20">
        <v>510</v>
      </c>
      <c r="E20">
        <v>517</v>
      </c>
      <c r="F20">
        <v>505</v>
      </c>
      <c r="G20">
        <v>512</v>
      </c>
      <c r="H20">
        <v>515</v>
      </c>
      <c r="J20">
        <f t="shared" si="2"/>
        <v>511.8</v>
      </c>
      <c r="K20">
        <f t="shared" si="1"/>
        <v>4.1665333311999309</v>
      </c>
    </row>
    <row r="21" spans="1:11" x14ac:dyDescent="0.25">
      <c r="A21">
        <v>3</v>
      </c>
      <c r="C21">
        <v>23</v>
      </c>
      <c r="D21">
        <v>539</v>
      </c>
      <c r="E21">
        <v>542</v>
      </c>
      <c r="F21">
        <v>539</v>
      </c>
      <c r="G21">
        <v>539</v>
      </c>
      <c r="H21">
        <v>539</v>
      </c>
      <c r="J21">
        <f t="shared" si="2"/>
        <v>539.6</v>
      </c>
      <c r="K21">
        <f t="shared" si="1"/>
        <v>1.2</v>
      </c>
    </row>
    <row r="22" spans="1:11" x14ac:dyDescent="0.25">
      <c r="A22">
        <v>3</v>
      </c>
      <c r="B22" s="4">
        <v>0.15555555555555556</v>
      </c>
      <c r="C22" t="s">
        <v>3</v>
      </c>
      <c r="D22">
        <v>566</v>
      </c>
      <c r="E22">
        <v>564</v>
      </c>
      <c r="F22">
        <v>567</v>
      </c>
      <c r="G22">
        <v>563</v>
      </c>
      <c r="H22">
        <v>564</v>
      </c>
      <c r="J22">
        <f t="shared" si="2"/>
        <v>564.79999999999995</v>
      </c>
      <c r="K22">
        <f t="shared" si="1"/>
        <v>1.4696938456699069</v>
      </c>
    </row>
    <row r="23" spans="1:11" x14ac:dyDescent="0.25">
      <c r="A23">
        <v>4</v>
      </c>
      <c r="B23" s="4">
        <v>0.15763888888888888</v>
      </c>
      <c r="C23" t="s">
        <v>3</v>
      </c>
      <c r="D23">
        <v>565</v>
      </c>
      <c r="E23">
        <v>560</v>
      </c>
      <c r="F23">
        <v>565</v>
      </c>
      <c r="G23">
        <v>569</v>
      </c>
      <c r="H23">
        <v>567</v>
      </c>
      <c r="J23">
        <f t="shared" si="2"/>
        <v>565.20000000000005</v>
      </c>
      <c r="K23">
        <f t="shared" si="1"/>
        <v>2.9933259094191529</v>
      </c>
    </row>
    <row r="24" spans="1:11" x14ac:dyDescent="0.25">
      <c r="A24">
        <v>4</v>
      </c>
      <c r="C24">
        <v>15.5</v>
      </c>
      <c r="D24">
        <v>542</v>
      </c>
      <c r="E24">
        <v>540</v>
      </c>
      <c r="F24">
        <v>538</v>
      </c>
      <c r="G24">
        <v>540</v>
      </c>
      <c r="H24">
        <v>538</v>
      </c>
      <c r="J24">
        <f t="shared" si="2"/>
        <v>539.6</v>
      </c>
      <c r="K24">
        <f t="shared" si="1"/>
        <v>1.4966629547095767</v>
      </c>
    </row>
    <row r="25" spans="1:11" x14ac:dyDescent="0.25">
      <c r="A25">
        <v>4</v>
      </c>
      <c r="C25">
        <v>16.5</v>
      </c>
      <c r="D25">
        <v>548</v>
      </c>
      <c r="E25">
        <v>538</v>
      </c>
      <c r="F25">
        <v>541</v>
      </c>
      <c r="G25">
        <v>541</v>
      </c>
      <c r="H25">
        <v>542</v>
      </c>
      <c r="J25">
        <f t="shared" si="2"/>
        <v>542</v>
      </c>
      <c r="K25">
        <f t="shared" si="1"/>
        <v>3.2863353450309969</v>
      </c>
    </row>
    <row r="26" spans="1:11" x14ac:dyDescent="0.25">
      <c r="A26">
        <v>4</v>
      </c>
      <c r="C26">
        <v>17.5</v>
      </c>
      <c r="D26">
        <v>537</v>
      </c>
      <c r="E26">
        <v>538</v>
      </c>
      <c r="F26">
        <v>548</v>
      </c>
      <c r="G26">
        <v>547</v>
      </c>
      <c r="H26">
        <v>538</v>
      </c>
      <c r="J26">
        <f t="shared" si="2"/>
        <v>541.6</v>
      </c>
      <c r="K26">
        <f t="shared" si="1"/>
        <v>4.8414873747640819</v>
      </c>
    </row>
    <row r="27" spans="1:11" x14ac:dyDescent="0.25">
      <c r="A27">
        <v>4</v>
      </c>
      <c r="C27">
        <v>18.5</v>
      </c>
      <c r="D27">
        <v>535</v>
      </c>
      <c r="E27">
        <v>535</v>
      </c>
      <c r="F27">
        <v>534</v>
      </c>
      <c r="G27">
        <v>532</v>
      </c>
      <c r="H27">
        <v>528</v>
      </c>
      <c r="J27">
        <f t="shared" si="2"/>
        <v>532.79999999999995</v>
      </c>
      <c r="K27">
        <f t="shared" si="1"/>
        <v>2.6381811916545836</v>
      </c>
    </row>
    <row r="28" spans="1:11" x14ac:dyDescent="0.25">
      <c r="A28">
        <v>4</v>
      </c>
      <c r="C28">
        <v>19.5</v>
      </c>
      <c r="D28">
        <v>525</v>
      </c>
      <c r="E28">
        <v>527</v>
      </c>
      <c r="F28">
        <v>527</v>
      </c>
      <c r="G28">
        <v>526</v>
      </c>
      <c r="H28">
        <v>526</v>
      </c>
      <c r="J28">
        <f t="shared" si="2"/>
        <v>526.20000000000005</v>
      </c>
      <c r="K28">
        <f t="shared" si="1"/>
        <v>0.74833147735478833</v>
      </c>
    </row>
    <row r="29" spans="1:11" x14ac:dyDescent="0.25">
      <c r="A29">
        <v>4</v>
      </c>
      <c r="B29" s="4">
        <v>0.16180555555555556</v>
      </c>
      <c r="C29" t="s">
        <v>3</v>
      </c>
      <c r="D29">
        <v>566</v>
      </c>
      <c r="E29">
        <v>568</v>
      </c>
      <c r="F29">
        <v>567</v>
      </c>
      <c r="G29">
        <v>566</v>
      </c>
      <c r="H29">
        <v>567</v>
      </c>
      <c r="J29">
        <f t="shared" si="2"/>
        <v>566.79999999999995</v>
      </c>
      <c r="K29">
        <f t="shared" si="1"/>
        <v>0.74833147735478833</v>
      </c>
    </row>
    <row r="30" spans="1:11" x14ac:dyDescent="0.25">
      <c r="A30">
        <v>5</v>
      </c>
      <c r="B30" s="4">
        <v>0.16388888888888889</v>
      </c>
      <c r="C30" t="s">
        <v>3</v>
      </c>
      <c r="D30">
        <v>568</v>
      </c>
      <c r="E30">
        <v>567</v>
      </c>
      <c r="F30">
        <v>570</v>
      </c>
      <c r="G30">
        <v>568</v>
      </c>
      <c r="H30">
        <v>569</v>
      </c>
      <c r="J30">
        <f t="shared" si="2"/>
        <v>568.4</v>
      </c>
      <c r="K30">
        <f t="shared" si="1"/>
        <v>1.0198039027185568</v>
      </c>
    </row>
    <row r="31" spans="1:11" x14ac:dyDescent="0.25">
      <c r="A31">
        <v>5</v>
      </c>
      <c r="C31">
        <v>15.25</v>
      </c>
      <c r="D31">
        <v>529</v>
      </c>
      <c r="E31">
        <v>532</v>
      </c>
      <c r="F31">
        <v>531</v>
      </c>
      <c r="G31">
        <v>533</v>
      </c>
      <c r="H31">
        <v>533</v>
      </c>
      <c r="J31">
        <f t="shared" si="2"/>
        <v>531.6</v>
      </c>
      <c r="K31">
        <f t="shared" si="1"/>
        <v>1.4966629547095764</v>
      </c>
    </row>
    <row r="32" spans="1:11" x14ac:dyDescent="0.25">
      <c r="A32">
        <v>5</v>
      </c>
      <c r="C32">
        <v>16.25</v>
      </c>
      <c r="D32">
        <v>511</v>
      </c>
      <c r="E32">
        <v>507</v>
      </c>
      <c r="F32">
        <v>507</v>
      </c>
      <c r="G32">
        <v>511</v>
      </c>
      <c r="H32">
        <v>509</v>
      </c>
      <c r="J32">
        <f t="shared" si="2"/>
        <v>509</v>
      </c>
      <c r="K32">
        <f t="shared" si="1"/>
        <v>1.7888543819998317</v>
      </c>
    </row>
    <row r="33" spans="1:11" x14ac:dyDescent="0.25">
      <c r="A33">
        <v>5</v>
      </c>
      <c r="C33">
        <v>17.25</v>
      </c>
      <c r="D33">
        <v>483</v>
      </c>
      <c r="E33">
        <v>490</v>
      </c>
      <c r="F33">
        <v>495</v>
      </c>
      <c r="G33">
        <v>500</v>
      </c>
      <c r="H33">
        <v>501</v>
      </c>
      <c r="J33">
        <f t="shared" si="2"/>
        <v>493.8</v>
      </c>
      <c r="K33">
        <f t="shared" si="1"/>
        <v>6.6753277073114541</v>
      </c>
    </row>
    <row r="34" spans="1:11" x14ac:dyDescent="0.25">
      <c r="A34">
        <v>5</v>
      </c>
      <c r="C34">
        <v>19.25</v>
      </c>
      <c r="D34">
        <v>469</v>
      </c>
      <c r="E34">
        <v>474</v>
      </c>
      <c r="F34">
        <v>485</v>
      </c>
      <c r="G34">
        <v>486</v>
      </c>
      <c r="H34">
        <v>489</v>
      </c>
      <c r="I34">
        <v>473</v>
      </c>
      <c r="J34">
        <f t="shared" si="2"/>
        <v>479.33333333333331</v>
      </c>
      <c r="K34">
        <f t="shared" si="1"/>
        <v>7.5865377844940278</v>
      </c>
    </row>
    <row r="35" spans="1:11" x14ac:dyDescent="0.25">
      <c r="A35">
        <v>5</v>
      </c>
      <c r="C35">
        <v>20.25</v>
      </c>
      <c r="D35">
        <v>514</v>
      </c>
      <c r="E35">
        <v>512</v>
      </c>
      <c r="F35">
        <v>510</v>
      </c>
      <c r="G35">
        <v>517</v>
      </c>
      <c r="H35">
        <v>515</v>
      </c>
      <c r="I35">
        <v>516</v>
      </c>
      <c r="J35">
        <f t="shared" si="2"/>
        <v>514</v>
      </c>
      <c r="K35">
        <f t="shared" si="1"/>
        <v>2.3804761428476167</v>
      </c>
    </row>
    <row r="36" spans="1:11" x14ac:dyDescent="0.25">
      <c r="A36">
        <v>5</v>
      </c>
      <c r="B36" s="4">
        <v>0.16874999999999998</v>
      </c>
      <c r="C36" t="s">
        <v>3</v>
      </c>
      <c r="D36">
        <v>571</v>
      </c>
      <c r="E36">
        <v>571</v>
      </c>
      <c r="F36">
        <v>570</v>
      </c>
      <c r="G36">
        <v>570</v>
      </c>
      <c r="H36">
        <v>569</v>
      </c>
      <c r="I36">
        <v>570</v>
      </c>
      <c r="J36">
        <f t="shared" si="2"/>
        <v>570.16666666666663</v>
      </c>
      <c r="K36">
        <f t="shared" si="1"/>
        <v>0.68718427093627688</v>
      </c>
    </row>
    <row r="37" spans="1:11" x14ac:dyDescent="0.25">
      <c r="A37">
        <v>6</v>
      </c>
      <c r="B37" s="4">
        <v>0.17083333333333331</v>
      </c>
      <c r="C37" t="s">
        <v>3</v>
      </c>
      <c r="D37">
        <v>572</v>
      </c>
      <c r="E37">
        <v>570</v>
      </c>
      <c r="F37">
        <v>572</v>
      </c>
      <c r="G37">
        <v>568</v>
      </c>
      <c r="H37">
        <v>570</v>
      </c>
      <c r="I37">
        <v>567</v>
      </c>
      <c r="J37">
        <f t="shared" si="2"/>
        <v>569.83333333333337</v>
      </c>
      <c r="K37">
        <f t="shared" si="1"/>
        <v>1.8633899812498247</v>
      </c>
    </row>
    <row r="38" spans="1:11" x14ac:dyDescent="0.25">
      <c r="A38">
        <v>6</v>
      </c>
      <c r="C38">
        <v>15.75</v>
      </c>
      <c r="D38">
        <v>524</v>
      </c>
      <c r="E38">
        <v>525</v>
      </c>
      <c r="F38">
        <v>524</v>
      </c>
      <c r="G38">
        <v>523</v>
      </c>
      <c r="H38">
        <v>525</v>
      </c>
      <c r="I38">
        <v>523</v>
      </c>
      <c r="J38">
        <f t="shared" si="2"/>
        <v>524</v>
      </c>
      <c r="K38">
        <f t="shared" si="1"/>
        <v>0.81649658092772603</v>
      </c>
    </row>
    <row r="39" spans="1:11" x14ac:dyDescent="0.25">
      <c r="A39">
        <v>6</v>
      </c>
      <c r="C39">
        <v>16.75</v>
      </c>
      <c r="D39">
        <v>492</v>
      </c>
      <c r="E39">
        <v>495</v>
      </c>
      <c r="F39">
        <v>497</v>
      </c>
      <c r="G39">
        <v>489</v>
      </c>
      <c r="H39">
        <v>501</v>
      </c>
      <c r="I39">
        <v>501</v>
      </c>
      <c r="J39">
        <f t="shared" si="2"/>
        <v>495.83333333333331</v>
      </c>
      <c r="K39">
        <f t="shared" si="1"/>
        <v>4.4127340982912422</v>
      </c>
    </row>
    <row r="40" spans="1:11" x14ac:dyDescent="0.25">
      <c r="A40">
        <v>6</v>
      </c>
      <c r="C40">
        <v>17.75</v>
      </c>
      <c r="D40">
        <v>480</v>
      </c>
      <c r="E40">
        <v>490</v>
      </c>
      <c r="F40">
        <v>489</v>
      </c>
      <c r="G40">
        <v>475</v>
      </c>
      <c r="H40">
        <v>489</v>
      </c>
      <c r="I40">
        <v>490</v>
      </c>
      <c r="J40">
        <f t="shared" si="2"/>
        <v>485.5</v>
      </c>
      <c r="K40">
        <f t="shared" si="1"/>
        <v>5.8523499553598128</v>
      </c>
    </row>
    <row r="41" spans="1:11" x14ac:dyDescent="0.25">
      <c r="A41">
        <v>6</v>
      </c>
      <c r="C41">
        <v>18.75</v>
      </c>
      <c r="E41">
        <v>500</v>
      </c>
      <c r="F41">
        <v>504</v>
      </c>
      <c r="G41">
        <v>503</v>
      </c>
      <c r="H41">
        <v>504</v>
      </c>
      <c r="I41">
        <v>501</v>
      </c>
      <c r="J41">
        <f t="shared" si="2"/>
        <v>502.4</v>
      </c>
      <c r="K41">
        <f t="shared" si="1"/>
        <v>1.6248076809271921</v>
      </c>
    </row>
    <row r="42" spans="1:11" x14ac:dyDescent="0.25">
      <c r="A42">
        <v>6</v>
      </c>
      <c r="C42">
        <v>19.75</v>
      </c>
      <c r="E42">
        <v>518</v>
      </c>
      <c r="F42">
        <v>515</v>
      </c>
      <c r="G42">
        <v>516</v>
      </c>
      <c r="H42">
        <v>515</v>
      </c>
      <c r="I42">
        <v>515</v>
      </c>
      <c r="J42">
        <f t="shared" si="2"/>
        <v>515.79999999999995</v>
      </c>
      <c r="K42">
        <f t="shared" si="1"/>
        <v>1.16619037896906</v>
      </c>
    </row>
    <row r="43" spans="1:11" x14ac:dyDescent="0.25">
      <c r="A43">
        <v>6</v>
      </c>
      <c r="B43" s="4">
        <v>0.17500000000000002</v>
      </c>
      <c r="C43" t="s">
        <v>3</v>
      </c>
      <c r="E43">
        <v>570</v>
      </c>
      <c r="F43">
        <v>573</v>
      </c>
      <c r="G43">
        <v>570</v>
      </c>
      <c r="H43">
        <v>570</v>
      </c>
      <c r="I43">
        <v>569</v>
      </c>
      <c r="J43">
        <f t="shared" si="2"/>
        <v>570.4</v>
      </c>
      <c r="K43">
        <f t="shared" si="1"/>
        <v>1.3564659966250536</v>
      </c>
    </row>
    <row r="44" spans="1:11" x14ac:dyDescent="0.25">
      <c r="A44">
        <v>7</v>
      </c>
      <c r="B44" s="4">
        <v>0.17777777777777778</v>
      </c>
      <c r="C44" t="s">
        <v>3</v>
      </c>
      <c r="D44">
        <v>589</v>
      </c>
      <c r="E44">
        <v>577</v>
      </c>
      <c r="F44">
        <v>580</v>
      </c>
      <c r="G44">
        <v>581</v>
      </c>
      <c r="H44">
        <v>581</v>
      </c>
      <c r="J44">
        <f t="shared" si="2"/>
        <v>581.6</v>
      </c>
      <c r="K44">
        <f t="shared" si="1"/>
        <v>3.9799497484264799</v>
      </c>
    </row>
    <row r="45" spans="1:11" x14ac:dyDescent="0.25">
      <c r="A45">
        <v>7</v>
      </c>
      <c r="C45">
        <v>20</v>
      </c>
      <c r="E45">
        <v>554</v>
      </c>
      <c r="F45">
        <v>550</v>
      </c>
      <c r="G45">
        <v>549</v>
      </c>
      <c r="H45">
        <v>550</v>
      </c>
      <c r="I45">
        <v>548</v>
      </c>
      <c r="J45">
        <f t="shared" si="2"/>
        <v>550.20000000000005</v>
      </c>
      <c r="K45">
        <f t="shared" si="1"/>
        <v>2.0396078054371141</v>
      </c>
    </row>
    <row r="46" spans="1:11" x14ac:dyDescent="0.25">
      <c r="A46">
        <v>7</v>
      </c>
      <c r="C46">
        <v>19</v>
      </c>
      <c r="E46">
        <v>539</v>
      </c>
      <c r="F46">
        <v>523</v>
      </c>
      <c r="G46">
        <v>518</v>
      </c>
      <c r="H46">
        <v>523</v>
      </c>
      <c r="I46">
        <v>526</v>
      </c>
      <c r="J46">
        <f t="shared" si="2"/>
        <v>525.79999999999995</v>
      </c>
      <c r="K46">
        <f t="shared" si="1"/>
        <v>7.0823724838503095</v>
      </c>
    </row>
    <row r="47" spans="1:11" x14ac:dyDescent="0.25">
      <c r="A47">
        <v>7</v>
      </c>
      <c r="C47">
        <v>18</v>
      </c>
      <c r="E47">
        <v>487</v>
      </c>
      <c r="F47">
        <v>535</v>
      </c>
      <c r="G47">
        <v>538</v>
      </c>
      <c r="H47">
        <v>537</v>
      </c>
      <c r="I47">
        <v>534</v>
      </c>
      <c r="J47">
        <f t="shared" si="2"/>
        <v>526.20000000000005</v>
      </c>
      <c r="K47">
        <f t="shared" si="1"/>
        <v>19.650954175306602</v>
      </c>
    </row>
    <row r="48" spans="1:11" x14ac:dyDescent="0.25">
      <c r="A48">
        <v>7</v>
      </c>
      <c r="C48">
        <v>17</v>
      </c>
      <c r="E48">
        <v>529</v>
      </c>
      <c r="F48">
        <v>488</v>
      </c>
      <c r="G48">
        <v>502</v>
      </c>
      <c r="H48">
        <v>512</v>
      </c>
      <c r="I48">
        <v>513</v>
      </c>
      <c r="J48">
        <f t="shared" si="2"/>
        <v>508.8</v>
      </c>
      <c r="K48">
        <f t="shared" si="1"/>
        <v>13.526270735128733</v>
      </c>
    </row>
    <row r="49" spans="1:11" x14ac:dyDescent="0.25">
      <c r="A49">
        <v>7</v>
      </c>
      <c r="C49">
        <v>16</v>
      </c>
      <c r="E49">
        <v>546</v>
      </c>
      <c r="F49">
        <v>542</v>
      </c>
      <c r="G49">
        <v>545</v>
      </c>
      <c r="H49">
        <v>542</v>
      </c>
      <c r="I49">
        <v>549</v>
      </c>
      <c r="J49">
        <f t="shared" si="2"/>
        <v>544.79999999999995</v>
      </c>
      <c r="K49">
        <f t="shared" si="1"/>
        <v>2.6381811916545836</v>
      </c>
    </row>
    <row r="50" spans="1:11" x14ac:dyDescent="0.25">
      <c r="A50">
        <v>7</v>
      </c>
      <c r="B50" s="4">
        <v>0.18263888888888891</v>
      </c>
      <c r="C50" t="s">
        <v>3</v>
      </c>
      <c r="E50">
        <v>583</v>
      </c>
      <c r="F50">
        <v>586</v>
      </c>
      <c r="G50">
        <v>584</v>
      </c>
      <c r="H50">
        <v>586</v>
      </c>
      <c r="I50">
        <v>584</v>
      </c>
      <c r="J50">
        <f t="shared" si="2"/>
        <v>584.6</v>
      </c>
      <c r="K50">
        <f t="shared" si="1"/>
        <v>1.2</v>
      </c>
    </row>
    <row r="51" spans="1:11" x14ac:dyDescent="0.25">
      <c r="A51">
        <v>8</v>
      </c>
      <c r="B51" s="4">
        <v>0.18611111111111112</v>
      </c>
      <c r="C51" t="s">
        <v>3</v>
      </c>
      <c r="D51">
        <v>577</v>
      </c>
      <c r="E51">
        <v>580</v>
      </c>
      <c r="F51">
        <v>580</v>
      </c>
      <c r="G51">
        <v>578</v>
      </c>
      <c r="H51">
        <v>579</v>
      </c>
      <c r="I51">
        <v>582</v>
      </c>
      <c r="J51">
        <f t="shared" si="2"/>
        <v>579.33333333333337</v>
      </c>
      <c r="K51">
        <f t="shared" si="1"/>
        <v>1.5986105077709065</v>
      </c>
    </row>
    <row r="52" spans="1:11" x14ac:dyDescent="0.25">
      <c r="A52">
        <v>8</v>
      </c>
      <c r="C52">
        <v>15</v>
      </c>
      <c r="D52">
        <v>540</v>
      </c>
      <c r="E52">
        <v>540</v>
      </c>
      <c r="F52">
        <v>537</v>
      </c>
      <c r="G52">
        <v>538</v>
      </c>
      <c r="H52">
        <v>536</v>
      </c>
      <c r="J52">
        <f t="shared" si="2"/>
        <v>538.20000000000005</v>
      </c>
      <c r="K52">
        <f t="shared" si="1"/>
        <v>1.5999999999999999</v>
      </c>
    </row>
    <row r="53" spans="1:11" x14ac:dyDescent="0.25">
      <c r="A53">
        <v>8</v>
      </c>
      <c r="C53">
        <v>16</v>
      </c>
      <c r="D53">
        <v>524</v>
      </c>
      <c r="E53">
        <v>522</v>
      </c>
      <c r="F53">
        <v>523</v>
      </c>
      <c r="G53">
        <v>522</v>
      </c>
      <c r="H53">
        <v>523</v>
      </c>
      <c r="J53">
        <f t="shared" si="2"/>
        <v>522.79999999999995</v>
      </c>
      <c r="K53">
        <f t="shared" si="1"/>
        <v>0.74833147735478833</v>
      </c>
    </row>
    <row r="54" spans="1:11" x14ac:dyDescent="0.25">
      <c r="A54">
        <v>8</v>
      </c>
      <c r="C54">
        <v>17</v>
      </c>
      <c r="D54">
        <v>500</v>
      </c>
      <c r="E54">
        <v>523</v>
      </c>
      <c r="F54">
        <v>516</v>
      </c>
      <c r="G54">
        <v>516</v>
      </c>
      <c r="H54">
        <v>518</v>
      </c>
      <c r="J54">
        <f t="shared" si="2"/>
        <v>514.6</v>
      </c>
      <c r="K54">
        <f t="shared" si="1"/>
        <v>7.7356318423254855</v>
      </c>
    </row>
    <row r="55" spans="1:11" x14ac:dyDescent="0.25">
      <c r="A55">
        <v>8</v>
      </c>
      <c r="C55">
        <v>18</v>
      </c>
      <c r="E55">
        <v>506</v>
      </c>
      <c r="F55">
        <v>503</v>
      </c>
      <c r="G55">
        <v>498</v>
      </c>
      <c r="H55">
        <v>455</v>
      </c>
      <c r="J55">
        <f t="shared" si="2"/>
        <v>490.5</v>
      </c>
      <c r="K55">
        <f t="shared" si="1"/>
        <v>20.694202086574876</v>
      </c>
    </row>
    <row r="56" spans="1:11" x14ac:dyDescent="0.25">
      <c r="A56">
        <v>8</v>
      </c>
      <c r="C56">
        <v>19</v>
      </c>
      <c r="D56">
        <v>500</v>
      </c>
      <c r="E56">
        <v>507</v>
      </c>
      <c r="F56">
        <v>507</v>
      </c>
      <c r="G56">
        <v>505</v>
      </c>
      <c r="H56">
        <v>502</v>
      </c>
      <c r="J56">
        <f t="shared" si="2"/>
        <v>504.2</v>
      </c>
      <c r="K56">
        <f t="shared" si="1"/>
        <v>2.7856776554368237</v>
      </c>
    </row>
    <row r="57" spans="1:11" x14ac:dyDescent="0.25">
      <c r="A57">
        <v>8</v>
      </c>
      <c r="B57" s="4">
        <v>0.19027777777777777</v>
      </c>
      <c r="C57" t="s">
        <v>3</v>
      </c>
      <c r="D57">
        <v>586</v>
      </c>
      <c r="E57">
        <v>586</v>
      </c>
      <c r="F57">
        <v>586</v>
      </c>
      <c r="G57">
        <v>589</v>
      </c>
      <c r="H57">
        <v>584</v>
      </c>
      <c r="J57">
        <f t="shared" si="2"/>
        <v>586.20000000000005</v>
      </c>
      <c r="K57">
        <f t="shared" si="1"/>
        <v>1.5999999999999999</v>
      </c>
    </row>
    <row r="58" spans="1:11" x14ac:dyDescent="0.25">
      <c r="A58">
        <v>9</v>
      </c>
      <c r="B58" s="4">
        <v>0.19305555555555554</v>
      </c>
      <c r="C58" t="s">
        <v>3</v>
      </c>
      <c r="D58">
        <v>570</v>
      </c>
      <c r="E58">
        <v>570</v>
      </c>
      <c r="F58">
        <v>570</v>
      </c>
      <c r="G58">
        <v>568</v>
      </c>
      <c r="H58">
        <v>571</v>
      </c>
      <c r="J58">
        <f t="shared" si="2"/>
        <v>569.79999999999995</v>
      </c>
      <c r="K58">
        <f t="shared" si="1"/>
        <v>0.97979589711327131</v>
      </c>
    </row>
    <row r="59" spans="1:11" x14ac:dyDescent="0.25">
      <c r="A59">
        <v>9</v>
      </c>
      <c r="C59">
        <v>15.5</v>
      </c>
      <c r="D59">
        <v>535</v>
      </c>
      <c r="E59">
        <v>532</v>
      </c>
      <c r="F59">
        <v>529</v>
      </c>
      <c r="G59">
        <v>533</v>
      </c>
      <c r="H59">
        <v>529</v>
      </c>
      <c r="J59">
        <f t="shared" si="2"/>
        <v>531.6</v>
      </c>
      <c r="K59">
        <f t="shared" si="1"/>
        <v>2.3323807579381204</v>
      </c>
    </row>
    <row r="60" spans="1:11" x14ac:dyDescent="0.25">
      <c r="A60">
        <v>9</v>
      </c>
      <c r="C60">
        <v>16.5</v>
      </c>
      <c r="D60">
        <v>508</v>
      </c>
      <c r="E60">
        <v>506</v>
      </c>
      <c r="F60">
        <v>514</v>
      </c>
      <c r="G60">
        <v>519</v>
      </c>
      <c r="H60">
        <v>519</v>
      </c>
      <c r="J60">
        <f t="shared" si="2"/>
        <v>513.20000000000005</v>
      </c>
      <c r="K60">
        <f t="shared" si="1"/>
        <v>5.4184868736576268</v>
      </c>
    </row>
    <row r="61" spans="1:11" x14ac:dyDescent="0.25">
      <c r="A61">
        <v>9</v>
      </c>
      <c r="C61">
        <v>17.5</v>
      </c>
      <c r="D61">
        <v>492</v>
      </c>
      <c r="E61">
        <v>454</v>
      </c>
      <c r="F61">
        <v>483</v>
      </c>
      <c r="G61">
        <v>459</v>
      </c>
      <c r="H61">
        <v>482</v>
      </c>
      <c r="I61">
        <v>483</v>
      </c>
      <c r="J61">
        <f t="shared" si="2"/>
        <v>475.5</v>
      </c>
      <c r="K61">
        <f t="shared" si="1"/>
        <v>13.9134227756269</v>
      </c>
    </row>
    <row r="62" spans="1:11" x14ac:dyDescent="0.25">
      <c r="A62">
        <v>9</v>
      </c>
      <c r="C62">
        <v>18.5</v>
      </c>
      <c r="D62">
        <v>471</v>
      </c>
      <c r="E62">
        <v>484</v>
      </c>
      <c r="F62">
        <v>485</v>
      </c>
      <c r="G62">
        <v>489</v>
      </c>
      <c r="H62">
        <v>487</v>
      </c>
      <c r="I62">
        <v>492</v>
      </c>
      <c r="J62">
        <f t="shared" si="2"/>
        <v>484.66666666666669</v>
      </c>
      <c r="K62">
        <f t="shared" si="1"/>
        <v>6.6499791144199998</v>
      </c>
    </row>
    <row r="63" spans="1:11" x14ac:dyDescent="0.25">
      <c r="A63">
        <v>9</v>
      </c>
      <c r="C63">
        <v>19.5</v>
      </c>
      <c r="D63">
        <v>533</v>
      </c>
      <c r="E63">
        <v>525</v>
      </c>
      <c r="F63">
        <v>525</v>
      </c>
      <c r="G63">
        <v>522</v>
      </c>
      <c r="H63">
        <v>523</v>
      </c>
      <c r="J63">
        <f t="shared" si="2"/>
        <v>525.6</v>
      </c>
      <c r="K63">
        <f t="shared" si="1"/>
        <v>3.8781438859330635</v>
      </c>
    </row>
    <row r="64" spans="1:11" x14ac:dyDescent="0.25">
      <c r="A64">
        <v>9</v>
      </c>
      <c r="B64" s="4">
        <v>0.19652777777777777</v>
      </c>
      <c r="C64" t="s">
        <v>3</v>
      </c>
      <c r="D64">
        <v>583</v>
      </c>
      <c r="E64">
        <v>575</v>
      </c>
      <c r="F64">
        <v>575</v>
      </c>
      <c r="G64">
        <v>575</v>
      </c>
      <c r="H64">
        <v>575</v>
      </c>
      <c r="J64">
        <f t="shared" si="2"/>
        <v>576.6</v>
      </c>
      <c r="K64">
        <f t="shared" si="1"/>
        <v>3.2</v>
      </c>
    </row>
    <row r="65" spans="1:22" x14ac:dyDescent="0.25">
      <c r="A65">
        <v>10</v>
      </c>
      <c r="B65" s="4">
        <v>0.20208333333333331</v>
      </c>
      <c r="C65" t="s">
        <v>3</v>
      </c>
      <c r="D65">
        <v>578</v>
      </c>
      <c r="F65">
        <v>578</v>
      </c>
      <c r="G65">
        <v>579</v>
      </c>
      <c r="H65">
        <v>578</v>
      </c>
      <c r="I65">
        <v>578</v>
      </c>
      <c r="J65">
        <f t="shared" si="2"/>
        <v>578.20000000000005</v>
      </c>
      <c r="K65">
        <f t="shared" si="1"/>
        <v>0.4</v>
      </c>
    </row>
    <row r="66" spans="1:22" x14ac:dyDescent="0.25">
      <c r="A66">
        <v>10</v>
      </c>
      <c r="B66" s="4">
        <v>0.20277777777777781</v>
      </c>
      <c r="C66">
        <v>17.25</v>
      </c>
      <c r="D66">
        <v>493</v>
      </c>
      <c r="F66">
        <v>509</v>
      </c>
      <c r="G66">
        <v>508</v>
      </c>
      <c r="H66">
        <v>514</v>
      </c>
      <c r="I66">
        <v>512</v>
      </c>
      <c r="J66">
        <f t="shared" si="2"/>
        <v>507.2</v>
      </c>
      <c r="K66">
        <f t="shared" si="1"/>
        <v>7.4135011971402553</v>
      </c>
    </row>
    <row r="67" spans="1:22" x14ac:dyDescent="0.25">
      <c r="A67">
        <v>10</v>
      </c>
      <c r="B67" s="4">
        <v>0.203472222222222</v>
      </c>
      <c r="C67">
        <v>17.75</v>
      </c>
      <c r="D67">
        <v>471</v>
      </c>
      <c r="F67">
        <v>478</v>
      </c>
      <c r="G67">
        <v>498</v>
      </c>
      <c r="H67">
        <v>497</v>
      </c>
      <c r="I67">
        <v>495</v>
      </c>
      <c r="J67">
        <f t="shared" ref="J67:J71" si="3">AVERAGE(D67:I67)</f>
        <v>487.8</v>
      </c>
      <c r="K67">
        <f t="shared" ref="K67:K71" si="4">_xlfn.STDEV.P(D67:I67)</f>
        <v>11.124747188138704</v>
      </c>
    </row>
    <row r="68" spans="1:22" x14ac:dyDescent="0.25">
      <c r="A68">
        <v>10</v>
      </c>
      <c r="B68" s="4">
        <v>0.204166666666667</v>
      </c>
      <c r="C68">
        <v>18.25</v>
      </c>
      <c r="D68">
        <v>483</v>
      </c>
      <c r="F68">
        <v>476</v>
      </c>
      <c r="G68">
        <v>462</v>
      </c>
      <c r="H68">
        <v>475</v>
      </c>
      <c r="I68">
        <v>473</v>
      </c>
      <c r="J68">
        <f t="shared" si="3"/>
        <v>473.8</v>
      </c>
      <c r="K68">
        <f t="shared" si="4"/>
        <v>6.794115100585211</v>
      </c>
    </row>
    <row r="69" spans="1:22" x14ac:dyDescent="0.25">
      <c r="A69">
        <v>10</v>
      </c>
      <c r="B69" s="4">
        <v>0.20486111111111099</v>
      </c>
      <c r="C69">
        <v>18.75</v>
      </c>
      <c r="D69">
        <v>484</v>
      </c>
      <c r="F69">
        <v>487</v>
      </c>
      <c r="G69">
        <v>484</v>
      </c>
      <c r="H69">
        <v>482</v>
      </c>
      <c r="I69">
        <v>483</v>
      </c>
      <c r="J69">
        <f t="shared" si="3"/>
        <v>484</v>
      </c>
      <c r="K69">
        <f t="shared" si="4"/>
        <v>1.6733200530681511</v>
      </c>
    </row>
    <row r="70" spans="1:22" x14ac:dyDescent="0.25">
      <c r="A70">
        <v>10</v>
      </c>
      <c r="B70" s="4">
        <v>0.20555555555555599</v>
      </c>
      <c r="C70">
        <v>19.25</v>
      </c>
      <c r="D70">
        <v>519</v>
      </c>
      <c r="F70">
        <v>516</v>
      </c>
      <c r="G70">
        <v>518</v>
      </c>
      <c r="H70">
        <v>515</v>
      </c>
      <c r="I70">
        <v>516</v>
      </c>
      <c r="J70">
        <f t="shared" si="3"/>
        <v>516.79999999999995</v>
      </c>
      <c r="K70">
        <f t="shared" si="4"/>
        <v>1.4696938456699069</v>
      </c>
    </row>
    <row r="71" spans="1:22" x14ac:dyDescent="0.25">
      <c r="A71">
        <v>10</v>
      </c>
      <c r="B71" s="4">
        <v>0.20694444444444446</v>
      </c>
      <c r="C71" t="s">
        <v>3</v>
      </c>
      <c r="D71">
        <v>583</v>
      </c>
      <c r="F71">
        <v>580</v>
      </c>
      <c r="G71">
        <v>580</v>
      </c>
      <c r="H71">
        <v>580</v>
      </c>
      <c r="I71">
        <v>581</v>
      </c>
      <c r="J71">
        <f t="shared" si="3"/>
        <v>580.79999999999995</v>
      </c>
      <c r="K71">
        <f t="shared" si="4"/>
        <v>1.16619037896906</v>
      </c>
    </row>
    <row r="75" spans="1:22" x14ac:dyDescent="0.25">
      <c r="N75" t="s">
        <v>12</v>
      </c>
      <c r="P75" t="s">
        <v>14</v>
      </c>
      <c r="Q75" t="s">
        <v>15</v>
      </c>
      <c r="R75" t="s">
        <v>16</v>
      </c>
      <c r="T75" t="s">
        <v>17</v>
      </c>
      <c r="U75" t="s">
        <v>18</v>
      </c>
      <c r="V75" t="s">
        <v>20</v>
      </c>
    </row>
    <row r="76" spans="1:22" s="8" customFormat="1" x14ac:dyDescent="0.25">
      <c r="B76" s="13">
        <v>0.14583333333333334</v>
      </c>
      <c r="C76" s="8" t="s">
        <v>3</v>
      </c>
      <c r="D76" s="8">
        <v>54564</v>
      </c>
      <c r="E76" s="8">
        <v>54566</v>
      </c>
      <c r="F76" s="8">
        <v>54565</v>
      </c>
      <c r="G76" s="8">
        <v>54567</v>
      </c>
      <c r="H76" s="8">
        <v>54565</v>
      </c>
      <c r="J76" s="8">
        <f>AVERAGE(D76:I76)-54000</f>
        <v>565.40000000000146</v>
      </c>
      <c r="K76" s="8">
        <f>_xlfn.STDEV.P(D76:I76)</f>
        <v>1.019803902718557</v>
      </c>
      <c r="Q76" s="8">
        <v>0</v>
      </c>
      <c r="R76" s="11"/>
      <c r="S76" s="11"/>
    </row>
    <row r="77" spans="1:22" x14ac:dyDescent="0.25">
      <c r="C77">
        <v>6</v>
      </c>
      <c r="F77">
        <v>54554</v>
      </c>
      <c r="G77">
        <v>54554</v>
      </c>
      <c r="H77">
        <v>54550</v>
      </c>
      <c r="J77">
        <f t="shared" ref="J77:J82" si="5">AVERAGE(D77:I77)-54000</f>
        <v>552.66666666666424</v>
      </c>
      <c r="K77">
        <f t="shared" ref="K77:K140" si="6">_xlfn.STDEV.P(D77:I77)</f>
        <v>1.8856180831641267</v>
      </c>
      <c r="P77">
        <f>J77-1*$O$82</f>
        <v>551.56666666666445</v>
      </c>
      <c r="R77">
        <f>P77-$Q$76</f>
        <v>551.56666666666445</v>
      </c>
      <c r="S77">
        <f>R77+54000</f>
        <v>54551.566666666666</v>
      </c>
      <c r="T77">
        <v>6</v>
      </c>
      <c r="U77">
        <v>1.8856180831641267</v>
      </c>
      <c r="V77">
        <f>R77-544</f>
        <v>7.566666666664446</v>
      </c>
    </row>
    <row r="78" spans="1:22" x14ac:dyDescent="0.25">
      <c r="C78">
        <v>10</v>
      </c>
      <c r="D78">
        <v>54546</v>
      </c>
      <c r="E78">
        <v>54548</v>
      </c>
      <c r="F78">
        <v>54548</v>
      </c>
      <c r="G78">
        <v>54549</v>
      </c>
      <c r="H78">
        <v>54548</v>
      </c>
      <c r="J78">
        <f t="shared" si="5"/>
        <v>547.80000000000291</v>
      </c>
      <c r="K78">
        <f t="shared" si="6"/>
        <v>0.97979589711327109</v>
      </c>
      <c r="P78">
        <f>J78-2*$O$82</f>
        <v>545.60000000000343</v>
      </c>
      <c r="R78">
        <f t="shared" ref="R78:R81" si="7">P78-$Q$76</f>
        <v>545.60000000000343</v>
      </c>
      <c r="S78">
        <f t="shared" ref="S78:S141" si="8">R78+54000</f>
        <v>54545.600000000006</v>
      </c>
      <c r="T78">
        <v>10</v>
      </c>
      <c r="U78">
        <v>0.97979589711327109</v>
      </c>
      <c r="V78">
        <f t="shared" ref="V78:V141" si="9">R78-544</f>
        <v>1.6000000000034333</v>
      </c>
    </row>
    <row r="79" spans="1:22" x14ac:dyDescent="0.25">
      <c r="C79">
        <v>14</v>
      </c>
      <c r="D79">
        <v>54540</v>
      </c>
      <c r="E79">
        <v>54541</v>
      </c>
      <c r="F79">
        <v>54540</v>
      </c>
      <c r="G79">
        <v>54541</v>
      </c>
      <c r="H79">
        <v>54540</v>
      </c>
      <c r="J79">
        <f t="shared" si="5"/>
        <v>540.40000000000146</v>
      </c>
      <c r="K79">
        <f t="shared" si="6"/>
        <v>0.4898979485566356</v>
      </c>
      <c r="P79">
        <f>J79-3*$O$82</f>
        <v>537.10000000000218</v>
      </c>
      <c r="R79">
        <f t="shared" si="7"/>
        <v>537.10000000000218</v>
      </c>
      <c r="S79">
        <f t="shared" si="8"/>
        <v>54537.100000000006</v>
      </c>
      <c r="T79">
        <v>14</v>
      </c>
      <c r="U79">
        <v>0.4898979485566356</v>
      </c>
      <c r="V79">
        <f t="shared" si="9"/>
        <v>-6.8999999999978172</v>
      </c>
    </row>
    <row r="80" spans="1:22" x14ac:dyDescent="0.25">
      <c r="C80">
        <v>18</v>
      </c>
      <c r="D80">
        <v>54483</v>
      </c>
      <c r="E80">
        <v>54476</v>
      </c>
      <c r="F80">
        <v>54468</v>
      </c>
      <c r="G80">
        <v>54469</v>
      </c>
      <c r="H80">
        <v>54471</v>
      </c>
      <c r="J80">
        <f t="shared" si="5"/>
        <v>473.40000000000146</v>
      </c>
      <c r="K80">
        <f t="shared" si="6"/>
        <v>5.5353410012392184</v>
      </c>
      <c r="P80">
        <f>J80-4*$O$82</f>
        <v>469.00000000000244</v>
      </c>
      <c r="R80">
        <f t="shared" si="7"/>
        <v>469.00000000000244</v>
      </c>
      <c r="S80">
        <f t="shared" si="8"/>
        <v>54469</v>
      </c>
      <c r="T80">
        <v>18</v>
      </c>
      <c r="U80">
        <v>5.5353410012392184</v>
      </c>
      <c r="V80">
        <f t="shared" si="9"/>
        <v>-74.999999999997556</v>
      </c>
    </row>
    <row r="81" spans="2:22" x14ac:dyDescent="0.25">
      <c r="C81">
        <v>22</v>
      </c>
      <c r="D81">
        <v>54541</v>
      </c>
      <c r="E81">
        <v>54543</v>
      </c>
      <c r="F81">
        <v>54542</v>
      </c>
      <c r="G81">
        <v>54545</v>
      </c>
      <c r="H81">
        <v>54540</v>
      </c>
      <c r="J81">
        <f t="shared" si="5"/>
        <v>542.19999999999709</v>
      </c>
      <c r="K81">
        <f t="shared" si="6"/>
        <v>1.7204650534085253</v>
      </c>
      <c r="P81">
        <f>J81-5*$O$82</f>
        <v>536.69999999999834</v>
      </c>
      <c r="R81">
        <f t="shared" si="7"/>
        <v>536.69999999999834</v>
      </c>
      <c r="S81">
        <f t="shared" si="8"/>
        <v>54536.7</v>
      </c>
      <c r="T81">
        <v>22</v>
      </c>
      <c r="U81">
        <v>1.7204650534085253</v>
      </c>
      <c r="V81">
        <f t="shared" si="9"/>
        <v>-7.3000000000016598</v>
      </c>
    </row>
    <row r="82" spans="2:22" s="8" customFormat="1" x14ac:dyDescent="0.25">
      <c r="B82" s="13">
        <v>0.14583333333333334</v>
      </c>
      <c r="C82" s="8" t="s">
        <v>3</v>
      </c>
      <c r="D82" s="8">
        <v>54572</v>
      </c>
      <c r="E82" s="8">
        <v>54571</v>
      </c>
      <c r="F82" s="8">
        <v>54575</v>
      </c>
      <c r="G82" s="8">
        <v>54570</v>
      </c>
      <c r="H82" s="8">
        <v>54572</v>
      </c>
      <c r="J82" s="8">
        <f t="shared" si="5"/>
        <v>572</v>
      </c>
      <c r="K82" s="8">
        <f t="shared" si="6"/>
        <v>1.6733200530681511</v>
      </c>
      <c r="N82" s="8">
        <f>J82-J76</f>
        <v>6.5999999999985448</v>
      </c>
      <c r="O82" s="8">
        <f>N82/6</f>
        <v>1.0999999999997574</v>
      </c>
      <c r="S82">
        <f t="shared" si="8"/>
        <v>54000</v>
      </c>
      <c r="V82"/>
    </row>
    <row r="83" spans="2:22" s="8" customFormat="1" x14ac:dyDescent="0.25">
      <c r="B83" s="13">
        <v>0.14583333333333334</v>
      </c>
      <c r="C83" s="8" t="s">
        <v>3</v>
      </c>
      <c r="D83" s="8">
        <v>570</v>
      </c>
      <c r="E83" s="8">
        <v>576</v>
      </c>
      <c r="F83" s="8">
        <v>575</v>
      </c>
      <c r="G83" s="8">
        <v>574</v>
      </c>
      <c r="H83" s="8">
        <v>575</v>
      </c>
      <c r="J83" s="8">
        <f t="shared" ref="J83:J145" si="10">AVERAGE(D83:I83)</f>
        <v>574</v>
      </c>
      <c r="K83" s="8">
        <f t="shared" si="6"/>
        <v>2.0976176963403033</v>
      </c>
      <c r="Q83" s="8">
        <f>J83-J76</f>
        <v>8.5999999999985448</v>
      </c>
      <c r="S83">
        <f t="shared" si="8"/>
        <v>54000</v>
      </c>
      <c r="V83"/>
    </row>
    <row r="84" spans="2:22" x14ac:dyDescent="0.25">
      <c r="C84">
        <v>8</v>
      </c>
      <c r="D84">
        <v>554</v>
      </c>
      <c r="E84">
        <v>557</v>
      </c>
      <c r="F84">
        <v>555</v>
      </c>
      <c r="G84">
        <v>558</v>
      </c>
      <c r="H84">
        <v>553</v>
      </c>
      <c r="J84">
        <f t="shared" si="10"/>
        <v>555.4</v>
      </c>
      <c r="K84">
        <f t="shared" si="6"/>
        <v>1.8547236990991407</v>
      </c>
      <c r="P84">
        <f>J84-1*$O$89</f>
        <v>556.23333333333335</v>
      </c>
      <c r="R84">
        <f>P84-$Q$83</f>
        <v>547.6333333333348</v>
      </c>
      <c r="S84">
        <f t="shared" si="8"/>
        <v>54547.633333333331</v>
      </c>
      <c r="T84">
        <v>8</v>
      </c>
      <c r="U84">
        <v>1.8547236990991407</v>
      </c>
      <c r="V84">
        <f t="shared" si="9"/>
        <v>3.6333333333348037</v>
      </c>
    </row>
    <row r="85" spans="2:22" x14ac:dyDescent="0.25">
      <c r="C85">
        <v>12</v>
      </c>
      <c r="D85">
        <v>551</v>
      </c>
      <c r="E85">
        <v>551</v>
      </c>
      <c r="F85">
        <v>550</v>
      </c>
      <c r="G85">
        <v>549</v>
      </c>
      <c r="H85">
        <v>551</v>
      </c>
      <c r="J85">
        <f t="shared" si="10"/>
        <v>550.4</v>
      </c>
      <c r="K85">
        <f t="shared" si="6"/>
        <v>0.8</v>
      </c>
      <c r="P85">
        <f>J85-2*$O$89</f>
        <v>552.06666666666661</v>
      </c>
      <c r="R85">
        <f t="shared" ref="R85:R86" si="11">P85-$Q$83</f>
        <v>543.46666666666806</v>
      </c>
      <c r="S85">
        <f t="shared" si="8"/>
        <v>54543.466666666667</v>
      </c>
      <c r="T85">
        <v>12</v>
      </c>
      <c r="U85">
        <v>0.8</v>
      </c>
      <c r="V85">
        <f t="shared" si="9"/>
        <v>-0.53333333333193877</v>
      </c>
    </row>
    <row r="86" spans="2:22" x14ac:dyDescent="0.25">
      <c r="C86">
        <v>16</v>
      </c>
      <c r="D86">
        <v>505</v>
      </c>
      <c r="E86">
        <v>504</v>
      </c>
      <c r="F86">
        <v>498</v>
      </c>
      <c r="G86">
        <v>493</v>
      </c>
      <c r="H86">
        <v>496</v>
      </c>
      <c r="J86">
        <f t="shared" si="10"/>
        <v>499.2</v>
      </c>
      <c r="K86">
        <f t="shared" si="6"/>
        <v>4.6216880033165371</v>
      </c>
      <c r="P86">
        <f>J86-3*$O$89</f>
        <v>501.7</v>
      </c>
      <c r="R86">
        <f t="shared" si="11"/>
        <v>493.10000000000144</v>
      </c>
      <c r="S86">
        <f t="shared" si="8"/>
        <v>54493.1</v>
      </c>
      <c r="T86">
        <v>16</v>
      </c>
      <c r="U86">
        <v>4.6216880033165371</v>
      </c>
      <c r="V86">
        <f t="shared" si="9"/>
        <v>-50.899999999998556</v>
      </c>
    </row>
    <row r="87" spans="2:22" x14ac:dyDescent="0.25">
      <c r="C87">
        <v>20</v>
      </c>
      <c r="D87">
        <v>531</v>
      </c>
      <c r="E87">
        <v>532</v>
      </c>
      <c r="F87">
        <v>532</v>
      </c>
      <c r="G87">
        <v>533</v>
      </c>
      <c r="H87">
        <v>533</v>
      </c>
      <c r="J87">
        <f t="shared" si="10"/>
        <v>532.20000000000005</v>
      </c>
      <c r="K87">
        <f t="shared" si="6"/>
        <v>0.74833147735478833</v>
      </c>
      <c r="P87">
        <f>J87-4*$O$89</f>
        <v>535.53333333333342</v>
      </c>
      <c r="R87">
        <f>P87-$Q$83</f>
        <v>526.93333333333487</v>
      </c>
      <c r="S87">
        <f t="shared" si="8"/>
        <v>54526.933333333334</v>
      </c>
      <c r="T87">
        <v>20</v>
      </c>
      <c r="U87">
        <v>0.74833147735478833</v>
      </c>
      <c r="V87">
        <f t="shared" si="9"/>
        <v>-17.066666666665128</v>
      </c>
    </row>
    <row r="88" spans="2:22" x14ac:dyDescent="0.25">
      <c r="C88">
        <v>24</v>
      </c>
      <c r="D88">
        <v>553</v>
      </c>
      <c r="E88">
        <v>555</v>
      </c>
      <c r="F88">
        <v>552</v>
      </c>
      <c r="G88">
        <v>553</v>
      </c>
      <c r="H88">
        <v>547</v>
      </c>
      <c r="J88">
        <f t="shared" si="10"/>
        <v>552</v>
      </c>
      <c r="K88">
        <f t="shared" si="6"/>
        <v>2.6832815729997477</v>
      </c>
      <c r="P88">
        <f>J88-5*$O$89</f>
        <v>556.16666666666663</v>
      </c>
      <c r="R88">
        <f>P88-$Q$83</f>
        <v>547.56666666666808</v>
      </c>
      <c r="S88">
        <f t="shared" si="8"/>
        <v>54547.566666666666</v>
      </c>
      <c r="T88">
        <v>24</v>
      </c>
      <c r="U88">
        <v>2.6832815729997477</v>
      </c>
      <c r="V88">
        <f t="shared" si="9"/>
        <v>3.566666666668084</v>
      </c>
    </row>
    <row r="89" spans="2:22" s="8" customFormat="1" x14ac:dyDescent="0.25">
      <c r="B89" s="13">
        <v>0.14861111111111111</v>
      </c>
      <c r="C89" s="8" t="s">
        <v>3</v>
      </c>
      <c r="D89" s="8">
        <v>567</v>
      </c>
      <c r="E89" s="8">
        <v>570</v>
      </c>
      <c r="F89" s="8">
        <v>569</v>
      </c>
      <c r="G89" s="8">
        <v>570</v>
      </c>
      <c r="H89" s="8">
        <v>569</v>
      </c>
      <c r="J89" s="8">
        <f t="shared" si="10"/>
        <v>569</v>
      </c>
      <c r="K89" s="8">
        <f t="shared" si="6"/>
        <v>1.0954451150103321</v>
      </c>
      <c r="N89" s="8">
        <f>J89-J83</f>
        <v>-5</v>
      </c>
      <c r="O89" s="8">
        <f>N89/6</f>
        <v>-0.83333333333333337</v>
      </c>
      <c r="S89">
        <f t="shared" si="8"/>
        <v>54000</v>
      </c>
      <c r="V89"/>
    </row>
    <row r="90" spans="2:22" s="8" customFormat="1" x14ac:dyDescent="0.25">
      <c r="B90" s="13">
        <v>0.15138888888888888</v>
      </c>
      <c r="C90" s="8" t="s">
        <v>3</v>
      </c>
      <c r="D90" s="8">
        <v>567</v>
      </c>
      <c r="E90" s="8">
        <v>566</v>
      </c>
      <c r="F90" s="8">
        <v>568</v>
      </c>
      <c r="G90" s="8">
        <v>568</v>
      </c>
      <c r="H90" s="8">
        <v>566</v>
      </c>
      <c r="J90" s="8">
        <f t="shared" si="10"/>
        <v>567</v>
      </c>
      <c r="K90" s="8">
        <f t="shared" si="6"/>
        <v>0.89442719099991586</v>
      </c>
      <c r="Q90" s="8">
        <f>J90-J76</f>
        <v>1.5999999999985448</v>
      </c>
      <c r="S90">
        <f t="shared" si="8"/>
        <v>54000</v>
      </c>
      <c r="V90"/>
    </row>
    <row r="91" spans="2:22" x14ac:dyDescent="0.25">
      <c r="C91">
        <v>7</v>
      </c>
      <c r="D91">
        <v>552</v>
      </c>
      <c r="E91">
        <v>549</v>
      </c>
      <c r="F91">
        <v>547</v>
      </c>
      <c r="G91">
        <v>546</v>
      </c>
      <c r="H91">
        <v>552</v>
      </c>
      <c r="J91">
        <f t="shared" si="10"/>
        <v>549.20000000000005</v>
      </c>
      <c r="K91">
        <f t="shared" si="6"/>
        <v>2.4819347291981715</v>
      </c>
      <c r="P91">
        <f>J91-1*$O$96</f>
        <v>549.56666666666672</v>
      </c>
      <c r="R91">
        <f>P91-$Q$90</f>
        <v>547.96666666666817</v>
      </c>
      <c r="S91">
        <f t="shared" si="8"/>
        <v>54547.966666666667</v>
      </c>
      <c r="T91">
        <v>7</v>
      </c>
      <c r="U91">
        <v>2.4819347291981715</v>
      </c>
      <c r="V91">
        <f t="shared" si="9"/>
        <v>3.9666666666681749</v>
      </c>
    </row>
    <row r="92" spans="2:22" x14ac:dyDescent="0.25">
      <c r="C92">
        <v>11</v>
      </c>
      <c r="D92">
        <v>538</v>
      </c>
      <c r="E92">
        <v>538</v>
      </c>
      <c r="F92">
        <v>540</v>
      </c>
      <c r="G92">
        <v>542</v>
      </c>
      <c r="H92">
        <v>537</v>
      </c>
      <c r="J92">
        <f t="shared" si="10"/>
        <v>539</v>
      </c>
      <c r="K92">
        <f t="shared" si="6"/>
        <v>1.7888543819998317</v>
      </c>
      <c r="P92">
        <f>J92-2*$O$96</f>
        <v>539.73333333333335</v>
      </c>
      <c r="R92">
        <f t="shared" ref="R92:R94" si="12">P92-$Q$90</f>
        <v>538.1333333333348</v>
      </c>
      <c r="S92">
        <f t="shared" si="8"/>
        <v>54538.133333333331</v>
      </c>
      <c r="T92">
        <v>11</v>
      </c>
      <c r="U92">
        <v>1.7888543819998317</v>
      </c>
      <c r="V92">
        <f t="shared" si="9"/>
        <v>-5.8666666666651963</v>
      </c>
    </row>
    <row r="93" spans="2:22" x14ac:dyDescent="0.25">
      <c r="C93">
        <v>13</v>
      </c>
      <c r="D93">
        <v>541</v>
      </c>
      <c r="E93">
        <v>544</v>
      </c>
      <c r="F93">
        <v>542</v>
      </c>
      <c r="G93">
        <v>544</v>
      </c>
      <c r="H93">
        <v>541</v>
      </c>
      <c r="J93">
        <f t="shared" si="10"/>
        <v>542.4</v>
      </c>
      <c r="K93">
        <f t="shared" si="6"/>
        <v>1.3564659966250538</v>
      </c>
      <c r="P93">
        <f>J93-3*$O$96</f>
        <v>543.5</v>
      </c>
      <c r="R93">
        <f t="shared" si="12"/>
        <v>541.90000000000146</v>
      </c>
      <c r="S93">
        <f t="shared" si="8"/>
        <v>54541.9</v>
      </c>
      <c r="T93">
        <v>13</v>
      </c>
      <c r="U93">
        <v>1.3564659966250538</v>
      </c>
      <c r="V93">
        <f t="shared" si="9"/>
        <v>-2.0999999999985448</v>
      </c>
    </row>
    <row r="94" spans="2:22" x14ac:dyDescent="0.25">
      <c r="C94">
        <v>17</v>
      </c>
      <c r="D94">
        <v>510</v>
      </c>
      <c r="E94">
        <v>517</v>
      </c>
      <c r="F94">
        <v>505</v>
      </c>
      <c r="G94">
        <v>512</v>
      </c>
      <c r="H94">
        <v>515</v>
      </c>
      <c r="J94">
        <f t="shared" si="10"/>
        <v>511.8</v>
      </c>
      <c r="K94">
        <f t="shared" si="6"/>
        <v>4.1665333311999309</v>
      </c>
      <c r="P94">
        <f>J94-4*$O$96</f>
        <v>513.26666666666665</v>
      </c>
      <c r="R94">
        <f t="shared" si="12"/>
        <v>511.66666666666811</v>
      </c>
      <c r="S94">
        <f t="shared" si="8"/>
        <v>54511.666666666672</v>
      </c>
      <c r="T94">
        <v>17</v>
      </c>
      <c r="U94">
        <v>4.1665333311999309</v>
      </c>
      <c r="V94">
        <f t="shared" si="9"/>
        <v>-32.333333333331893</v>
      </c>
    </row>
    <row r="95" spans="2:22" x14ac:dyDescent="0.25">
      <c r="C95">
        <v>23</v>
      </c>
      <c r="D95">
        <v>539</v>
      </c>
      <c r="E95">
        <v>542</v>
      </c>
      <c r="F95">
        <v>539</v>
      </c>
      <c r="G95">
        <v>539</v>
      </c>
      <c r="H95">
        <v>539</v>
      </c>
      <c r="J95">
        <f t="shared" si="10"/>
        <v>539.6</v>
      </c>
      <c r="K95">
        <f t="shared" si="6"/>
        <v>1.2</v>
      </c>
      <c r="P95">
        <f>J95-5*$O$96</f>
        <v>541.43333333333339</v>
      </c>
      <c r="R95">
        <f>P95-$Q$90</f>
        <v>539.83333333333485</v>
      </c>
      <c r="S95">
        <f t="shared" si="8"/>
        <v>54539.833333333336</v>
      </c>
      <c r="T95">
        <v>23</v>
      </c>
      <c r="U95">
        <v>1.2</v>
      </c>
      <c r="V95">
        <f t="shared" si="9"/>
        <v>-4.1666666666651508</v>
      </c>
    </row>
    <row r="96" spans="2:22" s="8" customFormat="1" x14ac:dyDescent="0.25">
      <c r="B96" s="13">
        <v>0.15763888888888888</v>
      </c>
      <c r="C96" s="8" t="s">
        <v>3</v>
      </c>
      <c r="D96" s="8">
        <v>566</v>
      </c>
      <c r="E96" s="8">
        <v>564</v>
      </c>
      <c r="F96" s="8">
        <v>567</v>
      </c>
      <c r="G96" s="8">
        <v>563</v>
      </c>
      <c r="H96" s="8">
        <v>564</v>
      </c>
      <c r="J96" s="8">
        <f t="shared" si="10"/>
        <v>564.79999999999995</v>
      </c>
      <c r="K96" s="8">
        <f t="shared" si="6"/>
        <v>1.4696938456699069</v>
      </c>
      <c r="N96" s="8">
        <f>J96-J90</f>
        <v>-2.2000000000000455</v>
      </c>
      <c r="O96" s="8">
        <f>N96/6</f>
        <v>-0.36666666666667425</v>
      </c>
      <c r="S96">
        <f t="shared" si="8"/>
        <v>54000</v>
      </c>
      <c r="V96"/>
    </row>
    <row r="97" spans="2:22" s="8" customFormat="1" x14ac:dyDescent="0.25">
      <c r="B97" s="13">
        <v>0.15763888888888888</v>
      </c>
      <c r="C97" s="8" t="s">
        <v>3</v>
      </c>
      <c r="D97" s="8">
        <v>565</v>
      </c>
      <c r="E97" s="8">
        <v>560</v>
      </c>
      <c r="F97" s="8">
        <v>565</v>
      </c>
      <c r="G97" s="8">
        <v>569</v>
      </c>
      <c r="H97" s="8">
        <v>567</v>
      </c>
      <c r="J97" s="8">
        <f t="shared" si="10"/>
        <v>565.20000000000005</v>
      </c>
      <c r="K97" s="8">
        <f t="shared" si="6"/>
        <v>2.9933259094191529</v>
      </c>
      <c r="Q97" s="8">
        <f>J97-J76</f>
        <v>-0.20000000000140972</v>
      </c>
      <c r="S97">
        <f t="shared" si="8"/>
        <v>54000</v>
      </c>
      <c r="V97"/>
    </row>
    <row r="98" spans="2:22" x14ac:dyDescent="0.25">
      <c r="C98">
        <v>15.5</v>
      </c>
      <c r="D98">
        <v>542</v>
      </c>
      <c r="E98">
        <v>540</v>
      </c>
      <c r="F98">
        <v>538</v>
      </c>
      <c r="G98">
        <v>540</v>
      </c>
      <c r="H98">
        <v>538</v>
      </c>
      <c r="J98">
        <f t="shared" si="10"/>
        <v>539.6</v>
      </c>
      <c r="K98">
        <f t="shared" si="6"/>
        <v>1.4966629547095767</v>
      </c>
      <c r="P98">
        <f>J98-1*$O$103</f>
        <v>539.33333333333337</v>
      </c>
      <c r="R98">
        <f>P98-$Q$97</f>
        <v>539.53333333333478</v>
      </c>
      <c r="S98">
        <f t="shared" si="8"/>
        <v>54539.533333333333</v>
      </c>
      <c r="T98">
        <v>15.5</v>
      </c>
      <c r="U98">
        <v>1.4966629547095767</v>
      </c>
      <c r="V98">
        <f t="shared" si="9"/>
        <v>-4.4666666666652191</v>
      </c>
    </row>
    <row r="99" spans="2:22" x14ac:dyDescent="0.25">
      <c r="C99">
        <v>16.5</v>
      </c>
      <c r="D99">
        <v>548</v>
      </c>
      <c r="E99">
        <v>538</v>
      </c>
      <c r="F99">
        <v>541</v>
      </c>
      <c r="G99">
        <v>541</v>
      </c>
      <c r="H99">
        <v>542</v>
      </c>
      <c r="J99">
        <f t="shared" si="10"/>
        <v>542</v>
      </c>
      <c r="K99">
        <f t="shared" si="6"/>
        <v>3.2863353450309969</v>
      </c>
      <c r="P99">
        <f>J99-2*$O$103</f>
        <v>541.4666666666667</v>
      </c>
      <c r="R99">
        <f t="shared" ref="R99:R102" si="13">P99-$Q$97</f>
        <v>541.66666666666811</v>
      </c>
      <c r="S99">
        <f t="shared" si="8"/>
        <v>54541.666666666672</v>
      </c>
      <c r="T99">
        <v>16.5</v>
      </c>
      <c r="U99">
        <v>3.2863353450309969</v>
      </c>
      <c r="V99">
        <f t="shared" si="9"/>
        <v>-2.3333333333318933</v>
      </c>
    </row>
    <row r="100" spans="2:22" x14ac:dyDescent="0.25">
      <c r="C100">
        <v>17.5</v>
      </c>
      <c r="D100">
        <v>537</v>
      </c>
      <c r="E100">
        <v>538</v>
      </c>
      <c r="F100">
        <v>548</v>
      </c>
      <c r="G100">
        <v>547</v>
      </c>
      <c r="H100">
        <v>538</v>
      </c>
      <c r="J100">
        <f t="shared" si="10"/>
        <v>541.6</v>
      </c>
      <c r="K100">
        <f t="shared" si="6"/>
        <v>4.8414873747640819</v>
      </c>
      <c r="P100">
        <f>J100-3*$O$103</f>
        <v>540.80000000000007</v>
      </c>
      <c r="R100">
        <f t="shared" si="13"/>
        <v>541.00000000000148</v>
      </c>
      <c r="S100">
        <f t="shared" si="8"/>
        <v>54541</v>
      </c>
      <c r="T100">
        <v>17.5</v>
      </c>
      <c r="U100">
        <v>4.8414873747640819</v>
      </c>
      <c r="V100">
        <f t="shared" si="9"/>
        <v>-2.9999999999985221</v>
      </c>
    </row>
    <row r="101" spans="2:22" x14ac:dyDescent="0.25">
      <c r="C101">
        <v>18.5</v>
      </c>
      <c r="D101">
        <v>535</v>
      </c>
      <c r="E101">
        <v>535</v>
      </c>
      <c r="F101">
        <v>534</v>
      </c>
      <c r="G101">
        <v>532</v>
      </c>
      <c r="H101">
        <v>528</v>
      </c>
      <c r="J101">
        <f t="shared" si="10"/>
        <v>532.79999999999995</v>
      </c>
      <c r="K101">
        <f t="shared" si="6"/>
        <v>2.6381811916545836</v>
      </c>
      <c r="P101">
        <f>J101-4*$O$103</f>
        <v>531.73333333333335</v>
      </c>
      <c r="R101">
        <f t="shared" si="13"/>
        <v>531.93333333333476</v>
      </c>
      <c r="S101">
        <f t="shared" si="8"/>
        <v>54531.933333333334</v>
      </c>
      <c r="T101">
        <v>18.5</v>
      </c>
      <c r="U101">
        <v>2.6381811916545836</v>
      </c>
      <c r="V101">
        <f t="shared" si="9"/>
        <v>-12.066666666665242</v>
      </c>
    </row>
    <row r="102" spans="2:22" x14ac:dyDescent="0.25">
      <c r="C102">
        <v>19.5</v>
      </c>
      <c r="D102">
        <v>525</v>
      </c>
      <c r="E102">
        <v>527</v>
      </c>
      <c r="F102">
        <v>527</v>
      </c>
      <c r="G102">
        <v>526</v>
      </c>
      <c r="H102">
        <v>526</v>
      </c>
      <c r="J102">
        <f t="shared" si="10"/>
        <v>526.20000000000005</v>
      </c>
      <c r="K102">
        <f t="shared" si="6"/>
        <v>0.74833147735478833</v>
      </c>
      <c r="P102">
        <f>J102-5*$O$103</f>
        <v>524.86666666666679</v>
      </c>
      <c r="R102">
        <f t="shared" si="13"/>
        <v>525.0666666666682</v>
      </c>
      <c r="S102">
        <f t="shared" si="8"/>
        <v>54525.066666666666</v>
      </c>
      <c r="T102">
        <v>19.5</v>
      </c>
      <c r="U102">
        <v>0.74833147735478833</v>
      </c>
      <c r="V102">
        <f t="shared" si="9"/>
        <v>-18.933333333331802</v>
      </c>
    </row>
    <row r="103" spans="2:22" s="8" customFormat="1" x14ac:dyDescent="0.25">
      <c r="B103" s="13">
        <v>0.16388888888888889</v>
      </c>
      <c r="C103" s="8" t="s">
        <v>3</v>
      </c>
      <c r="D103" s="8">
        <v>566</v>
      </c>
      <c r="E103" s="8">
        <v>568</v>
      </c>
      <c r="F103" s="8">
        <v>567</v>
      </c>
      <c r="G103" s="8">
        <v>566</v>
      </c>
      <c r="H103" s="8">
        <v>567</v>
      </c>
      <c r="J103" s="8">
        <f t="shared" si="10"/>
        <v>566.79999999999995</v>
      </c>
      <c r="K103" s="8">
        <f t="shared" si="6"/>
        <v>0.74833147735478833</v>
      </c>
      <c r="N103" s="8">
        <f>J103-J97</f>
        <v>1.5999999999999091</v>
      </c>
      <c r="O103" s="8">
        <f>N103/6</f>
        <v>0.26666666666665151</v>
      </c>
      <c r="S103">
        <f t="shared" si="8"/>
        <v>54000</v>
      </c>
      <c r="V103"/>
    </row>
    <row r="104" spans="2:22" s="8" customFormat="1" x14ac:dyDescent="0.25">
      <c r="B104" s="13">
        <v>0.16388888888888889</v>
      </c>
      <c r="C104" s="8" t="s">
        <v>3</v>
      </c>
      <c r="D104" s="8">
        <v>568</v>
      </c>
      <c r="E104" s="8">
        <v>567</v>
      </c>
      <c r="F104" s="8">
        <v>570</v>
      </c>
      <c r="G104" s="8">
        <v>568</v>
      </c>
      <c r="H104" s="8">
        <v>569</v>
      </c>
      <c r="J104" s="8">
        <f t="shared" si="10"/>
        <v>568.4</v>
      </c>
      <c r="K104" s="8">
        <f t="shared" si="6"/>
        <v>1.0198039027185568</v>
      </c>
      <c r="Q104" s="8">
        <f>J104-J76</f>
        <v>2.9999999999985221</v>
      </c>
      <c r="S104">
        <f t="shared" si="8"/>
        <v>54000</v>
      </c>
      <c r="V104"/>
    </row>
    <row r="105" spans="2:22" x14ac:dyDescent="0.25">
      <c r="C105">
        <v>15.25</v>
      </c>
      <c r="D105">
        <v>529</v>
      </c>
      <c r="E105">
        <v>532</v>
      </c>
      <c r="F105">
        <v>531</v>
      </c>
      <c r="G105">
        <v>533</v>
      </c>
      <c r="H105">
        <v>533</v>
      </c>
      <c r="J105">
        <f t="shared" si="10"/>
        <v>531.6</v>
      </c>
      <c r="K105">
        <f t="shared" si="6"/>
        <v>1.4966629547095764</v>
      </c>
      <c r="P105">
        <f>J105-1*$O$110</f>
        <v>531.30555555555554</v>
      </c>
      <c r="R105">
        <f>P105-$Q$104</f>
        <v>528.30555555555702</v>
      </c>
      <c r="S105">
        <f t="shared" si="8"/>
        <v>54528.305555555555</v>
      </c>
      <c r="T105">
        <v>15.25</v>
      </c>
      <c r="U105">
        <v>1.4966629547095764</v>
      </c>
      <c r="V105">
        <f t="shared" si="9"/>
        <v>-15.694444444442979</v>
      </c>
    </row>
    <row r="106" spans="2:22" x14ac:dyDescent="0.25">
      <c r="C106">
        <v>16.25</v>
      </c>
      <c r="D106">
        <v>511</v>
      </c>
      <c r="E106">
        <v>507</v>
      </c>
      <c r="F106">
        <v>507</v>
      </c>
      <c r="G106">
        <v>511</v>
      </c>
      <c r="H106">
        <v>509</v>
      </c>
      <c r="J106">
        <f t="shared" si="10"/>
        <v>509</v>
      </c>
      <c r="K106">
        <f t="shared" si="6"/>
        <v>1.7888543819998317</v>
      </c>
      <c r="P106">
        <f>J106-2*$O$110</f>
        <v>508.4111111111111</v>
      </c>
      <c r="R106">
        <f t="shared" ref="R106:R109" si="14">P106-$Q$104</f>
        <v>505.41111111111258</v>
      </c>
      <c r="S106">
        <f t="shared" si="8"/>
        <v>54505.411111111112</v>
      </c>
      <c r="T106">
        <v>16.25</v>
      </c>
      <c r="U106">
        <v>1.7888543819998317</v>
      </c>
      <c r="V106">
        <f t="shared" si="9"/>
        <v>-38.588888888887425</v>
      </c>
    </row>
    <row r="107" spans="2:22" x14ac:dyDescent="0.25">
      <c r="C107">
        <v>17.25</v>
      </c>
      <c r="D107">
        <v>483</v>
      </c>
      <c r="E107">
        <v>490</v>
      </c>
      <c r="F107">
        <v>495</v>
      </c>
      <c r="G107">
        <v>500</v>
      </c>
      <c r="H107">
        <v>501</v>
      </c>
      <c r="J107">
        <f t="shared" si="10"/>
        <v>493.8</v>
      </c>
      <c r="K107">
        <f t="shared" si="6"/>
        <v>6.6753277073114541</v>
      </c>
      <c r="P107">
        <f>J107-3*$O$110</f>
        <v>492.91666666666669</v>
      </c>
      <c r="R107">
        <f t="shared" si="14"/>
        <v>489.91666666666816</v>
      </c>
      <c r="S107">
        <f t="shared" si="8"/>
        <v>54489.916666666672</v>
      </c>
      <c r="T107">
        <v>17.25</v>
      </c>
      <c r="U107">
        <v>6.6753277073114541</v>
      </c>
      <c r="V107">
        <f t="shared" si="9"/>
        <v>-54.083333333331836</v>
      </c>
    </row>
    <row r="108" spans="2:22" x14ac:dyDescent="0.25">
      <c r="C108">
        <v>19.25</v>
      </c>
      <c r="D108">
        <v>469</v>
      </c>
      <c r="E108">
        <v>474</v>
      </c>
      <c r="F108">
        <v>485</v>
      </c>
      <c r="G108">
        <v>486</v>
      </c>
      <c r="H108">
        <v>489</v>
      </c>
      <c r="I108">
        <v>473</v>
      </c>
      <c r="J108">
        <f t="shared" si="10"/>
        <v>479.33333333333331</v>
      </c>
      <c r="K108">
        <f t="shared" si="6"/>
        <v>7.5865377844940278</v>
      </c>
      <c r="P108">
        <f>J108-4*$O$110</f>
        <v>478.15555555555557</v>
      </c>
      <c r="R108">
        <f t="shared" si="14"/>
        <v>475.15555555555704</v>
      </c>
      <c r="S108">
        <f t="shared" si="8"/>
        <v>54475.155555555561</v>
      </c>
      <c r="T108">
        <v>19.25</v>
      </c>
      <c r="U108">
        <v>7.5865377844940278</v>
      </c>
      <c r="V108">
        <f t="shared" si="9"/>
        <v>-68.844444444442956</v>
      </c>
    </row>
    <row r="109" spans="2:22" x14ac:dyDescent="0.25">
      <c r="C109">
        <v>20.25</v>
      </c>
      <c r="D109">
        <v>514</v>
      </c>
      <c r="E109">
        <v>512</v>
      </c>
      <c r="F109">
        <v>510</v>
      </c>
      <c r="G109">
        <v>517</v>
      </c>
      <c r="H109">
        <v>515</v>
      </c>
      <c r="I109">
        <v>516</v>
      </c>
      <c r="J109">
        <f t="shared" si="10"/>
        <v>514</v>
      </c>
      <c r="K109">
        <f t="shared" si="6"/>
        <v>2.3804761428476167</v>
      </c>
      <c r="P109">
        <f>J109-5*$O$110</f>
        <v>512.52777777777783</v>
      </c>
      <c r="R109">
        <f t="shared" si="14"/>
        <v>509.52777777777931</v>
      </c>
      <c r="S109">
        <f t="shared" si="8"/>
        <v>54509.527777777781</v>
      </c>
      <c r="T109">
        <v>20.25</v>
      </c>
      <c r="U109">
        <v>2.3804761428476167</v>
      </c>
      <c r="V109">
        <f t="shared" si="9"/>
        <v>-34.472222222220694</v>
      </c>
    </row>
    <row r="110" spans="2:22" s="8" customFormat="1" x14ac:dyDescent="0.25">
      <c r="B110" s="13">
        <v>0.16874999999999998</v>
      </c>
      <c r="C110" s="8" t="s">
        <v>3</v>
      </c>
      <c r="D110" s="8">
        <v>571</v>
      </c>
      <c r="E110" s="8">
        <v>571</v>
      </c>
      <c r="F110" s="8">
        <v>570</v>
      </c>
      <c r="G110" s="8">
        <v>570</v>
      </c>
      <c r="H110" s="8">
        <v>569</v>
      </c>
      <c r="I110" s="8">
        <v>570</v>
      </c>
      <c r="J110" s="8">
        <f t="shared" si="10"/>
        <v>570.16666666666663</v>
      </c>
      <c r="K110" s="8">
        <f t="shared" si="6"/>
        <v>0.68718427093627688</v>
      </c>
      <c r="N110" s="8">
        <f>J110-J104</f>
        <v>1.7666666666666515</v>
      </c>
      <c r="O110" s="8">
        <f>N110/6</f>
        <v>0.2944444444444419</v>
      </c>
      <c r="S110">
        <f t="shared" si="8"/>
        <v>54000</v>
      </c>
      <c r="V110"/>
    </row>
    <row r="111" spans="2:22" s="8" customFormat="1" x14ac:dyDescent="0.25">
      <c r="B111" s="13">
        <v>0.17083333333333331</v>
      </c>
      <c r="C111" s="8" t="s">
        <v>3</v>
      </c>
      <c r="D111" s="8">
        <v>572</v>
      </c>
      <c r="E111" s="8">
        <v>570</v>
      </c>
      <c r="F111" s="8">
        <v>572</v>
      </c>
      <c r="G111" s="8">
        <v>568</v>
      </c>
      <c r="H111" s="8">
        <v>570</v>
      </c>
      <c r="I111" s="8">
        <v>567</v>
      </c>
      <c r="J111" s="8">
        <f t="shared" si="10"/>
        <v>569.83333333333337</v>
      </c>
      <c r="K111" s="8">
        <f t="shared" si="6"/>
        <v>1.8633899812498247</v>
      </c>
      <c r="Q111" s="8">
        <f>J111-J76</f>
        <v>4.433333333331916</v>
      </c>
      <c r="S111">
        <f t="shared" si="8"/>
        <v>54000</v>
      </c>
      <c r="V111"/>
    </row>
    <row r="112" spans="2:22" x14ac:dyDescent="0.25">
      <c r="C112">
        <v>15.75</v>
      </c>
      <c r="D112">
        <v>524</v>
      </c>
      <c r="E112">
        <v>525</v>
      </c>
      <c r="F112">
        <v>524</v>
      </c>
      <c r="G112">
        <v>523</v>
      </c>
      <c r="H112">
        <v>525</v>
      </c>
      <c r="I112">
        <v>523</v>
      </c>
      <c r="J112">
        <f t="shared" si="10"/>
        <v>524</v>
      </c>
      <c r="K112">
        <f t="shared" si="6"/>
        <v>0.81649658092772603</v>
      </c>
      <c r="P112">
        <f>J112-1*$O$117</f>
        <v>523.90555555555557</v>
      </c>
      <c r="R112">
        <f>P105-$Q$111</f>
        <v>526.87222222222363</v>
      </c>
      <c r="S112">
        <f t="shared" si="8"/>
        <v>54526.87222222222</v>
      </c>
      <c r="T112">
        <v>15.75</v>
      </c>
      <c r="U112">
        <v>0.81649658092772603</v>
      </c>
      <c r="V112">
        <f t="shared" si="9"/>
        <v>-17.127777777776373</v>
      </c>
    </row>
    <row r="113" spans="2:22" x14ac:dyDescent="0.25">
      <c r="C113">
        <v>16.75</v>
      </c>
      <c r="D113">
        <v>492</v>
      </c>
      <c r="E113">
        <v>495</v>
      </c>
      <c r="F113">
        <v>497</v>
      </c>
      <c r="G113">
        <v>489</v>
      </c>
      <c r="H113">
        <v>501</v>
      </c>
      <c r="I113">
        <v>501</v>
      </c>
      <c r="J113">
        <f t="shared" si="10"/>
        <v>495.83333333333331</v>
      </c>
      <c r="K113">
        <f t="shared" si="6"/>
        <v>4.4127340982912422</v>
      </c>
      <c r="P113">
        <f>J113-2*$O$117</f>
        <v>495.64444444444445</v>
      </c>
      <c r="R113">
        <f t="shared" ref="R113:R116" si="15">P106-$Q$111</f>
        <v>503.97777777777918</v>
      </c>
      <c r="S113">
        <f t="shared" si="8"/>
        <v>54503.977777777778</v>
      </c>
      <c r="T113">
        <v>16.75</v>
      </c>
      <c r="U113">
        <v>4.4127340982912422</v>
      </c>
      <c r="V113">
        <f t="shared" si="9"/>
        <v>-40.022222222220819</v>
      </c>
    </row>
    <row r="114" spans="2:22" x14ac:dyDescent="0.25">
      <c r="C114">
        <v>17.75</v>
      </c>
      <c r="D114">
        <v>480</v>
      </c>
      <c r="E114">
        <v>490</v>
      </c>
      <c r="F114">
        <v>489</v>
      </c>
      <c r="H114">
        <v>489</v>
      </c>
      <c r="I114">
        <v>490</v>
      </c>
      <c r="J114">
        <f t="shared" si="10"/>
        <v>487.6</v>
      </c>
      <c r="K114">
        <f t="shared" si="6"/>
        <v>3.8262252939417984</v>
      </c>
      <c r="P114">
        <f>J114-3*$O$117</f>
        <v>487.31666666666672</v>
      </c>
      <c r="R114">
        <f t="shared" si="15"/>
        <v>488.48333333333477</v>
      </c>
      <c r="S114">
        <f t="shared" si="8"/>
        <v>54488.483333333337</v>
      </c>
      <c r="T114">
        <v>17.75</v>
      </c>
      <c r="U114">
        <v>3.8262252939417984</v>
      </c>
      <c r="V114">
        <f t="shared" si="9"/>
        <v>-55.51666666666523</v>
      </c>
    </row>
    <row r="115" spans="2:22" x14ac:dyDescent="0.25">
      <c r="C115">
        <v>18.75</v>
      </c>
      <c r="E115">
        <v>500</v>
      </c>
      <c r="F115">
        <v>504</v>
      </c>
      <c r="G115">
        <v>503</v>
      </c>
      <c r="H115">
        <v>504</v>
      </c>
      <c r="I115">
        <v>501</v>
      </c>
      <c r="J115">
        <f t="shared" si="10"/>
        <v>502.4</v>
      </c>
      <c r="K115">
        <f t="shared" si="6"/>
        <v>1.6248076809271921</v>
      </c>
      <c r="P115">
        <f>J115-4*$O$117</f>
        <v>502.02222222222224</v>
      </c>
      <c r="R115">
        <f t="shared" si="15"/>
        <v>473.72222222222365</v>
      </c>
      <c r="S115">
        <f t="shared" si="8"/>
        <v>54473.722222222226</v>
      </c>
      <c r="T115">
        <v>18.75</v>
      </c>
      <c r="U115">
        <v>1.6248076809271921</v>
      </c>
      <c r="V115">
        <f t="shared" si="9"/>
        <v>-70.27777777777635</v>
      </c>
    </row>
    <row r="116" spans="2:22" x14ac:dyDescent="0.25">
      <c r="C116">
        <v>19.75</v>
      </c>
      <c r="E116">
        <v>518</v>
      </c>
      <c r="F116">
        <v>515</v>
      </c>
      <c r="G116">
        <v>516</v>
      </c>
      <c r="H116">
        <v>515</v>
      </c>
      <c r="I116">
        <v>515</v>
      </c>
      <c r="J116">
        <f t="shared" si="10"/>
        <v>515.79999999999995</v>
      </c>
      <c r="K116">
        <f t="shared" si="6"/>
        <v>1.16619037896906</v>
      </c>
      <c r="P116">
        <f>J116-5*$O$117</f>
        <v>515.32777777777778</v>
      </c>
      <c r="R116">
        <f t="shared" si="15"/>
        <v>508.09444444444591</v>
      </c>
      <c r="S116">
        <f t="shared" si="8"/>
        <v>54508.094444444447</v>
      </c>
      <c r="T116">
        <v>19.75</v>
      </c>
      <c r="U116">
        <v>1.16619037896906</v>
      </c>
      <c r="V116">
        <f t="shared" si="9"/>
        <v>-35.905555555554088</v>
      </c>
    </row>
    <row r="117" spans="2:22" s="8" customFormat="1" x14ac:dyDescent="0.25">
      <c r="B117" s="13">
        <v>0.17500000000000002</v>
      </c>
      <c r="C117" s="8" t="s">
        <v>3</v>
      </c>
      <c r="E117" s="8">
        <v>570</v>
      </c>
      <c r="F117" s="8">
        <v>573</v>
      </c>
      <c r="G117" s="8">
        <v>570</v>
      </c>
      <c r="H117" s="8">
        <v>570</v>
      </c>
      <c r="I117" s="8">
        <v>569</v>
      </c>
      <c r="J117" s="8">
        <f t="shared" si="10"/>
        <v>570.4</v>
      </c>
      <c r="K117" s="8">
        <f t="shared" si="6"/>
        <v>1.3564659966250536</v>
      </c>
      <c r="N117" s="8">
        <f>J117-J111</f>
        <v>0.56666666666660603</v>
      </c>
      <c r="O117" s="8">
        <f>N117/6</f>
        <v>9.4444444444434339E-2</v>
      </c>
      <c r="S117">
        <f t="shared" si="8"/>
        <v>54000</v>
      </c>
      <c r="V117"/>
    </row>
    <row r="118" spans="2:22" s="8" customFormat="1" x14ac:dyDescent="0.25">
      <c r="B118" s="13">
        <v>0.17777777777777778</v>
      </c>
      <c r="C118" s="8" t="s">
        <v>3</v>
      </c>
      <c r="D118" s="8">
        <v>589</v>
      </c>
      <c r="E118" s="8">
        <v>577</v>
      </c>
      <c r="F118" s="8">
        <v>580</v>
      </c>
      <c r="G118" s="8">
        <v>581</v>
      </c>
      <c r="H118" s="8">
        <v>581</v>
      </c>
      <c r="J118" s="8">
        <f t="shared" si="10"/>
        <v>581.6</v>
      </c>
      <c r="K118" s="8">
        <f t="shared" si="6"/>
        <v>3.9799497484264799</v>
      </c>
      <c r="Q118" s="8">
        <f>J118-J76</f>
        <v>16.199999999998568</v>
      </c>
      <c r="S118">
        <f t="shared" si="8"/>
        <v>54000</v>
      </c>
      <c r="V118"/>
    </row>
    <row r="119" spans="2:22" x14ac:dyDescent="0.25">
      <c r="C119">
        <v>20</v>
      </c>
      <c r="E119">
        <v>554</v>
      </c>
      <c r="F119">
        <v>550</v>
      </c>
      <c r="G119">
        <v>549</v>
      </c>
      <c r="H119">
        <v>550</v>
      </c>
      <c r="I119">
        <v>548</v>
      </c>
      <c r="J119">
        <f t="shared" si="10"/>
        <v>550.20000000000005</v>
      </c>
      <c r="K119">
        <f t="shared" si="6"/>
        <v>2.0396078054371141</v>
      </c>
      <c r="P119">
        <f>J119-1*$O$124</f>
        <v>549.70000000000005</v>
      </c>
      <c r="R119">
        <f>P112-$Q$118</f>
        <v>507.705555555557</v>
      </c>
      <c r="S119">
        <f t="shared" si="8"/>
        <v>54507.705555555556</v>
      </c>
      <c r="T119">
        <v>20</v>
      </c>
      <c r="U119">
        <v>2.0396078054371141</v>
      </c>
      <c r="V119">
        <f t="shared" si="9"/>
        <v>-36.294444444443002</v>
      </c>
    </row>
    <row r="120" spans="2:22" x14ac:dyDescent="0.25">
      <c r="C120">
        <v>19</v>
      </c>
      <c r="F120">
        <v>523</v>
      </c>
      <c r="G120">
        <v>518</v>
      </c>
      <c r="H120">
        <v>523</v>
      </c>
      <c r="I120">
        <v>526</v>
      </c>
      <c r="J120">
        <f t="shared" si="10"/>
        <v>522.5</v>
      </c>
      <c r="K120">
        <f t="shared" si="6"/>
        <v>2.8722813232690143</v>
      </c>
      <c r="P120">
        <f>J120-2*$O$124</f>
        <v>521.5</v>
      </c>
      <c r="R120">
        <f t="shared" ref="R120:R123" si="16">P113-$Q$118</f>
        <v>479.44444444444588</v>
      </c>
      <c r="S120">
        <f t="shared" si="8"/>
        <v>54479.444444444445</v>
      </c>
      <c r="T120">
        <v>19</v>
      </c>
      <c r="U120">
        <v>2.8722813232690143</v>
      </c>
      <c r="V120">
        <f t="shared" si="9"/>
        <v>-64.555555555554122</v>
      </c>
    </row>
    <row r="121" spans="2:22" x14ac:dyDescent="0.25">
      <c r="C121">
        <v>18</v>
      </c>
      <c r="F121">
        <v>535</v>
      </c>
      <c r="G121">
        <v>538</v>
      </c>
      <c r="H121">
        <v>537</v>
      </c>
      <c r="I121">
        <v>534</v>
      </c>
      <c r="J121">
        <f t="shared" si="10"/>
        <v>536</v>
      </c>
      <c r="K121">
        <f t="shared" si="6"/>
        <v>1.5811388300841898</v>
      </c>
      <c r="P121">
        <f>J121-3*$O$124</f>
        <v>534.5</v>
      </c>
      <c r="R121">
        <f t="shared" si="16"/>
        <v>471.11666666666815</v>
      </c>
      <c r="S121">
        <f t="shared" si="8"/>
        <v>54471.116666666669</v>
      </c>
      <c r="T121">
        <v>18</v>
      </c>
      <c r="U121">
        <v>1.5811388300841898</v>
      </c>
      <c r="V121">
        <f t="shared" si="9"/>
        <v>-72.883333333331848</v>
      </c>
    </row>
    <row r="122" spans="2:22" x14ac:dyDescent="0.25">
      <c r="C122">
        <v>17</v>
      </c>
      <c r="E122">
        <v>529</v>
      </c>
      <c r="G122">
        <v>502</v>
      </c>
      <c r="H122">
        <v>512</v>
      </c>
      <c r="I122">
        <v>513</v>
      </c>
      <c r="J122">
        <f t="shared" si="10"/>
        <v>514</v>
      </c>
      <c r="K122">
        <f t="shared" si="6"/>
        <v>9.6695398029068578</v>
      </c>
      <c r="P122">
        <f>J122-4*$O$124</f>
        <v>512</v>
      </c>
      <c r="R122">
        <f t="shared" si="16"/>
        <v>485.82222222222367</v>
      </c>
      <c r="S122">
        <f t="shared" si="8"/>
        <v>54485.822222222225</v>
      </c>
      <c r="T122">
        <v>17</v>
      </c>
      <c r="U122">
        <v>9.6695398029068578</v>
      </c>
      <c r="V122">
        <f t="shared" si="9"/>
        <v>-58.177777777776328</v>
      </c>
    </row>
    <row r="123" spans="2:22" x14ac:dyDescent="0.25">
      <c r="C123">
        <v>16</v>
      </c>
      <c r="E123">
        <v>546</v>
      </c>
      <c r="F123">
        <v>542</v>
      </c>
      <c r="G123">
        <v>545</v>
      </c>
      <c r="H123">
        <v>542</v>
      </c>
      <c r="I123">
        <v>549</v>
      </c>
      <c r="J123">
        <f t="shared" si="10"/>
        <v>544.79999999999995</v>
      </c>
      <c r="K123">
        <f t="shared" si="6"/>
        <v>2.6381811916545836</v>
      </c>
      <c r="P123">
        <f>J123-5*$O$124</f>
        <v>542.29999999999995</v>
      </c>
      <c r="R123">
        <f t="shared" si="16"/>
        <v>499.12777777777922</v>
      </c>
      <c r="S123">
        <f t="shared" si="8"/>
        <v>54499.12777777778</v>
      </c>
      <c r="T123">
        <v>16</v>
      </c>
      <c r="U123">
        <v>2.6381811916545836</v>
      </c>
      <c r="V123">
        <f t="shared" si="9"/>
        <v>-44.872222222220785</v>
      </c>
    </row>
    <row r="124" spans="2:22" s="8" customFormat="1" x14ac:dyDescent="0.25">
      <c r="B124" s="13">
        <v>0.18263888888888891</v>
      </c>
      <c r="C124" s="8" t="s">
        <v>3</v>
      </c>
      <c r="E124" s="8">
        <v>583</v>
      </c>
      <c r="F124" s="8">
        <v>586</v>
      </c>
      <c r="G124" s="8">
        <v>584</v>
      </c>
      <c r="H124" s="8">
        <v>586</v>
      </c>
      <c r="I124" s="8">
        <v>584</v>
      </c>
      <c r="J124" s="8">
        <f t="shared" si="10"/>
        <v>584.6</v>
      </c>
      <c r="K124" s="8">
        <f t="shared" si="6"/>
        <v>1.2</v>
      </c>
      <c r="N124" s="8">
        <f>J124-J118</f>
        <v>3</v>
      </c>
      <c r="O124" s="8">
        <f>N124/6</f>
        <v>0.5</v>
      </c>
      <c r="S124">
        <f t="shared" si="8"/>
        <v>54000</v>
      </c>
      <c r="V124"/>
    </row>
    <row r="125" spans="2:22" s="8" customFormat="1" x14ac:dyDescent="0.25">
      <c r="B125" s="13">
        <v>0.18611111111111112</v>
      </c>
      <c r="C125" s="8" t="s">
        <v>3</v>
      </c>
      <c r="D125" s="8">
        <v>577</v>
      </c>
      <c r="E125" s="8">
        <v>580</v>
      </c>
      <c r="F125" s="8">
        <v>580</v>
      </c>
      <c r="G125" s="8">
        <v>578</v>
      </c>
      <c r="H125" s="8">
        <v>579</v>
      </c>
      <c r="I125" s="8">
        <v>582</v>
      </c>
      <c r="J125" s="8">
        <f t="shared" si="10"/>
        <v>579.33333333333337</v>
      </c>
      <c r="K125" s="8">
        <f t="shared" si="6"/>
        <v>1.5986105077709065</v>
      </c>
      <c r="Q125" s="8">
        <f>J125-J76</f>
        <v>13.933333333331916</v>
      </c>
      <c r="S125">
        <f t="shared" si="8"/>
        <v>54000</v>
      </c>
      <c r="V125"/>
    </row>
    <row r="126" spans="2:22" x14ac:dyDescent="0.25">
      <c r="C126">
        <v>15</v>
      </c>
      <c r="D126">
        <v>540</v>
      </c>
      <c r="E126">
        <v>540</v>
      </c>
      <c r="F126">
        <v>537</v>
      </c>
      <c r="G126">
        <v>538</v>
      </c>
      <c r="H126">
        <v>536</v>
      </c>
      <c r="J126">
        <f t="shared" si="10"/>
        <v>538.20000000000005</v>
      </c>
      <c r="K126">
        <f t="shared" si="6"/>
        <v>1.5999999999999999</v>
      </c>
      <c r="P126">
        <f>J126-1*$O$131</f>
        <v>537.05555555555566</v>
      </c>
      <c r="R126">
        <f>P119-$Q$125</f>
        <v>535.76666666666813</v>
      </c>
      <c r="S126">
        <f t="shared" si="8"/>
        <v>54535.76666666667</v>
      </c>
      <c r="T126">
        <v>15</v>
      </c>
      <c r="U126">
        <v>1.5999999999999999</v>
      </c>
      <c r="V126">
        <f t="shared" si="9"/>
        <v>-8.2333333333318706</v>
      </c>
    </row>
    <row r="127" spans="2:22" x14ac:dyDescent="0.25">
      <c r="C127">
        <v>16</v>
      </c>
      <c r="D127">
        <v>524</v>
      </c>
      <c r="E127">
        <v>522</v>
      </c>
      <c r="F127">
        <v>523</v>
      </c>
      <c r="G127">
        <v>522</v>
      </c>
      <c r="H127">
        <v>523</v>
      </c>
      <c r="J127">
        <f t="shared" si="10"/>
        <v>522.79999999999995</v>
      </c>
      <c r="K127">
        <f t="shared" si="6"/>
        <v>0.74833147735478833</v>
      </c>
      <c r="P127">
        <f>J127-2*$O$131</f>
        <v>520.51111111111106</v>
      </c>
      <c r="R127">
        <f t="shared" ref="R127:R130" si="17">P120-$Q$125</f>
        <v>507.56666666666808</v>
      </c>
      <c r="S127">
        <f t="shared" si="8"/>
        <v>54507.566666666666</v>
      </c>
      <c r="T127">
        <v>16</v>
      </c>
      <c r="U127">
        <v>0.74833147735478833</v>
      </c>
      <c r="V127">
        <f t="shared" si="9"/>
        <v>-36.433333333331916</v>
      </c>
    </row>
    <row r="128" spans="2:22" x14ac:dyDescent="0.25">
      <c r="C128">
        <v>17</v>
      </c>
      <c r="D128">
        <v>500</v>
      </c>
      <c r="E128">
        <v>523</v>
      </c>
      <c r="F128">
        <v>516</v>
      </c>
      <c r="G128">
        <v>516</v>
      </c>
      <c r="H128">
        <v>518</v>
      </c>
      <c r="J128">
        <f t="shared" si="10"/>
        <v>514.6</v>
      </c>
      <c r="K128">
        <f t="shared" si="6"/>
        <v>7.7356318423254855</v>
      </c>
      <c r="P128">
        <f>J128-3*$O$131</f>
        <v>511.16666666666669</v>
      </c>
      <c r="R128">
        <f t="shared" si="17"/>
        <v>520.56666666666808</v>
      </c>
      <c r="S128">
        <f t="shared" si="8"/>
        <v>54520.566666666666</v>
      </c>
      <c r="T128">
        <v>17</v>
      </c>
      <c r="U128">
        <v>7.7356318423254855</v>
      </c>
      <c r="V128">
        <f t="shared" si="9"/>
        <v>-23.433333333331916</v>
      </c>
    </row>
    <row r="129" spans="2:22" x14ac:dyDescent="0.25">
      <c r="C129">
        <v>18</v>
      </c>
      <c r="E129">
        <v>506</v>
      </c>
      <c r="F129">
        <v>503</v>
      </c>
      <c r="G129">
        <v>498</v>
      </c>
      <c r="J129">
        <f t="shared" si="10"/>
        <v>502.33333333333331</v>
      </c>
      <c r="K129">
        <f t="shared" si="6"/>
        <v>3.2998316455372221</v>
      </c>
      <c r="P129">
        <f>J129-4*$O$131</f>
        <v>497.75555555555553</v>
      </c>
      <c r="R129">
        <f t="shared" si="17"/>
        <v>498.06666666666808</v>
      </c>
      <c r="S129">
        <f t="shared" si="8"/>
        <v>54498.066666666666</v>
      </c>
      <c r="T129">
        <v>18</v>
      </c>
      <c r="U129">
        <v>3.2998316455372221</v>
      </c>
      <c r="V129">
        <f t="shared" si="9"/>
        <v>-45.933333333331916</v>
      </c>
    </row>
    <row r="130" spans="2:22" x14ac:dyDescent="0.25">
      <c r="C130">
        <v>19</v>
      </c>
      <c r="D130">
        <v>500</v>
      </c>
      <c r="E130">
        <v>507</v>
      </c>
      <c r="F130">
        <v>507</v>
      </c>
      <c r="G130">
        <v>505</v>
      </c>
      <c r="H130">
        <v>502</v>
      </c>
      <c r="J130">
        <f t="shared" si="10"/>
        <v>504.2</v>
      </c>
      <c r="K130">
        <f t="shared" si="6"/>
        <v>2.7856776554368237</v>
      </c>
      <c r="P130">
        <f>J130-5*$O$131</f>
        <v>498.47777777777776</v>
      </c>
      <c r="R130">
        <f t="shared" si="17"/>
        <v>528.36666666666804</v>
      </c>
      <c r="S130">
        <f t="shared" si="8"/>
        <v>54528.366666666669</v>
      </c>
      <c r="T130">
        <v>19</v>
      </c>
      <c r="U130">
        <v>2.7856776554368237</v>
      </c>
      <c r="V130">
        <f t="shared" si="9"/>
        <v>-15.633333333331962</v>
      </c>
    </row>
    <row r="131" spans="2:22" s="8" customFormat="1" x14ac:dyDescent="0.25">
      <c r="B131" s="13">
        <v>0.19027777777777777</v>
      </c>
      <c r="C131" s="8" t="s">
        <v>3</v>
      </c>
      <c r="D131" s="8">
        <v>586</v>
      </c>
      <c r="E131" s="8">
        <v>586</v>
      </c>
      <c r="F131" s="8">
        <v>586</v>
      </c>
      <c r="G131" s="8">
        <v>589</v>
      </c>
      <c r="H131" s="8">
        <v>584</v>
      </c>
      <c r="J131" s="8">
        <f t="shared" si="10"/>
        <v>586.20000000000005</v>
      </c>
      <c r="K131" s="8">
        <f t="shared" si="6"/>
        <v>1.5999999999999999</v>
      </c>
      <c r="N131" s="8">
        <f>J131-J125</f>
        <v>6.8666666666666742</v>
      </c>
      <c r="O131" s="8">
        <f>N131/6</f>
        <v>1.1444444444444457</v>
      </c>
      <c r="S131">
        <f t="shared" si="8"/>
        <v>54000</v>
      </c>
      <c r="V131"/>
    </row>
    <row r="132" spans="2:22" s="8" customFormat="1" x14ac:dyDescent="0.25">
      <c r="B132" s="13">
        <v>0.19305555555555554</v>
      </c>
      <c r="C132" s="8" t="s">
        <v>3</v>
      </c>
      <c r="D132" s="8">
        <v>570</v>
      </c>
      <c r="E132" s="8">
        <v>570</v>
      </c>
      <c r="F132" s="8">
        <v>570</v>
      </c>
      <c r="G132" s="8">
        <v>568</v>
      </c>
      <c r="H132" s="8">
        <v>571</v>
      </c>
      <c r="J132" s="8">
        <f t="shared" si="10"/>
        <v>569.79999999999995</v>
      </c>
      <c r="K132" s="8">
        <f t="shared" si="6"/>
        <v>0.97979589711327131</v>
      </c>
      <c r="Q132" s="8">
        <f>J132-J76</f>
        <v>4.3999999999984993</v>
      </c>
      <c r="S132">
        <f t="shared" si="8"/>
        <v>54000</v>
      </c>
      <c r="V132"/>
    </row>
    <row r="133" spans="2:22" x14ac:dyDescent="0.25">
      <c r="C133">
        <v>15.5</v>
      </c>
      <c r="D133">
        <v>535</v>
      </c>
      <c r="E133">
        <v>532</v>
      </c>
      <c r="F133">
        <v>529</v>
      </c>
      <c r="G133">
        <v>533</v>
      </c>
      <c r="H133">
        <v>529</v>
      </c>
      <c r="J133">
        <f t="shared" si="10"/>
        <v>531.6</v>
      </c>
      <c r="K133">
        <f t="shared" si="6"/>
        <v>2.3323807579381204</v>
      </c>
      <c r="P133">
        <f>J133-1*$O$138</f>
        <v>530.4666666666667</v>
      </c>
      <c r="R133">
        <f>P126-$Q$132</f>
        <v>532.65555555555716</v>
      </c>
      <c r="S133">
        <f t="shared" si="8"/>
        <v>54532.655555555561</v>
      </c>
      <c r="T133">
        <v>15.5</v>
      </c>
      <c r="U133">
        <v>2.3323807579381204</v>
      </c>
      <c r="V133">
        <f t="shared" si="9"/>
        <v>-11.344444444442843</v>
      </c>
    </row>
    <row r="134" spans="2:22" x14ac:dyDescent="0.25">
      <c r="C134">
        <v>16.5</v>
      </c>
      <c r="D134">
        <v>508</v>
      </c>
      <c r="E134">
        <v>506</v>
      </c>
      <c r="F134">
        <v>514</v>
      </c>
      <c r="G134">
        <v>519</v>
      </c>
      <c r="H134">
        <v>519</v>
      </c>
      <c r="J134">
        <f t="shared" si="10"/>
        <v>513.20000000000005</v>
      </c>
      <c r="K134">
        <f t="shared" si="6"/>
        <v>5.4184868736576268</v>
      </c>
      <c r="P134">
        <f>J134-2*$O$138</f>
        <v>510.93333333333334</v>
      </c>
      <c r="R134">
        <f t="shared" ref="R134:R137" si="18">P127-$Q$132</f>
        <v>516.11111111111256</v>
      </c>
      <c r="S134">
        <f t="shared" si="8"/>
        <v>54516.111111111109</v>
      </c>
      <c r="T134">
        <v>16.5</v>
      </c>
      <c r="U134">
        <v>5.4184868736576268</v>
      </c>
      <c r="V134">
        <f t="shared" si="9"/>
        <v>-27.888888888887436</v>
      </c>
    </row>
    <row r="135" spans="2:22" x14ac:dyDescent="0.25">
      <c r="C135">
        <v>17.5</v>
      </c>
      <c r="D135">
        <v>492</v>
      </c>
      <c r="E135">
        <v>454</v>
      </c>
      <c r="F135">
        <v>483</v>
      </c>
      <c r="G135">
        <v>459</v>
      </c>
      <c r="H135">
        <v>482</v>
      </c>
      <c r="I135">
        <v>483</v>
      </c>
      <c r="J135">
        <f t="shared" si="10"/>
        <v>475.5</v>
      </c>
      <c r="K135">
        <f t="shared" si="6"/>
        <v>13.9134227756269</v>
      </c>
      <c r="P135">
        <f>J135-3*$O$138</f>
        <v>472.09999999999997</v>
      </c>
      <c r="R135">
        <f t="shared" si="18"/>
        <v>506.76666666666819</v>
      </c>
      <c r="S135">
        <f t="shared" si="8"/>
        <v>54506.76666666667</v>
      </c>
      <c r="T135">
        <v>17.5</v>
      </c>
      <c r="U135">
        <v>13.9134227756269</v>
      </c>
      <c r="V135">
        <f t="shared" si="9"/>
        <v>-37.233333333331814</v>
      </c>
    </row>
    <row r="136" spans="2:22" x14ac:dyDescent="0.25">
      <c r="C136">
        <v>18.5</v>
      </c>
      <c r="D136">
        <v>471</v>
      </c>
      <c r="E136">
        <v>484</v>
      </c>
      <c r="F136">
        <v>485</v>
      </c>
      <c r="G136">
        <v>489</v>
      </c>
      <c r="H136">
        <v>487</v>
      </c>
      <c r="I136">
        <v>492</v>
      </c>
      <c r="J136">
        <f t="shared" si="10"/>
        <v>484.66666666666669</v>
      </c>
      <c r="K136">
        <f t="shared" si="6"/>
        <v>6.6499791144199998</v>
      </c>
      <c r="P136">
        <f>J136-4*$O$138</f>
        <v>480.13333333333333</v>
      </c>
      <c r="R136">
        <f t="shared" si="18"/>
        <v>493.35555555555703</v>
      </c>
      <c r="S136">
        <f t="shared" si="8"/>
        <v>54493.355555555558</v>
      </c>
      <c r="T136">
        <v>18.5</v>
      </c>
      <c r="U136">
        <v>6.6499791144199998</v>
      </c>
      <c r="V136">
        <f t="shared" si="9"/>
        <v>-50.644444444442968</v>
      </c>
    </row>
    <row r="137" spans="2:22" x14ac:dyDescent="0.25">
      <c r="C137">
        <v>19.5</v>
      </c>
      <c r="D137">
        <v>533</v>
      </c>
      <c r="E137">
        <v>525</v>
      </c>
      <c r="F137">
        <v>525</v>
      </c>
      <c r="G137">
        <v>522</v>
      </c>
      <c r="H137">
        <v>523</v>
      </c>
      <c r="J137">
        <f t="shared" si="10"/>
        <v>525.6</v>
      </c>
      <c r="K137">
        <f t="shared" si="6"/>
        <v>3.8781438859330635</v>
      </c>
      <c r="P137">
        <f>J137-5*$O$138</f>
        <v>519.93333333333328</v>
      </c>
      <c r="R137">
        <f t="shared" si="18"/>
        <v>494.07777777777926</v>
      </c>
      <c r="S137">
        <f t="shared" si="8"/>
        <v>54494.077777777777</v>
      </c>
      <c r="T137">
        <v>19.5</v>
      </c>
      <c r="U137">
        <v>3.8781438859330635</v>
      </c>
      <c r="V137">
        <f t="shared" si="9"/>
        <v>-49.922222222220739</v>
      </c>
    </row>
    <row r="138" spans="2:22" s="8" customFormat="1" x14ac:dyDescent="0.25">
      <c r="B138" s="13">
        <v>0.19652777777777777</v>
      </c>
      <c r="C138" s="8" t="s">
        <v>3</v>
      </c>
      <c r="D138" s="8">
        <v>583</v>
      </c>
      <c r="E138" s="8">
        <v>575</v>
      </c>
      <c r="F138" s="8">
        <v>575</v>
      </c>
      <c r="G138" s="8">
        <v>575</v>
      </c>
      <c r="H138" s="8">
        <v>575</v>
      </c>
      <c r="J138" s="8">
        <f t="shared" si="10"/>
        <v>576.6</v>
      </c>
      <c r="K138" s="8">
        <f t="shared" si="6"/>
        <v>3.2</v>
      </c>
      <c r="N138" s="8">
        <f>J138-J132</f>
        <v>6.8000000000000682</v>
      </c>
      <c r="O138" s="8">
        <f>N138/6</f>
        <v>1.1333333333333446</v>
      </c>
      <c r="S138">
        <f t="shared" si="8"/>
        <v>54000</v>
      </c>
      <c r="V138"/>
    </row>
    <row r="139" spans="2:22" s="8" customFormat="1" x14ac:dyDescent="0.25">
      <c r="B139" s="13">
        <v>0.20208333333333331</v>
      </c>
      <c r="C139" s="8" t="s">
        <v>3</v>
      </c>
      <c r="D139" s="8">
        <v>578</v>
      </c>
      <c r="F139" s="8">
        <v>578</v>
      </c>
      <c r="G139" s="8">
        <v>579</v>
      </c>
      <c r="H139" s="8">
        <v>578</v>
      </c>
      <c r="I139" s="8">
        <v>578</v>
      </c>
      <c r="J139" s="8">
        <f t="shared" si="10"/>
        <v>578.20000000000005</v>
      </c>
      <c r="K139" s="8">
        <f t="shared" si="6"/>
        <v>0.4</v>
      </c>
      <c r="Q139" s="8">
        <f>J139-J76</f>
        <v>12.79999999999859</v>
      </c>
      <c r="S139">
        <f t="shared" si="8"/>
        <v>54000</v>
      </c>
      <c r="V139"/>
    </row>
    <row r="140" spans="2:22" x14ac:dyDescent="0.25">
      <c r="B140" s="4">
        <v>0.20277777777777781</v>
      </c>
      <c r="C140">
        <v>17.25</v>
      </c>
      <c r="F140">
        <v>509</v>
      </c>
      <c r="G140">
        <v>508</v>
      </c>
      <c r="H140">
        <v>514</v>
      </c>
      <c r="I140">
        <v>512</v>
      </c>
      <c r="J140">
        <f t="shared" si="10"/>
        <v>510.75</v>
      </c>
      <c r="K140">
        <f t="shared" si="6"/>
        <v>2.384848003542364</v>
      </c>
      <c r="P140">
        <f>J140-1*$O$145</f>
        <v>510.31666666666666</v>
      </c>
      <c r="R140">
        <f>P133-$Q$139</f>
        <v>517.66666666666811</v>
      </c>
      <c r="S140">
        <f t="shared" si="8"/>
        <v>54517.666666666672</v>
      </c>
      <c r="T140">
        <v>17.25</v>
      </c>
      <c r="U140">
        <v>2.384848003542364</v>
      </c>
      <c r="V140">
        <f t="shared" si="9"/>
        <v>-26.333333333331893</v>
      </c>
    </row>
    <row r="141" spans="2:22" x14ac:dyDescent="0.25">
      <c r="B141" s="4">
        <v>0.203472222222222</v>
      </c>
      <c r="C141">
        <v>17.75</v>
      </c>
      <c r="D141">
        <v>471</v>
      </c>
      <c r="F141">
        <v>478</v>
      </c>
      <c r="G141">
        <v>498</v>
      </c>
      <c r="H141">
        <v>497</v>
      </c>
      <c r="I141">
        <v>495</v>
      </c>
      <c r="J141">
        <f t="shared" si="10"/>
        <v>487.8</v>
      </c>
      <c r="K141">
        <f t="shared" ref="K141:K145" si="19">_xlfn.STDEV.P(D141:I141)</f>
        <v>11.124747188138704</v>
      </c>
      <c r="P141">
        <f>J141-2*$O$145</f>
        <v>486.93333333333339</v>
      </c>
      <c r="R141">
        <f t="shared" ref="R141:R144" si="20">P134-$Q$139</f>
        <v>498.13333333333475</v>
      </c>
      <c r="S141">
        <f t="shared" si="8"/>
        <v>54498.133333333331</v>
      </c>
      <c r="T141">
        <v>17.75</v>
      </c>
      <c r="U141">
        <v>11.124747188138704</v>
      </c>
      <c r="V141">
        <f t="shared" si="9"/>
        <v>-45.866666666665253</v>
      </c>
    </row>
    <row r="142" spans="2:22" x14ac:dyDescent="0.25">
      <c r="B142" s="4">
        <v>0.204166666666667</v>
      </c>
      <c r="C142">
        <v>18.25</v>
      </c>
      <c r="D142">
        <v>483</v>
      </c>
      <c r="F142">
        <v>476</v>
      </c>
      <c r="G142">
        <v>462</v>
      </c>
      <c r="H142">
        <v>475</v>
      </c>
      <c r="I142">
        <v>473</v>
      </c>
      <c r="J142">
        <f t="shared" si="10"/>
        <v>473.8</v>
      </c>
      <c r="K142">
        <f t="shared" si="19"/>
        <v>6.794115100585211</v>
      </c>
      <c r="P142">
        <f>J142-3*$O$145</f>
        <v>472.50000000000006</v>
      </c>
      <c r="R142">
        <f t="shared" si="20"/>
        <v>459.30000000000138</v>
      </c>
      <c r="S142">
        <f t="shared" ref="S142:S144" si="21">R142+54000</f>
        <v>54459.3</v>
      </c>
      <c r="T142">
        <v>18.25</v>
      </c>
      <c r="U142">
        <v>6.794115100585211</v>
      </c>
      <c r="V142">
        <f t="shared" ref="V142:V144" si="22">R142-544</f>
        <v>-84.699999999998624</v>
      </c>
    </row>
    <row r="143" spans="2:22" x14ac:dyDescent="0.25">
      <c r="B143" s="4">
        <v>0.20486111111111099</v>
      </c>
      <c r="C143">
        <v>18.75</v>
      </c>
      <c r="D143">
        <v>484</v>
      </c>
      <c r="F143">
        <v>487</v>
      </c>
      <c r="G143">
        <v>484</v>
      </c>
      <c r="H143">
        <v>482</v>
      </c>
      <c r="I143">
        <v>483</v>
      </c>
      <c r="J143">
        <f t="shared" si="10"/>
        <v>484</v>
      </c>
      <c r="K143">
        <f t="shared" si="19"/>
        <v>1.6733200530681511</v>
      </c>
      <c r="P143">
        <f>J143-4*$O$145</f>
        <v>482.26666666666671</v>
      </c>
      <c r="R143">
        <f t="shared" si="20"/>
        <v>467.33333333333474</v>
      </c>
      <c r="S143">
        <f t="shared" si="21"/>
        <v>54467.333333333336</v>
      </c>
      <c r="T143">
        <v>18.75</v>
      </c>
      <c r="U143">
        <v>1.6733200530681511</v>
      </c>
      <c r="V143">
        <f t="shared" si="22"/>
        <v>-76.666666666665265</v>
      </c>
    </row>
    <row r="144" spans="2:22" x14ac:dyDescent="0.25">
      <c r="B144" s="4">
        <v>0.20555555555555599</v>
      </c>
      <c r="C144">
        <v>19.25</v>
      </c>
      <c r="D144">
        <v>519</v>
      </c>
      <c r="F144">
        <v>516</v>
      </c>
      <c r="G144">
        <v>518</v>
      </c>
      <c r="H144">
        <v>515</v>
      </c>
      <c r="I144">
        <v>516</v>
      </c>
      <c r="J144">
        <f t="shared" si="10"/>
        <v>516.79999999999995</v>
      </c>
      <c r="K144">
        <f t="shared" si="19"/>
        <v>1.4696938456699069</v>
      </c>
      <c r="P144">
        <f>J144-5*$O$145</f>
        <v>514.63333333333333</v>
      </c>
      <c r="R144">
        <f t="shared" si="20"/>
        <v>507.13333333333469</v>
      </c>
      <c r="S144">
        <f t="shared" si="21"/>
        <v>54507.133333333331</v>
      </c>
      <c r="T144">
        <v>19.25</v>
      </c>
      <c r="U144">
        <v>1.4696938456699069</v>
      </c>
      <c r="V144">
        <f t="shared" si="22"/>
        <v>-36.86666666666531</v>
      </c>
    </row>
    <row r="145" spans="2:17" s="8" customFormat="1" x14ac:dyDescent="0.25">
      <c r="B145" s="13">
        <v>0.20694444444444446</v>
      </c>
      <c r="C145" s="8" t="s">
        <v>3</v>
      </c>
      <c r="D145" s="8">
        <v>583</v>
      </c>
      <c r="F145" s="8">
        <v>580</v>
      </c>
      <c r="G145" s="8">
        <v>580</v>
      </c>
      <c r="H145" s="8">
        <v>580</v>
      </c>
      <c r="I145" s="8">
        <v>581</v>
      </c>
      <c r="J145" s="8">
        <f t="shared" si="10"/>
        <v>580.79999999999995</v>
      </c>
      <c r="K145" s="8">
        <f t="shared" si="19"/>
        <v>1.16619037896906</v>
      </c>
      <c r="N145" s="8">
        <f>J145-J139</f>
        <v>2.5999999999999091</v>
      </c>
      <c r="O145" s="8">
        <f>N145/6</f>
        <v>0.43333333333331819</v>
      </c>
      <c r="Q145" s="8">
        <f>J145-J76</f>
        <v>15.399999999998499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F45" sqref="F45"/>
    </sheetView>
  </sheetViews>
  <sheetFormatPr defaultRowHeight="15" x14ac:dyDescent="0.25"/>
  <cols>
    <col min="1" max="1" width="12" bestFit="1" customWidth="1"/>
    <col min="2" max="2" width="8.42578125" bestFit="1" customWidth="1"/>
    <col min="3" max="3" width="12" bestFit="1" customWidth="1"/>
    <col min="4" max="4" width="12.7109375" bestFit="1" customWidth="1"/>
  </cols>
  <sheetData>
    <row r="1" spans="1:4" x14ac:dyDescent="0.25">
      <c r="A1" t="s">
        <v>21</v>
      </c>
      <c r="B1" t="s">
        <v>17</v>
      </c>
      <c r="C1" t="s">
        <v>18</v>
      </c>
      <c r="D1" t="s">
        <v>20</v>
      </c>
    </row>
    <row r="2" spans="1:4" x14ac:dyDescent="0.25">
      <c r="A2">
        <v>540</v>
      </c>
      <c r="B2">
        <v>5</v>
      </c>
      <c r="C2">
        <v>1.4142135623730951</v>
      </c>
      <c r="D2">
        <f>A2-530</f>
        <v>10</v>
      </c>
    </row>
    <row r="3" spans="1:4" x14ac:dyDescent="0.25">
      <c r="A3">
        <v>554</v>
      </c>
      <c r="B3">
        <v>5.2</v>
      </c>
      <c r="C3">
        <v>1.8547236990991407</v>
      </c>
      <c r="D3">
        <v>24</v>
      </c>
    </row>
    <row r="4" spans="1:4" x14ac:dyDescent="0.25">
      <c r="A4">
        <v>529.42777777777769</v>
      </c>
      <c r="B4">
        <v>7</v>
      </c>
      <c r="C4">
        <v>1.3437096247164249</v>
      </c>
      <c r="D4">
        <v>-0.57222222222230812</v>
      </c>
    </row>
    <row r="5" spans="1:4" x14ac:dyDescent="0.25">
      <c r="A5">
        <v>536</v>
      </c>
      <c r="B5">
        <v>7</v>
      </c>
      <c r="C5">
        <v>0.81649658092772603</v>
      </c>
      <c r="D5">
        <f>A5-530</f>
        <v>6</v>
      </c>
    </row>
    <row r="6" spans="1:4" x14ac:dyDescent="0.25">
      <c r="A6">
        <v>534.36666666666656</v>
      </c>
      <c r="B6">
        <v>9</v>
      </c>
      <c r="C6">
        <v>1.1661903789690602</v>
      </c>
      <c r="D6">
        <v>4.3666666666665606</v>
      </c>
    </row>
    <row r="7" spans="1:4" x14ac:dyDescent="0.25">
      <c r="A7">
        <v>533.33333333333337</v>
      </c>
      <c r="B7">
        <v>9</v>
      </c>
      <c r="C7">
        <v>1.247219128924647</v>
      </c>
      <c r="D7">
        <f>A7-530</f>
        <v>3.3333333333333712</v>
      </c>
    </row>
    <row r="8" spans="1:4" x14ac:dyDescent="0.25">
      <c r="A8">
        <v>534.40000000000009</v>
      </c>
      <c r="B8">
        <v>10.199999999999999</v>
      </c>
      <c r="C8">
        <v>1.4696938456699067</v>
      </c>
      <c r="D8">
        <v>4.4000000000000909</v>
      </c>
    </row>
    <row r="9" spans="1:4" x14ac:dyDescent="0.25">
      <c r="A9">
        <v>530</v>
      </c>
      <c r="B9">
        <v>11</v>
      </c>
      <c r="C9">
        <v>2.7688746209726918</v>
      </c>
      <c r="D9">
        <f>A9-530</f>
        <v>0</v>
      </c>
    </row>
    <row r="10" spans="1:4" x14ac:dyDescent="0.25">
      <c r="A10">
        <v>529.62222222222215</v>
      </c>
      <c r="B10">
        <v>12</v>
      </c>
      <c r="C10">
        <v>1.707825127659933</v>
      </c>
      <c r="D10">
        <v>-0.37777777777785104</v>
      </c>
    </row>
    <row r="11" spans="1:4" x14ac:dyDescent="0.25">
      <c r="A11">
        <v>533.66666666666663</v>
      </c>
      <c r="B11">
        <v>13</v>
      </c>
      <c r="C11">
        <v>0.47140452079103168</v>
      </c>
      <c r="D11">
        <f>A11-530</f>
        <v>3.6666666666666288</v>
      </c>
    </row>
    <row r="12" spans="1:4" x14ac:dyDescent="0.25">
      <c r="A12">
        <v>544.5333333333333</v>
      </c>
      <c r="B12">
        <v>14</v>
      </c>
      <c r="C12">
        <v>1.4696938456699067</v>
      </c>
      <c r="D12">
        <v>14.533333333333303</v>
      </c>
    </row>
    <row r="13" spans="1:4" x14ac:dyDescent="0.25">
      <c r="A13">
        <v>539.5</v>
      </c>
      <c r="B13">
        <v>14</v>
      </c>
      <c r="C13">
        <v>1.1180339887498949</v>
      </c>
      <c r="D13">
        <f>A13-530</f>
        <v>9.5</v>
      </c>
    </row>
    <row r="14" spans="1:4" x14ac:dyDescent="0.25">
      <c r="A14">
        <v>549.25</v>
      </c>
      <c r="B14">
        <v>15</v>
      </c>
      <c r="C14">
        <v>1.299038105676658</v>
      </c>
      <c r="D14">
        <f>A14-530</f>
        <v>19.25</v>
      </c>
    </row>
    <row r="15" spans="1:4" x14ac:dyDescent="0.25">
      <c r="A15">
        <v>562.59999999999991</v>
      </c>
      <c r="B15">
        <v>15.2</v>
      </c>
      <c r="C15">
        <v>3.3105890714493698</v>
      </c>
      <c r="D15">
        <v>32.599999999999909</v>
      </c>
    </row>
    <row r="16" spans="1:4" x14ac:dyDescent="0.25">
      <c r="A16">
        <v>579.5333333333333</v>
      </c>
      <c r="B16">
        <v>15.5</v>
      </c>
      <c r="C16">
        <v>2.2271057451320089</v>
      </c>
      <c r="D16">
        <v>49.533333333333303</v>
      </c>
    </row>
    <row r="17" spans="1:4" x14ac:dyDescent="0.25">
      <c r="A17">
        <v>584.6</v>
      </c>
      <c r="B17">
        <v>15.75</v>
      </c>
      <c r="C17">
        <v>2.2803508501982761</v>
      </c>
      <c r="D17">
        <v>54.600000000000023</v>
      </c>
    </row>
    <row r="18" spans="1:4" x14ac:dyDescent="0.25">
      <c r="A18">
        <v>585.5</v>
      </c>
      <c r="B18">
        <v>16</v>
      </c>
      <c r="C18">
        <v>4.7581509013481273</v>
      </c>
      <c r="D18">
        <v>55.5</v>
      </c>
    </row>
    <row r="19" spans="1:4" x14ac:dyDescent="0.25">
      <c r="A19">
        <v>572.14285714285711</v>
      </c>
      <c r="B19">
        <v>16</v>
      </c>
      <c r="C19">
        <v>2.6954231805876008</v>
      </c>
      <c r="D19">
        <f>A19-530</f>
        <v>42.14285714285711</v>
      </c>
    </row>
    <row r="20" spans="1:4" x14ac:dyDescent="0.25">
      <c r="A20">
        <v>575.29999999999995</v>
      </c>
      <c r="B20">
        <v>16</v>
      </c>
      <c r="C20">
        <v>3.3181320046074121</v>
      </c>
      <c r="D20">
        <f>A20-530</f>
        <v>45.299999999999955</v>
      </c>
    </row>
    <row r="21" spans="1:4" x14ac:dyDescent="0.25">
      <c r="A21">
        <v>599.6</v>
      </c>
      <c r="B21">
        <v>16.25</v>
      </c>
      <c r="C21">
        <v>2.2803508501982761</v>
      </c>
      <c r="D21">
        <v>69.600000000000023</v>
      </c>
    </row>
    <row r="22" spans="1:4" x14ac:dyDescent="0.25">
      <c r="A22">
        <v>581.25</v>
      </c>
      <c r="B22">
        <v>16.25</v>
      </c>
      <c r="C22">
        <v>2.5372228912730548</v>
      </c>
      <c r="D22">
        <f>A22-530</f>
        <v>51.25</v>
      </c>
    </row>
    <row r="23" spans="1:4" x14ac:dyDescent="0.25">
      <c r="A23">
        <v>624.13333333333333</v>
      </c>
      <c r="B23">
        <v>16.5</v>
      </c>
      <c r="C23">
        <v>14.458215657542253</v>
      </c>
      <c r="D23">
        <v>94.133333333333326</v>
      </c>
    </row>
    <row r="24" spans="1:4" x14ac:dyDescent="0.25">
      <c r="A24">
        <v>595.5454545454545</v>
      </c>
      <c r="B24">
        <v>16.5</v>
      </c>
      <c r="C24">
        <v>4.961004963506273</v>
      </c>
      <c r="D24">
        <f>A24-530</f>
        <v>65.545454545454504</v>
      </c>
    </row>
    <row r="25" spans="1:4" x14ac:dyDescent="0.25">
      <c r="A25">
        <v>588.42857142857144</v>
      </c>
      <c r="B25">
        <v>16.5</v>
      </c>
      <c r="C25">
        <v>2.7701027756664738</v>
      </c>
      <c r="D25">
        <f>A25-530</f>
        <v>58.428571428571445</v>
      </c>
    </row>
    <row r="26" spans="1:4" x14ac:dyDescent="0.25">
      <c r="A26">
        <v>598.6</v>
      </c>
      <c r="B26">
        <v>16.75</v>
      </c>
      <c r="C26">
        <v>4.4721359549995796</v>
      </c>
      <c r="D26">
        <v>68.600000000000023</v>
      </c>
    </row>
    <row r="27" spans="1:4" x14ac:dyDescent="0.25">
      <c r="A27">
        <v>614.29411764705878</v>
      </c>
      <c r="B27">
        <v>16.75</v>
      </c>
      <c r="C27">
        <v>6.0367960520788237</v>
      </c>
      <c r="D27">
        <f>A27-530</f>
        <v>84.294117647058783</v>
      </c>
    </row>
    <row r="28" spans="1:4" x14ac:dyDescent="0.25">
      <c r="A28">
        <v>632.78333333333319</v>
      </c>
      <c r="B28">
        <v>17</v>
      </c>
      <c r="C28">
        <v>5.3065996645686404</v>
      </c>
      <c r="D28">
        <v>102.78333333333319</v>
      </c>
    </row>
    <row r="29" spans="1:4" x14ac:dyDescent="0.25">
      <c r="A29">
        <v>609.18181818181813</v>
      </c>
      <c r="B29">
        <v>17</v>
      </c>
      <c r="C29">
        <v>7.2214098575401824</v>
      </c>
      <c r="D29">
        <f>A29-530</f>
        <v>79.18181818181813</v>
      </c>
    </row>
    <row r="30" spans="1:4" x14ac:dyDescent="0.25">
      <c r="A30">
        <v>625.83333333333337</v>
      </c>
      <c r="B30">
        <v>17</v>
      </c>
      <c r="C30">
        <v>2.7938424357067015</v>
      </c>
      <c r="D30">
        <f>A30-530</f>
        <v>95.833333333333371</v>
      </c>
    </row>
    <row r="31" spans="1:4" x14ac:dyDescent="0.25">
      <c r="A31">
        <v>638.85</v>
      </c>
      <c r="B31">
        <v>17.25</v>
      </c>
      <c r="C31">
        <v>5.8040933831219501</v>
      </c>
      <c r="D31">
        <v>108.85000000000002</v>
      </c>
    </row>
    <row r="32" spans="1:4" x14ac:dyDescent="0.25">
      <c r="A32">
        <v>674.23333333333335</v>
      </c>
      <c r="B32">
        <v>17.25</v>
      </c>
      <c r="C32">
        <v>1.5811388300841898</v>
      </c>
      <c r="D32">
        <v>144.23333333333335</v>
      </c>
    </row>
    <row r="33" spans="1:4" x14ac:dyDescent="0.25">
      <c r="A33">
        <v>615.83333333333337</v>
      </c>
      <c r="B33">
        <v>17.25</v>
      </c>
      <c r="C33">
        <v>4.8619840486049402</v>
      </c>
      <c r="D33">
        <f>A33-530</f>
        <v>85.833333333333371</v>
      </c>
    </row>
    <row r="34" spans="1:4" x14ac:dyDescent="0.25">
      <c r="A34">
        <v>671.66666666666663</v>
      </c>
      <c r="B34">
        <v>17.45</v>
      </c>
      <c r="C34">
        <v>7.1833139984271881</v>
      </c>
      <c r="D34">
        <v>141.66666666666663</v>
      </c>
    </row>
    <row r="35" spans="1:4" x14ac:dyDescent="0.25">
      <c r="A35">
        <v>660.93333333333339</v>
      </c>
      <c r="B35">
        <v>17.5</v>
      </c>
      <c r="C35">
        <v>11.582745788456206</v>
      </c>
      <c r="D35">
        <v>130.93333333333339</v>
      </c>
    </row>
    <row r="36" spans="1:4" x14ac:dyDescent="0.25">
      <c r="A36">
        <v>631.72727272727275</v>
      </c>
      <c r="B36">
        <v>17.5</v>
      </c>
      <c r="C36">
        <v>5.3951309545301056</v>
      </c>
      <c r="D36">
        <f>A36-530</f>
        <v>101.72727272727275</v>
      </c>
    </row>
    <row r="37" spans="1:4" x14ac:dyDescent="0.25">
      <c r="A37">
        <v>619.47619047619048</v>
      </c>
      <c r="B37">
        <v>17.5</v>
      </c>
      <c r="C37">
        <v>11.379258690471502</v>
      </c>
      <c r="D37">
        <f>A37-530</f>
        <v>89.476190476190482</v>
      </c>
    </row>
    <row r="38" spans="1:4" x14ac:dyDescent="0.25">
      <c r="A38">
        <v>689.09999999999991</v>
      </c>
      <c r="B38">
        <v>17.649999999999999</v>
      </c>
      <c r="C38">
        <v>11.045361017187261</v>
      </c>
      <c r="D38">
        <v>159.09999999999991</v>
      </c>
    </row>
    <row r="39" spans="1:4" x14ac:dyDescent="0.25">
      <c r="A39">
        <v>632.35</v>
      </c>
      <c r="B39">
        <v>17.75</v>
      </c>
      <c r="C39">
        <v>11.031205736455105</v>
      </c>
      <c r="D39">
        <v>102.35000000000002</v>
      </c>
    </row>
    <row r="40" spans="1:4" x14ac:dyDescent="0.25">
      <c r="A40">
        <v>622.4545454545455</v>
      </c>
      <c r="B40">
        <v>17.75</v>
      </c>
      <c r="C40">
        <v>21.818939380787494</v>
      </c>
      <c r="D40">
        <f>A40-530</f>
        <v>92.454545454545496</v>
      </c>
    </row>
    <row r="41" spans="1:4" x14ac:dyDescent="0.25">
      <c r="A41">
        <v>671.7833333333333</v>
      </c>
      <c r="B41">
        <v>17.850000000000001</v>
      </c>
      <c r="C41">
        <v>10.662434056068061</v>
      </c>
      <c r="D41">
        <v>141.7833333333333</v>
      </c>
    </row>
    <row r="42" spans="1:4" x14ac:dyDescent="0.25">
      <c r="A42">
        <v>634.81666666666661</v>
      </c>
      <c r="B42">
        <v>18</v>
      </c>
      <c r="C42">
        <v>6.7961386095340934</v>
      </c>
      <c r="D42">
        <v>104.81666666666661</v>
      </c>
    </row>
    <row r="43" spans="1:4" x14ac:dyDescent="0.25">
      <c r="A43">
        <v>669.49999999999989</v>
      </c>
      <c r="B43">
        <v>18</v>
      </c>
      <c r="C43">
        <v>51.989999038276586</v>
      </c>
      <c r="D43">
        <v>139.49999999999989</v>
      </c>
    </row>
    <row r="44" spans="1:4" x14ac:dyDescent="0.25">
      <c r="A44">
        <v>628.0625</v>
      </c>
      <c r="B44">
        <v>18</v>
      </c>
      <c r="C44">
        <v>26.216570976197477</v>
      </c>
      <c r="D44">
        <f>A44-530</f>
        <v>98.0625</v>
      </c>
    </row>
    <row r="45" spans="1:4" x14ac:dyDescent="0.25">
      <c r="A45">
        <v>605.58333333333337</v>
      </c>
      <c r="B45">
        <v>18</v>
      </c>
      <c r="C45">
        <v>10.459910239682854</v>
      </c>
      <c r="D45">
        <f>A45-530</f>
        <v>75.583333333333371</v>
      </c>
    </row>
    <row r="46" spans="1:4" x14ac:dyDescent="0.25">
      <c r="A46">
        <v>685.4666666666667</v>
      </c>
      <c r="B46">
        <v>18.05</v>
      </c>
      <c r="C46">
        <v>6.689544080129826</v>
      </c>
      <c r="D46">
        <v>155.4666666666667</v>
      </c>
    </row>
    <row r="47" spans="1:4" x14ac:dyDescent="0.25">
      <c r="A47">
        <v>616.09999999999991</v>
      </c>
      <c r="B47">
        <v>18.25</v>
      </c>
      <c r="C47">
        <v>10.9288608738514</v>
      </c>
      <c r="D47">
        <v>86.099999999999909</v>
      </c>
    </row>
    <row r="48" spans="1:4" x14ac:dyDescent="0.25">
      <c r="A48">
        <v>633.4</v>
      </c>
      <c r="B48">
        <v>18.25</v>
      </c>
      <c r="C48">
        <v>36.42856022408791</v>
      </c>
      <c r="D48">
        <v>103.39999999999998</v>
      </c>
    </row>
    <row r="49" spans="1:4" x14ac:dyDescent="0.25">
      <c r="A49">
        <v>596.85714285714289</v>
      </c>
      <c r="B49">
        <v>18.25</v>
      </c>
      <c r="C49">
        <v>5.138887356744271</v>
      </c>
      <c r="D49">
        <f>A49-530</f>
        <v>66.85714285714289</v>
      </c>
    </row>
    <row r="50" spans="1:4" x14ac:dyDescent="0.25">
      <c r="A50">
        <v>621.13333333333333</v>
      </c>
      <c r="B50">
        <v>18.5</v>
      </c>
      <c r="C50">
        <v>3.0066592756745818</v>
      </c>
      <c r="D50">
        <v>91.133333333333326</v>
      </c>
    </row>
    <row r="51" spans="1:4" x14ac:dyDescent="0.25">
      <c r="A51">
        <v>617.79999999999995</v>
      </c>
      <c r="B51">
        <v>18.5</v>
      </c>
      <c r="C51">
        <v>7.0178344238090995</v>
      </c>
      <c r="D51">
        <v>87.799999999999955</v>
      </c>
    </row>
    <row r="52" spans="1:4" x14ac:dyDescent="0.25">
      <c r="A52">
        <v>595.70000000000005</v>
      </c>
      <c r="B52">
        <v>18.5</v>
      </c>
      <c r="C52">
        <v>6.4350602172784681</v>
      </c>
      <c r="D52">
        <f>A52-530</f>
        <v>65.700000000000045</v>
      </c>
    </row>
    <row r="53" spans="1:4" x14ac:dyDescent="0.25">
      <c r="A53">
        <v>578.57142857142856</v>
      </c>
      <c r="B53">
        <v>18.5</v>
      </c>
      <c r="C53">
        <v>5.3946307395712019</v>
      </c>
      <c r="D53">
        <f>A53-530</f>
        <v>48.571428571428555</v>
      </c>
    </row>
    <row r="54" spans="1:4" x14ac:dyDescent="0.25">
      <c r="A54">
        <v>573.79999999999995</v>
      </c>
      <c r="B54">
        <v>18.75</v>
      </c>
      <c r="C54">
        <v>2.3151673805580448</v>
      </c>
      <c r="D54">
        <v>43.799999999999955</v>
      </c>
    </row>
    <row r="55" spans="1:4" x14ac:dyDescent="0.25">
      <c r="A55">
        <v>582.34999999999991</v>
      </c>
      <c r="B55">
        <v>18.75</v>
      </c>
      <c r="C55">
        <v>1.299038105676658</v>
      </c>
      <c r="D55">
        <v>52.349999999999909</v>
      </c>
    </row>
    <row r="56" spans="1:4" x14ac:dyDescent="0.25">
      <c r="A56">
        <v>568.66666666666663</v>
      </c>
      <c r="B56">
        <v>18.75</v>
      </c>
      <c r="C56">
        <v>0.94280904158206336</v>
      </c>
      <c r="D56">
        <f>A56-530</f>
        <v>38.666666666666629</v>
      </c>
    </row>
    <row r="57" spans="1:4" x14ac:dyDescent="0.25">
      <c r="A57">
        <v>568.70555555555552</v>
      </c>
      <c r="B57">
        <v>19</v>
      </c>
      <c r="C57">
        <v>2.70801280154532</v>
      </c>
      <c r="D57">
        <v>38.70555555555552</v>
      </c>
    </row>
    <row r="58" spans="1:4" x14ac:dyDescent="0.25">
      <c r="A58">
        <v>592.29999999999995</v>
      </c>
      <c r="B58">
        <v>19</v>
      </c>
      <c r="C58">
        <v>3.8262252939417984</v>
      </c>
      <c r="D58">
        <v>62.299999999999955</v>
      </c>
    </row>
    <row r="59" spans="1:4" x14ac:dyDescent="0.25">
      <c r="A59">
        <v>572.76666666666665</v>
      </c>
      <c r="B59">
        <v>19</v>
      </c>
      <c r="C59">
        <v>3.8678159211627436</v>
      </c>
      <c r="D59">
        <v>42.766666666666652</v>
      </c>
    </row>
    <row r="60" spans="1:4" x14ac:dyDescent="0.25">
      <c r="A60">
        <v>561.125</v>
      </c>
      <c r="B60">
        <v>19</v>
      </c>
      <c r="C60">
        <v>3.2185982973959333</v>
      </c>
      <c r="D60">
        <f>A60-530</f>
        <v>31.125</v>
      </c>
    </row>
    <row r="61" spans="1:4" x14ac:dyDescent="0.25">
      <c r="A61">
        <v>555.75</v>
      </c>
      <c r="B61">
        <v>19</v>
      </c>
      <c r="C61">
        <v>1.299038105676658</v>
      </c>
      <c r="D61">
        <f>A61-530</f>
        <v>25.75</v>
      </c>
    </row>
    <row r="62" spans="1:4" x14ac:dyDescent="0.25">
      <c r="A62">
        <v>553.73333333333323</v>
      </c>
      <c r="B62">
        <v>19.25</v>
      </c>
      <c r="C62">
        <v>2.6381811916545836</v>
      </c>
      <c r="D62">
        <v>23.733333333333235</v>
      </c>
    </row>
    <row r="63" spans="1:4" x14ac:dyDescent="0.25">
      <c r="A63">
        <v>554.79999999999995</v>
      </c>
      <c r="B63">
        <v>19.25</v>
      </c>
      <c r="C63">
        <v>2.1354156504062622</v>
      </c>
      <c r="D63">
        <f>A63-530</f>
        <v>24.799999999999955</v>
      </c>
    </row>
    <row r="64" spans="1:4" x14ac:dyDescent="0.25">
      <c r="A64">
        <v>548.93333333333339</v>
      </c>
      <c r="B64">
        <v>19.5</v>
      </c>
      <c r="C64">
        <v>2.7856776554368237</v>
      </c>
      <c r="D64">
        <v>18.933333333333394</v>
      </c>
    </row>
    <row r="65" spans="1:4" x14ac:dyDescent="0.25">
      <c r="A65">
        <v>547.5</v>
      </c>
      <c r="B65">
        <v>19.5</v>
      </c>
      <c r="C65">
        <v>3.8678159211627436</v>
      </c>
      <c r="D65">
        <v>17.5</v>
      </c>
    </row>
    <row r="66" spans="1:4" x14ac:dyDescent="0.25">
      <c r="A66">
        <v>538.33333333333337</v>
      </c>
      <c r="B66">
        <v>19.5</v>
      </c>
      <c r="C66">
        <v>2.2852182001336812</v>
      </c>
      <c r="D66">
        <f>A66-530</f>
        <v>8.3333333333333712</v>
      </c>
    </row>
    <row r="67" spans="1:4" x14ac:dyDescent="0.25">
      <c r="A67">
        <v>547.5</v>
      </c>
      <c r="B67">
        <v>19.5</v>
      </c>
      <c r="C67">
        <v>1.5</v>
      </c>
      <c r="D67">
        <f>A67-530</f>
        <v>17.5</v>
      </c>
    </row>
    <row r="68" spans="1:4" x14ac:dyDescent="0.25">
      <c r="A68">
        <v>543.5</v>
      </c>
      <c r="B68">
        <v>19.75</v>
      </c>
      <c r="C68">
        <v>3.7629775444453561</v>
      </c>
      <c r="D68">
        <v>13.5</v>
      </c>
    </row>
    <row r="69" spans="1:4" x14ac:dyDescent="0.25">
      <c r="A69">
        <v>537.66666666666663</v>
      </c>
      <c r="B69">
        <v>19.75</v>
      </c>
      <c r="C69">
        <v>3.082207001484488</v>
      </c>
      <c r="D69">
        <v>7.6666666666666288</v>
      </c>
    </row>
    <row r="70" spans="1:4" x14ac:dyDescent="0.25">
      <c r="A70">
        <v>540.33333333333337</v>
      </c>
      <c r="B70">
        <v>19.75</v>
      </c>
      <c r="C70">
        <v>1.699673171197595</v>
      </c>
      <c r="D70">
        <f>A70-530</f>
        <v>10.333333333333371</v>
      </c>
    </row>
    <row r="71" spans="1:4" x14ac:dyDescent="0.25">
      <c r="A71">
        <v>536.83333333333326</v>
      </c>
      <c r="B71">
        <v>20</v>
      </c>
      <c r="C71">
        <v>2.0396078054371141</v>
      </c>
      <c r="D71">
        <v>6.8333333333332575</v>
      </c>
    </row>
    <row r="72" spans="1:4" x14ac:dyDescent="0.25">
      <c r="A72">
        <v>534.33333333333337</v>
      </c>
      <c r="B72">
        <v>20</v>
      </c>
      <c r="C72">
        <v>0.94280904158206336</v>
      </c>
      <c r="D72">
        <f>A72-530</f>
        <v>4.3333333333333712</v>
      </c>
    </row>
    <row r="73" spans="1:4" x14ac:dyDescent="0.25">
      <c r="A73">
        <v>535.25</v>
      </c>
      <c r="B73">
        <v>20</v>
      </c>
      <c r="C73">
        <v>2.5860201081971503</v>
      </c>
      <c r="D73">
        <f>A73-530</f>
        <v>5.25</v>
      </c>
    </row>
    <row r="74" spans="1:4" x14ac:dyDescent="0.25">
      <c r="A74">
        <v>541</v>
      </c>
      <c r="B74">
        <v>20.2</v>
      </c>
      <c r="C74">
        <v>3.8781438859330635</v>
      </c>
      <c r="D74">
        <v>11</v>
      </c>
    </row>
    <row r="75" spans="1:4" x14ac:dyDescent="0.25">
      <c r="A75">
        <v>530</v>
      </c>
      <c r="B75">
        <v>20.5</v>
      </c>
      <c r="C75">
        <v>0.81649658092772603</v>
      </c>
      <c r="D75">
        <f>A75-530</f>
        <v>0</v>
      </c>
    </row>
    <row r="76" spans="1:4" x14ac:dyDescent="0.25">
      <c r="A76">
        <v>532.19999999999993</v>
      </c>
      <c r="B76">
        <v>20.75</v>
      </c>
      <c r="C76">
        <v>2.3323807579381204</v>
      </c>
      <c r="D76">
        <v>2.1999999999999318</v>
      </c>
    </row>
    <row r="77" spans="1:4" x14ac:dyDescent="0.25">
      <c r="A77">
        <v>533.5</v>
      </c>
      <c r="B77">
        <v>21</v>
      </c>
      <c r="C77">
        <v>1.1180339887498949</v>
      </c>
      <c r="D77">
        <f>A77-530</f>
        <v>3.5</v>
      </c>
    </row>
    <row r="78" spans="1:4" x14ac:dyDescent="0.25">
      <c r="A78">
        <v>532.33333333333337</v>
      </c>
      <c r="B78">
        <v>21</v>
      </c>
      <c r="C78">
        <v>0.94280904158206336</v>
      </c>
      <c r="D78">
        <f>A78-530</f>
        <v>2.3333333333333712</v>
      </c>
    </row>
    <row r="79" spans="1:4" x14ac:dyDescent="0.25">
      <c r="A79">
        <v>536.5</v>
      </c>
      <c r="B79">
        <v>21.25</v>
      </c>
      <c r="C79">
        <v>1.019803902718557</v>
      </c>
      <c r="D79">
        <v>6.5</v>
      </c>
    </row>
    <row r="80" spans="1:4" x14ac:dyDescent="0.25">
      <c r="A80">
        <v>529.17777777777781</v>
      </c>
      <c r="B80">
        <v>22</v>
      </c>
      <c r="C80">
        <v>1.3743685418725535</v>
      </c>
      <c r="D80">
        <v>-0.82222222222219443</v>
      </c>
    </row>
    <row r="81" spans="1:4" x14ac:dyDescent="0.25">
      <c r="A81">
        <v>532</v>
      </c>
      <c r="B81">
        <v>23</v>
      </c>
      <c r="C81">
        <v>1.5811388300841898</v>
      </c>
      <c r="D81">
        <f>A81-530</f>
        <v>2</v>
      </c>
    </row>
    <row r="82" spans="1:4" x14ac:dyDescent="0.25">
      <c r="A82">
        <v>532.63333333333333</v>
      </c>
      <c r="B82">
        <v>24</v>
      </c>
      <c r="C82">
        <v>1.2</v>
      </c>
      <c r="D82">
        <v>2.6333333333333258</v>
      </c>
    </row>
    <row r="83" spans="1:4" x14ac:dyDescent="0.25">
      <c r="A83">
        <v>527.20000000000005</v>
      </c>
      <c r="B83">
        <v>24.8</v>
      </c>
      <c r="C83">
        <v>1.1661903789690602</v>
      </c>
      <c r="D83">
        <v>-2.7999999999999545</v>
      </c>
    </row>
    <row r="84" spans="1:4" x14ac:dyDescent="0.25">
      <c r="A84">
        <v>530.5</v>
      </c>
      <c r="B84">
        <v>25</v>
      </c>
      <c r="C84">
        <v>0.5</v>
      </c>
      <c r="D84">
        <f>A84-530</f>
        <v>0.5</v>
      </c>
    </row>
  </sheetData>
  <sortState ref="A2:D84">
    <sortCondition ref="B2:B8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F40" sqref="F40"/>
    </sheetView>
  </sheetViews>
  <sheetFormatPr defaultRowHeight="15" x14ac:dyDescent="0.25"/>
  <cols>
    <col min="1" max="1" width="5.85546875" bestFit="1" customWidth="1"/>
    <col min="2" max="2" width="9.7109375" customWidth="1"/>
    <col min="3" max="3" width="10.7109375" bestFit="1" customWidth="1"/>
    <col min="4" max="9" width="15.140625" bestFit="1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ht="14.45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ht="14.45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ht="14.45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ht="14.45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ht="14.45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ht="14.45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Normal="100" workbookViewId="0">
      <selection sqref="A1:E1"/>
    </sheetView>
  </sheetViews>
  <sheetFormatPr defaultRowHeight="15" x14ac:dyDescent="0.25"/>
  <cols>
    <col min="1" max="2" width="8.5703125" customWidth="1"/>
    <col min="3" max="3" width="12" bestFit="1" customWidth="1"/>
    <col min="4" max="4" width="28.42578125" bestFit="1" customWidth="1"/>
    <col min="5" max="5" width="22.285156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22</v>
      </c>
      <c r="E1" t="s">
        <v>23</v>
      </c>
    </row>
    <row r="2" spans="1:5" x14ac:dyDescent="0.25">
      <c r="A2">
        <v>1</v>
      </c>
      <c r="B2" s="4">
        <v>0.64097222222222217</v>
      </c>
      <c r="C2">
        <v>5.2</v>
      </c>
      <c r="D2">
        <v>54554</v>
      </c>
      <c r="E2">
        <v>1.8547236990991407</v>
      </c>
    </row>
    <row r="3" spans="1:5" x14ac:dyDescent="0.25">
      <c r="A3">
        <v>1</v>
      </c>
      <c r="B3" s="4">
        <v>0.64166666666666672</v>
      </c>
      <c r="C3">
        <v>10.199999999999999</v>
      </c>
      <c r="D3">
        <v>54534.400000000001</v>
      </c>
      <c r="E3">
        <v>1.4696938456699067</v>
      </c>
    </row>
    <row r="4" spans="1:5" x14ac:dyDescent="0.25">
      <c r="A4">
        <v>1</v>
      </c>
      <c r="B4" s="4">
        <v>0.6430555555555556</v>
      </c>
      <c r="C4">
        <v>15.2</v>
      </c>
      <c r="D4">
        <v>54562.6</v>
      </c>
      <c r="E4">
        <v>3.3105890714493698</v>
      </c>
    </row>
    <row r="5" spans="1:5" x14ac:dyDescent="0.25">
      <c r="A5">
        <v>1</v>
      </c>
      <c r="B5" s="4">
        <v>0.64374999999999993</v>
      </c>
      <c r="C5">
        <v>20.2</v>
      </c>
      <c r="D5">
        <v>54541</v>
      </c>
      <c r="E5">
        <v>3.8781438859330635</v>
      </c>
    </row>
    <row r="6" spans="1:5" x14ac:dyDescent="0.25">
      <c r="A6">
        <v>1</v>
      </c>
      <c r="B6" s="4">
        <v>0.64374999999999993</v>
      </c>
      <c r="C6">
        <v>24.8</v>
      </c>
      <c r="D6">
        <v>54527.199999999997</v>
      </c>
      <c r="E6">
        <v>1.1661903789690602</v>
      </c>
    </row>
    <row r="7" spans="1:5" x14ac:dyDescent="0.25">
      <c r="A7">
        <v>2</v>
      </c>
      <c r="B7" s="4">
        <v>0.64722222222222225</v>
      </c>
      <c r="C7">
        <v>7</v>
      </c>
      <c r="D7">
        <v>54529.427777777775</v>
      </c>
      <c r="E7">
        <v>1.3437096247164249</v>
      </c>
    </row>
    <row r="8" spans="1:5" x14ac:dyDescent="0.25">
      <c r="A8">
        <v>2</v>
      </c>
      <c r="B8" s="4">
        <v>0.64861111111111114</v>
      </c>
      <c r="C8">
        <v>12</v>
      </c>
      <c r="D8">
        <v>54529.62222222222</v>
      </c>
      <c r="E8">
        <v>1.707825127659933</v>
      </c>
    </row>
    <row r="9" spans="1:5" x14ac:dyDescent="0.25">
      <c r="A9">
        <v>2</v>
      </c>
      <c r="B9" s="4">
        <v>0.65</v>
      </c>
      <c r="C9">
        <v>17</v>
      </c>
      <c r="D9">
        <v>54632.783333333333</v>
      </c>
      <c r="E9">
        <v>5.3065996645686404</v>
      </c>
    </row>
    <row r="10" spans="1:5" x14ac:dyDescent="0.25">
      <c r="A10">
        <v>2</v>
      </c>
      <c r="B10" s="4">
        <v>0.65069444444444446</v>
      </c>
      <c r="C10">
        <v>22</v>
      </c>
      <c r="D10">
        <v>54529.177777777775</v>
      </c>
      <c r="E10">
        <v>1.3743685418725535</v>
      </c>
    </row>
    <row r="11" spans="1:5" x14ac:dyDescent="0.25">
      <c r="A11">
        <v>2</v>
      </c>
      <c r="B11" s="4">
        <v>0.65138888888888891</v>
      </c>
      <c r="C11">
        <v>19</v>
      </c>
      <c r="D11">
        <v>54568.705555555556</v>
      </c>
      <c r="E11">
        <v>2.70801280154532</v>
      </c>
    </row>
    <row r="12" spans="1:5" x14ac:dyDescent="0.25">
      <c r="A12">
        <v>3</v>
      </c>
      <c r="B12" s="4">
        <v>0.65347222222222223</v>
      </c>
      <c r="C12">
        <v>9</v>
      </c>
      <c r="D12">
        <v>54534.366666666669</v>
      </c>
      <c r="E12">
        <v>1.1661903789690602</v>
      </c>
    </row>
    <row r="13" spans="1:5" x14ac:dyDescent="0.25">
      <c r="A13">
        <v>3</v>
      </c>
      <c r="B13" s="4">
        <v>0.65416666666666667</v>
      </c>
      <c r="C13">
        <v>14</v>
      </c>
      <c r="D13">
        <v>54544.533333333333</v>
      </c>
      <c r="E13">
        <v>1.4696938456699067</v>
      </c>
    </row>
    <row r="14" spans="1:5" x14ac:dyDescent="0.25">
      <c r="A14">
        <v>3</v>
      </c>
      <c r="B14" s="4">
        <v>0.65486111111111112</v>
      </c>
      <c r="C14">
        <v>16</v>
      </c>
      <c r="D14">
        <v>54585.5</v>
      </c>
      <c r="E14">
        <v>4.7581509013481273</v>
      </c>
    </row>
    <row r="15" spans="1:5" x14ac:dyDescent="0.25">
      <c r="A15">
        <v>3</v>
      </c>
      <c r="B15" s="4">
        <v>0.65555555555555556</v>
      </c>
      <c r="C15">
        <v>18</v>
      </c>
      <c r="D15">
        <v>54634.816666666666</v>
      </c>
      <c r="E15">
        <v>6.7961386095340934</v>
      </c>
    </row>
    <row r="16" spans="1:5" x14ac:dyDescent="0.25">
      <c r="A16">
        <v>3</v>
      </c>
      <c r="B16" s="4">
        <v>0.65625</v>
      </c>
      <c r="C16">
        <v>24</v>
      </c>
      <c r="D16">
        <v>54532.633333333331</v>
      </c>
      <c r="E16">
        <v>1.2</v>
      </c>
    </row>
    <row r="17" spans="1:5" x14ac:dyDescent="0.25">
      <c r="A17">
        <v>4</v>
      </c>
      <c r="B17" s="4">
        <v>0.66597222222222219</v>
      </c>
      <c r="C17">
        <v>15.5</v>
      </c>
      <c r="D17">
        <v>54579.533333333333</v>
      </c>
      <c r="E17">
        <v>2.2271057451320089</v>
      </c>
    </row>
    <row r="18" spans="1:5" x14ac:dyDescent="0.25">
      <c r="A18">
        <v>4</v>
      </c>
      <c r="B18" s="4">
        <v>0.66666666666666663</v>
      </c>
      <c r="C18">
        <v>16.5</v>
      </c>
      <c r="D18">
        <v>54624.133333333331</v>
      </c>
      <c r="E18">
        <v>14.458215657542253</v>
      </c>
    </row>
    <row r="19" spans="1:5" x14ac:dyDescent="0.25">
      <c r="A19">
        <v>4</v>
      </c>
      <c r="B19" s="4">
        <v>0.66736111111111107</v>
      </c>
      <c r="C19">
        <v>17.5</v>
      </c>
      <c r="D19">
        <v>54660.933333333334</v>
      </c>
      <c r="E19">
        <v>11.582745788456206</v>
      </c>
    </row>
    <row r="20" spans="1:5" x14ac:dyDescent="0.25">
      <c r="A20">
        <v>4</v>
      </c>
      <c r="B20" s="4">
        <v>0.66805555555555562</v>
      </c>
      <c r="C20">
        <v>18.5</v>
      </c>
      <c r="D20">
        <v>54621.133333333331</v>
      </c>
      <c r="E20">
        <v>3.0066592756745818</v>
      </c>
    </row>
    <row r="21" spans="1:5" x14ac:dyDescent="0.25">
      <c r="A21">
        <v>4</v>
      </c>
      <c r="B21" s="4">
        <v>0.66875000000000007</v>
      </c>
      <c r="C21">
        <v>19.5</v>
      </c>
      <c r="D21">
        <v>54548.933333333334</v>
      </c>
      <c r="E21">
        <v>2.7856776554368237</v>
      </c>
    </row>
    <row r="22" spans="1:5" x14ac:dyDescent="0.25">
      <c r="A22">
        <v>5</v>
      </c>
      <c r="B22" s="4">
        <v>0.68125000000000002</v>
      </c>
      <c r="C22">
        <v>15.75</v>
      </c>
      <c r="D22">
        <v>54584.6</v>
      </c>
      <c r="E22">
        <v>2.2803508501982761</v>
      </c>
    </row>
    <row r="23" spans="1:5" x14ac:dyDescent="0.25">
      <c r="A23">
        <v>5</v>
      </c>
      <c r="B23" s="4">
        <v>0.68194444444444446</v>
      </c>
      <c r="C23">
        <v>16.25</v>
      </c>
      <c r="D23">
        <v>54599.6</v>
      </c>
      <c r="E23">
        <v>2.2803508501982761</v>
      </c>
    </row>
    <row r="24" spans="1:5" x14ac:dyDescent="0.25">
      <c r="A24">
        <v>5</v>
      </c>
      <c r="B24" s="4">
        <v>0.68263888888888891</v>
      </c>
      <c r="C24">
        <v>16.75</v>
      </c>
      <c r="D24">
        <v>54598.6</v>
      </c>
      <c r="E24">
        <v>4.4721359549995796</v>
      </c>
    </row>
    <row r="25" spans="1:5" x14ac:dyDescent="0.25">
      <c r="A25">
        <v>5</v>
      </c>
      <c r="B25" s="4">
        <v>0.68333333333333324</v>
      </c>
      <c r="C25">
        <v>17.25</v>
      </c>
      <c r="D25">
        <v>54638.85</v>
      </c>
      <c r="E25">
        <v>5.8040933831219501</v>
      </c>
    </row>
    <row r="26" spans="1:5" x14ac:dyDescent="0.25">
      <c r="A26">
        <v>5</v>
      </c>
      <c r="B26" s="4">
        <v>0.68472222222222223</v>
      </c>
      <c r="C26">
        <v>17.75</v>
      </c>
      <c r="D26">
        <v>54632.35</v>
      </c>
      <c r="E26">
        <v>11.031205736455105</v>
      </c>
    </row>
    <row r="27" spans="1:5" x14ac:dyDescent="0.25">
      <c r="A27" s="7">
        <v>7</v>
      </c>
      <c r="B27" s="9">
        <v>0.70138888888888884</v>
      </c>
      <c r="C27">
        <v>18.25</v>
      </c>
      <c r="D27">
        <v>54616.1</v>
      </c>
      <c r="E27">
        <v>10.9288608738514</v>
      </c>
    </row>
    <row r="28" spans="1:5" x14ac:dyDescent="0.25">
      <c r="A28" s="7">
        <v>7</v>
      </c>
      <c r="B28" s="7"/>
      <c r="C28">
        <v>18.75</v>
      </c>
      <c r="D28">
        <v>54573.8</v>
      </c>
      <c r="E28">
        <v>2.3151673805580448</v>
      </c>
    </row>
    <row r="29" spans="1:5" x14ac:dyDescent="0.25">
      <c r="A29" s="7">
        <v>7</v>
      </c>
      <c r="B29" s="7"/>
      <c r="C29">
        <v>19.75</v>
      </c>
      <c r="D29">
        <v>54543.5</v>
      </c>
      <c r="E29">
        <v>3.7629775444453561</v>
      </c>
    </row>
    <row r="30" spans="1:5" x14ac:dyDescent="0.25">
      <c r="A30" s="7">
        <v>7</v>
      </c>
      <c r="B30" s="7"/>
      <c r="C30">
        <v>20.75</v>
      </c>
      <c r="D30">
        <v>54532.2</v>
      </c>
      <c r="E30">
        <v>2.3323807579381204</v>
      </c>
    </row>
    <row r="31" spans="1:5" x14ac:dyDescent="0.25">
      <c r="A31" s="7">
        <v>7</v>
      </c>
      <c r="B31" s="9">
        <v>0.7055555555555556</v>
      </c>
      <c r="C31">
        <v>21.25</v>
      </c>
      <c r="D31">
        <v>54536.5</v>
      </c>
      <c r="E31">
        <v>1.019803902718557</v>
      </c>
    </row>
    <row r="32" spans="1:5" x14ac:dyDescent="0.25">
      <c r="A32" s="7">
        <v>8</v>
      </c>
      <c r="B32" s="9">
        <v>0.7104166666666667</v>
      </c>
      <c r="C32">
        <v>17.25</v>
      </c>
      <c r="D32">
        <v>54674.23333333333</v>
      </c>
      <c r="E32">
        <v>1.5811388300841898</v>
      </c>
    </row>
    <row r="33" spans="1:5" x14ac:dyDescent="0.25">
      <c r="A33" s="7">
        <v>8</v>
      </c>
      <c r="B33" s="9">
        <v>0.71111111111111114</v>
      </c>
      <c r="C33">
        <v>17.45</v>
      </c>
      <c r="D33">
        <v>54671.666666666664</v>
      </c>
      <c r="E33">
        <v>7.1833139984271881</v>
      </c>
    </row>
    <row r="34" spans="1:5" x14ac:dyDescent="0.25">
      <c r="A34" s="7">
        <v>8</v>
      </c>
      <c r="B34" s="9">
        <v>0.71180555555555547</v>
      </c>
      <c r="C34">
        <v>17.649999999999999</v>
      </c>
      <c r="D34">
        <v>54689.1</v>
      </c>
      <c r="E34">
        <v>11.045361017187261</v>
      </c>
    </row>
    <row r="35" spans="1:5" x14ac:dyDescent="0.25">
      <c r="A35" s="7">
        <v>8</v>
      </c>
      <c r="B35" s="9">
        <v>0.71250000000000002</v>
      </c>
      <c r="C35">
        <v>17.850000000000001</v>
      </c>
      <c r="D35">
        <v>54671.783333333333</v>
      </c>
      <c r="E35">
        <v>10.662434056068061</v>
      </c>
    </row>
    <row r="36" spans="1:5" x14ac:dyDescent="0.25">
      <c r="A36" s="7">
        <v>8</v>
      </c>
      <c r="B36" s="9">
        <v>0.71250000000000002</v>
      </c>
      <c r="C36">
        <v>18.05</v>
      </c>
      <c r="D36">
        <v>54685.466666666667</v>
      </c>
      <c r="E36">
        <v>6.689544080129826</v>
      </c>
    </row>
    <row r="37" spans="1:5" x14ac:dyDescent="0.25">
      <c r="A37" s="7">
        <v>9</v>
      </c>
      <c r="B37" s="9">
        <v>0.71736111111111101</v>
      </c>
      <c r="C37">
        <v>18</v>
      </c>
      <c r="D37">
        <v>54669.5</v>
      </c>
      <c r="E37">
        <v>51.989999038276586</v>
      </c>
    </row>
    <row r="38" spans="1:5" x14ac:dyDescent="0.25">
      <c r="A38" s="7">
        <v>9</v>
      </c>
      <c r="B38" s="7"/>
      <c r="C38">
        <v>18.25</v>
      </c>
      <c r="D38">
        <v>54633.4</v>
      </c>
      <c r="E38">
        <v>36.42856022408791</v>
      </c>
    </row>
    <row r="39" spans="1:5" x14ac:dyDescent="0.25">
      <c r="A39" s="7">
        <v>9</v>
      </c>
      <c r="B39" s="7"/>
      <c r="C39">
        <v>18.5</v>
      </c>
      <c r="D39">
        <v>54617.8</v>
      </c>
      <c r="E39">
        <v>7.0178344238090995</v>
      </c>
    </row>
    <row r="40" spans="1:5" x14ac:dyDescent="0.25">
      <c r="A40" s="7">
        <v>9</v>
      </c>
      <c r="B40" s="7"/>
      <c r="C40">
        <v>18.75</v>
      </c>
      <c r="D40">
        <v>54582.35</v>
      </c>
      <c r="E40">
        <v>1.299038105676658</v>
      </c>
    </row>
    <row r="41" spans="1:5" x14ac:dyDescent="0.25">
      <c r="A41" s="7">
        <v>9</v>
      </c>
      <c r="B41" s="9">
        <v>0.72152777777777777</v>
      </c>
      <c r="C41">
        <v>19</v>
      </c>
      <c r="D41">
        <v>54592.3</v>
      </c>
      <c r="E41">
        <v>3.8262252939417984</v>
      </c>
    </row>
    <row r="42" spans="1:5" x14ac:dyDescent="0.25">
      <c r="A42" s="7">
        <v>10</v>
      </c>
      <c r="B42" s="9">
        <v>0.72361111111111109</v>
      </c>
      <c r="C42">
        <v>19</v>
      </c>
      <c r="D42">
        <v>54572.76666666667</v>
      </c>
      <c r="E42">
        <v>3.8678159211627436</v>
      </c>
    </row>
    <row r="43" spans="1:5" x14ac:dyDescent="0.25">
      <c r="A43" s="7">
        <v>10</v>
      </c>
      <c r="B43" s="9">
        <v>0.72430555555555554</v>
      </c>
      <c r="C43">
        <v>19.25</v>
      </c>
      <c r="D43">
        <v>54553.73333333333</v>
      </c>
      <c r="E43">
        <v>2.6381811916545836</v>
      </c>
    </row>
    <row r="44" spans="1:5" x14ac:dyDescent="0.25">
      <c r="A44" s="7">
        <v>10</v>
      </c>
      <c r="B44" s="9">
        <v>0.72499999999999998</v>
      </c>
      <c r="C44">
        <v>19.5</v>
      </c>
      <c r="D44">
        <v>54547.5</v>
      </c>
      <c r="E44">
        <v>3.8678159211627436</v>
      </c>
    </row>
    <row r="45" spans="1:5" x14ac:dyDescent="0.25">
      <c r="A45" s="7">
        <v>10</v>
      </c>
      <c r="B45" s="9">
        <v>0.72569444444444453</v>
      </c>
      <c r="C45">
        <v>19.75</v>
      </c>
      <c r="D45">
        <v>54537.666666666664</v>
      </c>
      <c r="E45">
        <v>3.082207001484488</v>
      </c>
    </row>
    <row r="46" spans="1:5" x14ac:dyDescent="0.25">
      <c r="A46" s="7">
        <v>10</v>
      </c>
      <c r="B46" s="9">
        <v>0.72638888888888886</v>
      </c>
      <c r="C46">
        <v>20</v>
      </c>
      <c r="D46">
        <v>54536.833333333336</v>
      </c>
      <c r="E46">
        <v>2.0396078054371141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1"/>
    </sheetView>
  </sheetViews>
  <sheetFormatPr defaultRowHeight="15" x14ac:dyDescent="0.25"/>
  <cols>
    <col min="1" max="1" width="8.85546875" customWidth="1"/>
    <col min="2" max="2" width="8.140625" customWidth="1"/>
    <col min="3" max="3" width="12" bestFit="1" customWidth="1"/>
    <col min="4" max="4" width="28.42578125" bestFit="1" customWidth="1"/>
    <col min="5" max="5" width="22.28515625" bestFit="1" customWidth="1"/>
  </cols>
  <sheetData>
    <row r="1" spans="1:5" x14ac:dyDescent="0.25">
      <c r="A1" s="12" t="s">
        <v>2</v>
      </c>
      <c r="B1" s="12" t="s">
        <v>0</v>
      </c>
      <c r="C1" s="12" t="s">
        <v>1</v>
      </c>
      <c r="D1" s="12" t="s">
        <v>22</v>
      </c>
      <c r="E1" s="12" t="s">
        <v>23</v>
      </c>
    </row>
    <row r="2" spans="1:5" x14ac:dyDescent="0.25">
      <c r="A2" s="12">
        <v>1</v>
      </c>
      <c r="B2" s="14">
        <v>0.13958333333333334</v>
      </c>
      <c r="C2" s="12">
        <v>6</v>
      </c>
      <c r="D2" s="12">
        <v>54551.566666666666</v>
      </c>
      <c r="E2" s="12">
        <v>1.8856180831641267</v>
      </c>
    </row>
    <row r="3" spans="1:5" x14ac:dyDescent="0.25">
      <c r="A3" s="12">
        <v>1</v>
      </c>
      <c r="B3" s="12"/>
      <c r="C3" s="12">
        <v>10</v>
      </c>
      <c r="D3" s="12">
        <v>54545.600000000006</v>
      </c>
      <c r="E3" s="12">
        <v>0.97979589711327109</v>
      </c>
    </row>
    <row r="4" spans="1:5" x14ac:dyDescent="0.25">
      <c r="A4" s="12">
        <v>1</v>
      </c>
      <c r="B4" s="12"/>
      <c r="C4" s="12">
        <v>14</v>
      </c>
      <c r="D4" s="12">
        <v>54537.100000000006</v>
      </c>
      <c r="E4" s="12">
        <v>0.4898979485566356</v>
      </c>
    </row>
    <row r="5" spans="1:5" x14ac:dyDescent="0.25">
      <c r="A5" s="12">
        <v>1</v>
      </c>
      <c r="B5" s="12"/>
      <c r="C5" s="12">
        <v>18</v>
      </c>
      <c r="D5" s="12">
        <v>54469</v>
      </c>
      <c r="E5" s="12">
        <v>5.5353410012392184</v>
      </c>
    </row>
    <row r="6" spans="1:5" x14ac:dyDescent="0.25">
      <c r="A6" s="12">
        <v>1</v>
      </c>
      <c r="B6" s="14">
        <v>0.14444444444444446</v>
      </c>
      <c r="C6" s="12">
        <v>22</v>
      </c>
      <c r="D6" s="12">
        <v>54536.7</v>
      </c>
      <c r="E6" s="12">
        <v>1.7204650534085253</v>
      </c>
    </row>
    <row r="7" spans="1:5" x14ac:dyDescent="0.25">
      <c r="A7" s="12">
        <v>2</v>
      </c>
      <c r="B7" s="14">
        <v>0.14583333333333334</v>
      </c>
      <c r="C7" s="12">
        <v>8</v>
      </c>
      <c r="D7" s="12">
        <v>54547.633333333331</v>
      </c>
      <c r="E7" s="12">
        <v>1.8547236990991407</v>
      </c>
    </row>
    <row r="8" spans="1:5" x14ac:dyDescent="0.25">
      <c r="A8" s="12">
        <v>2</v>
      </c>
      <c r="B8" s="12"/>
      <c r="C8" s="12">
        <v>12</v>
      </c>
      <c r="D8" s="12">
        <v>54543.466666666667</v>
      </c>
      <c r="E8" s="12">
        <v>0.8</v>
      </c>
    </row>
    <row r="9" spans="1:5" x14ac:dyDescent="0.25">
      <c r="A9" s="12">
        <v>2</v>
      </c>
      <c r="B9" s="12"/>
      <c r="C9" s="12">
        <v>16</v>
      </c>
      <c r="D9" s="12">
        <v>54493.1</v>
      </c>
      <c r="E9" s="12">
        <v>4.6216880033165371</v>
      </c>
    </row>
    <row r="10" spans="1:5" x14ac:dyDescent="0.25">
      <c r="A10" s="12">
        <v>2</v>
      </c>
      <c r="B10" s="12"/>
      <c r="C10" s="12">
        <v>20</v>
      </c>
      <c r="D10" s="12">
        <v>54526.933333333334</v>
      </c>
      <c r="E10" s="12">
        <v>0.74833147735478833</v>
      </c>
    </row>
    <row r="11" spans="1:5" x14ac:dyDescent="0.25">
      <c r="A11" s="12">
        <v>2</v>
      </c>
      <c r="B11" s="14">
        <v>0.14861111111111111</v>
      </c>
      <c r="C11" s="12">
        <v>24</v>
      </c>
      <c r="D11" s="12">
        <v>54547.566666666666</v>
      </c>
      <c r="E11" s="12">
        <v>2.6832815729997477</v>
      </c>
    </row>
    <row r="12" spans="1:5" x14ac:dyDescent="0.25">
      <c r="A12" s="12">
        <v>3</v>
      </c>
      <c r="B12" s="14">
        <v>0.15138888888888888</v>
      </c>
      <c r="C12" s="12">
        <v>7</v>
      </c>
      <c r="D12" s="12">
        <v>54547.966666666667</v>
      </c>
      <c r="E12" s="12">
        <v>2.4819347291981715</v>
      </c>
    </row>
    <row r="13" spans="1:5" x14ac:dyDescent="0.25">
      <c r="A13" s="12">
        <v>3</v>
      </c>
      <c r="B13" s="12"/>
      <c r="C13" s="12">
        <v>11</v>
      </c>
      <c r="D13" s="12">
        <v>54538.133333333331</v>
      </c>
      <c r="E13" s="12">
        <v>1.7888543819998317</v>
      </c>
    </row>
    <row r="14" spans="1:5" x14ac:dyDescent="0.25">
      <c r="A14" s="12">
        <v>3</v>
      </c>
      <c r="B14" s="12"/>
      <c r="C14" s="12">
        <v>13</v>
      </c>
      <c r="D14" s="12">
        <v>54541.9</v>
      </c>
      <c r="E14" s="12">
        <v>1.3564659966250538</v>
      </c>
    </row>
    <row r="15" spans="1:5" x14ac:dyDescent="0.25">
      <c r="A15" s="12">
        <v>3</v>
      </c>
      <c r="B15" s="12"/>
      <c r="C15" s="12">
        <v>17</v>
      </c>
      <c r="D15" s="12">
        <v>54511.666666666672</v>
      </c>
      <c r="E15" s="12">
        <v>4.1665333311999309</v>
      </c>
    </row>
    <row r="16" spans="1:5" x14ac:dyDescent="0.25">
      <c r="A16" s="12">
        <v>3</v>
      </c>
      <c r="B16" s="14">
        <v>0.15555555555555556</v>
      </c>
      <c r="C16" s="12">
        <v>23</v>
      </c>
      <c r="D16" s="12">
        <v>54539.833333333336</v>
      </c>
      <c r="E16" s="12">
        <v>1.2</v>
      </c>
    </row>
    <row r="17" spans="1:5" x14ac:dyDescent="0.25">
      <c r="A17" s="12">
        <v>4</v>
      </c>
      <c r="B17" s="14">
        <v>0.15763888888888888</v>
      </c>
      <c r="C17" s="12">
        <v>15.5</v>
      </c>
      <c r="D17" s="12">
        <v>54539.533333333333</v>
      </c>
      <c r="E17" s="12">
        <v>1.4966629547095767</v>
      </c>
    </row>
    <row r="18" spans="1:5" x14ac:dyDescent="0.25">
      <c r="A18" s="12">
        <v>4</v>
      </c>
      <c r="B18" s="12"/>
      <c r="C18" s="12">
        <v>16.5</v>
      </c>
      <c r="D18" s="12">
        <v>54541.666666666672</v>
      </c>
      <c r="E18" s="12">
        <v>3.2863353450309969</v>
      </c>
    </row>
    <row r="19" spans="1:5" x14ac:dyDescent="0.25">
      <c r="A19" s="12">
        <v>4</v>
      </c>
      <c r="B19" s="12"/>
      <c r="C19" s="12">
        <v>17.5</v>
      </c>
      <c r="D19" s="12">
        <v>54541</v>
      </c>
      <c r="E19" s="12">
        <v>4.8414873747640819</v>
      </c>
    </row>
    <row r="20" spans="1:5" x14ac:dyDescent="0.25">
      <c r="A20" s="12">
        <v>4</v>
      </c>
      <c r="B20" s="12"/>
      <c r="C20" s="12">
        <v>18.5</v>
      </c>
      <c r="D20" s="12">
        <v>54531.933333333334</v>
      </c>
      <c r="E20" s="12">
        <v>2.6381811916545836</v>
      </c>
    </row>
    <row r="21" spans="1:5" x14ac:dyDescent="0.25">
      <c r="A21" s="12">
        <v>4</v>
      </c>
      <c r="B21" s="14">
        <v>0.16180555555555556</v>
      </c>
      <c r="C21" s="12">
        <v>19.5</v>
      </c>
      <c r="D21" s="12">
        <v>54525.066666666666</v>
      </c>
      <c r="E21" s="12">
        <v>0.74833147735478833</v>
      </c>
    </row>
    <row r="22" spans="1:5" x14ac:dyDescent="0.25">
      <c r="A22" s="12">
        <v>5</v>
      </c>
      <c r="B22" s="14">
        <v>0.16388888888888889</v>
      </c>
      <c r="C22" s="12">
        <v>15.25</v>
      </c>
      <c r="D22" s="12">
        <v>54528.305555555555</v>
      </c>
      <c r="E22" s="12">
        <v>1.4966629547095764</v>
      </c>
    </row>
    <row r="23" spans="1:5" x14ac:dyDescent="0.25">
      <c r="A23" s="12">
        <v>5</v>
      </c>
      <c r="B23" s="12"/>
      <c r="C23" s="12">
        <v>16.25</v>
      </c>
      <c r="D23" s="12">
        <v>54505.411111111112</v>
      </c>
      <c r="E23" s="12">
        <v>1.7888543819998317</v>
      </c>
    </row>
    <row r="24" spans="1:5" x14ac:dyDescent="0.25">
      <c r="A24" s="12">
        <v>5</v>
      </c>
      <c r="B24" s="12"/>
      <c r="C24" s="12">
        <v>17.25</v>
      </c>
      <c r="D24" s="12">
        <v>54489.916666666672</v>
      </c>
      <c r="E24" s="12">
        <v>6.6753277073114541</v>
      </c>
    </row>
    <row r="25" spans="1:5" x14ac:dyDescent="0.25">
      <c r="A25" s="12">
        <v>5</v>
      </c>
      <c r="B25" s="12"/>
      <c r="C25" s="12">
        <v>19.25</v>
      </c>
      <c r="D25" s="12">
        <v>54475.155555555561</v>
      </c>
      <c r="E25" s="12">
        <v>7.5865377844940278</v>
      </c>
    </row>
    <row r="26" spans="1:5" x14ac:dyDescent="0.25">
      <c r="A26" s="12">
        <v>5</v>
      </c>
      <c r="B26" s="14">
        <v>0.16805555555555554</v>
      </c>
      <c r="C26" s="12">
        <v>20.25</v>
      </c>
      <c r="D26" s="12">
        <v>54509.527777777781</v>
      </c>
      <c r="E26" s="12">
        <v>2.3804761428476167</v>
      </c>
    </row>
    <row r="27" spans="1:5" x14ac:dyDescent="0.25">
      <c r="A27" s="12">
        <v>6</v>
      </c>
      <c r="B27" s="14">
        <v>0.17152777777777775</v>
      </c>
      <c r="C27" s="12">
        <v>15.75</v>
      </c>
      <c r="D27" s="12">
        <v>54526.87222222222</v>
      </c>
      <c r="E27" s="12">
        <v>0.81649658092772603</v>
      </c>
    </row>
    <row r="28" spans="1:5" x14ac:dyDescent="0.25">
      <c r="A28" s="12">
        <v>6</v>
      </c>
      <c r="B28" s="12"/>
      <c r="C28" s="12">
        <v>16.75</v>
      </c>
      <c r="D28" s="12">
        <v>54503.977777777778</v>
      </c>
      <c r="E28" s="12">
        <v>4.4127340982912422</v>
      </c>
    </row>
    <row r="29" spans="1:5" x14ac:dyDescent="0.25">
      <c r="A29" s="12">
        <v>6</v>
      </c>
      <c r="B29" s="12"/>
      <c r="C29" s="12">
        <v>17.75</v>
      </c>
      <c r="D29" s="12">
        <v>54488.483333333337</v>
      </c>
      <c r="E29" s="12">
        <v>3.8262252939417984</v>
      </c>
    </row>
    <row r="30" spans="1:5" x14ac:dyDescent="0.25">
      <c r="A30" s="12">
        <v>6</v>
      </c>
      <c r="B30" s="12"/>
      <c r="C30" s="12">
        <v>18.75</v>
      </c>
      <c r="D30" s="12">
        <v>54473.722222222226</v>
      </c>
      <c r="E30" s="12">
        <v>1.6248076809271921</v>
      </c>
    </row>
    <row r="31" spans="1:5" x14ac:dyDescent="0.25">
      <c r="A31" s="12">
        <v>6</v>
      </c>
      <c r="B31" s="14">
        <v>0.17430555555555557</v>
      </c>
      <c r="C31" s="12">
        <v>19.75</v>
      </c>
      <c r="D31" s="12">
        <v>54508.094444444447</v>
      </c>
      <c r="E31" s="12">
        <v>1.16619037896906</v>
      </c>
    </row>
    <row r="32" spans="1:5" x14ac:dyDescent="0.25">
      <c r="A32" s="12">
        <v>7</v>
      </c>
      <c r="B32" s="14">
        <v>0.17847222222222223</v>
      </c>
      <c r="C32" s="12">
        <v>20</v>
      </c>
      <c r="D32" s="12">
        <v>54507.705555555556</v>
      </c>
      <c r="E32" s="12">
        <v>2.0396078054371141</v>
      </c>
    </row>
    <row r="33" spans="1:5" x14ac:dyDescent="0.25">
      <c r="A33" s="12">
        <v>7</v>
      </c>
      <c r="B33" s="12"/>
      <c r="C33" s="12">
        <v>19</v>
      </c>
      <c r="D33" s="12">
        <v>54479.444444444445</v>
      </c>
      <c r="E33" s="12">
        <v>2.8722813232690143</v>
      </c>
    </row>
    <row r="34" spans="1:5" x14ac:dyDescent="0.25">
      <c r="A34" s="12">
        <v>7</v>
      </c>
      <c r="B34" s="12"/>
      <c r="C34" s="12">
        <v>18</v>
      </c>
      <c r="D34" s="12">
        <v>54471.116666666669</v>
      </c>
      <c r="E34" s="12">
        <v>1.5811388300841898</v>
      </c>
    </row>
    <row r="35" spans="1:5" x14ac:dyDescent="0.25">
      <c r="A35" s="12">
        <v>7</v>
      </c>
      <c r="B35" s="12"/>
      <c r="C35" s="12">
        <v>17</v>
      </c>
      <c r="D35" s="12">
        <v>54485.822222222225</v>
      </c>
      <c r="E35" s="12">
        <v>9.6695398029068578</v>
      </c>
    </row>
    <row r="36" spans="1:5" x14ac:dyDescent="0.25">
      <c r="A36" s="12">
        <v>7</v>
      </c>
      <c r="B36" s="14">
        <v>0.18194444444444444</v>
      </c>
      <c r="C36" s="12">
        <v>16</v>
      </c>
      <c r="D36" s="12">
        <v>54499.12777777778</v>
      </c>
      <c r="E36" s="12">
        <v>2.6381811916545836</v>
      </c>
    </row>
    <row r="37" spans="1:5" x14ac:dyDescent="0.25">
      <c r="A37" s="12">
        <v>8</v>
      </c>
      <c r="B37" s="14">
        <v>0.18611111111111112</v>
      </c>
      <c r="C37" s="12">
        <v>15</v>
      </c>
      <c r="D37" s="12">
        <v>54535.76666666667</v>
      </c>
      <c r="E37" s="12">
        <v>1.5999999999999999</v>
      </c>
    </row>
    <row r="38" spans="1:5" x14ac:dyDescent="0.25">
      <c r="A38" s="12">
        <v>8</v>
      </c>
      <c r="B38" s="12"/>
      <c r="C38" s="12">
        <v>16</v>
      </c>
      <c r="D38" s="12">
        <v>54507.566666666666</v>
      </c>
      <c r="E38" s="12">
        <v>0.74833147735478833</v>
      </c>
    </row>
    <row r="39" spans="1:5" x14ac:dyDescent="0.25">
      <c r="A39" s="12">
        <v>8</v>
      </c>
      <c r="B39" s="12"/>
      <c r="C39" s="12">
        <v>17</v>
      </c>
      <c r="D39" s="12">
        <v>54520.566666666666</v>
      </c>
      <c r="E39" s="12">
        <v>7.7356318423254855</v>
      </c>
    </row>
    <row r="40" spans="1:5" x14ac:dyDescent="0.25">
      <c r="A40" s="12">
        <v>8</v>
      </c>
      <c r="B40" s="12"/>
      <c r="C40" s="12">
        <v>18</v>
      </c>
      <c r="D40" s="12">
        <v>54498.066666666666</v>
      </c>
      <c r="E40" s="12">
        <v>3.2998316455372221</v>
      </c>
    </row>
    <row r="41" spans="1:5" x14ac:dyDescent="0.25">
      <c r="A41" s="12">
        <v>8</v>
      </c>
      <c r="B41" s="14">
        <v>0.19027777777777777</v>
      </c>
      <c r="C41" s="12">
        <v>19</v>
      </c>
      <c r="D41" s="12">
        <v>54528.366666666669</v>
      </c>
      <c r="E41" s="12">
        <v>2.7856776554368237</v>
      </c>
    </row>
    <row r="42" spans="1:5" x14ac:dyDescent="0.25">
      <c r="A42" s="12">
        <v>9</v>
      </c>
      <c r="B42" s="14">
        <v>0.19305555555555554</v>
      </c>
      <c r="C42" s="12">
        <v>15.5</v>
      </c>
      <c r="D42" s="12">
        <v>54532.655555555561</v>
      </c>
      <c r="E42" s="12">
        <v>2.3323807579381204</v>
      </c>
    </row>
    <row r="43" spans="1:5" x14ac:dyDescent="0.25">
      <c r="A43" s="12">
        <v>9</v>
      </c>
      <c r="B43" s="12"/>
      <c r="C43" s="12">
        <v>16.5</v>
      </c>
      <c r="D43" s="12">
        <v>54516.111111111109</v>
      </c>
      <c r="E43" s="12">
        <v>5.4184868736576268</v>
      </c>
    </row>
    <row r="44" spans="1:5" x14ac:dyDescent="0.25">
      <c r="A44" s="12">
        <v>9</v>
      </c>
      <c r="B44" s="12"/>
      <c r="C44" s="12">
        <v>17.5</v>
      </c>
      <c r="D44" s="12">
        <v>54506.76666666667</v>
      </c>
      <c r="E44" s="12">
        <v>13.9134227756269</v>
      </c>
    </row>
    <row r="45" spans="1:5" x14ac:dyDescent="0.25">
      <c r="A45" s="12">
        <v>9</v>
      </c>
      <c r="B45" s="12"/>
      <c r="C45" s="12">
        <v>18.5</v>
      </c>
      <c r="D45" s="12">
        <v>54493.355555555558</v>
      </c>
      <c r="E45" s="12">
        <v>6.6499791144199998</v>
      </c>
    </row>
    <row r="46" spans="1:5" x14ac:dyDescent="0.25">
      <c r="A46" s="12">
        <v>9</v>
      </c>
      <c r="B46" s="14">
        <v>0.19652777777777777</v>
      </c>
      <c r="C46" s="12">
        <v>19.5</v>
      </c>
      <c r="D46" s="12">
        <v>54494.077777777777</v>
      </c>
      <c r="E46" s="12">
        <v>3.8781438859330635</v>
      </c>
    </row>
    <row r="47" spans="1:5" x14ac:dyDescent="0.25">
      <c r="A47" s="12">
        <v>10</v>
      </c>
      <c r="B47" s="14">
        <v>0.20277777777777781</v>
      </c>
      <c r="C47" s="12">
        <v>17.25</v>
      </c>
      <c r="D47" s="12">
        <v>54517.666666666672</v>
      </c>
      <c r="E47" s="12">
        <v>2.384848003542364</v>
      </c>
    </row>
    <row r="48" spans="1:5" x14ac:dyDescent="0.25">
      <c r="A48" s="12">
        <v>10</v>
      </c>
      <c r="B48" s="14">
        <v>0.203472222222222</v>
      </c>
      <c r="C48" s="12">
        <v>17.75</v>
      </c>
      <c r="D48" s="12">
        <v>54498.133333333331</v>
      </c>
      <c r="E48" s="12">
        <v>11.124747188138704</v>
      </c>
    </row>
    <row r="49" spans="1:5" x14ac:dyDescent="0.25">
      <c r="A49" s="12">
        <v>10</v>
      </c>
      <c r="B49" s="14">
        <v>0.204166666666667</v>
      </c>
      <c r="C49" s="12">
        <v>18.25</v>
      </c>
      <c r="D49" s="12">
        <v>54459.3</v>
      </c>
      <c r="E49" s="12">
        <v>6.794115100585211</v>
      </c>
    </row>
    <row r="50" spans="1:5" x14ac:dyDescent="0.25">
      <c r="A50" s="12">
        <v>10</v>
      </c>
      <c r="B50" s="14">
        <v>0.20486111111111099</v>
      </c>
      <c r="C50" s="12">
        <v>18.75</v>
      </c>
      <c r="D50" s="12">
        <v>54467.333333333336</v>
      </c>
      <c r="E50" s="12">
        <v>1.6733200530681511</v>
      </c>
    </row>
    <row r="51" spans="1:5" x14ac:dyDescent="0.25">
      <c r="A51" s="12">
        <v>10</v>
      </c>
      <c r="B51" s="14">
        <v>0.20555555555555599</v>
      </c>
      <c r="C51" s="12">
        <v>19.25</v>
      </c>
      <c r="D51" s="12">
        <v>54507.133333333331</v>
      </c>
      <c r="E51" s="12">
        <v>1.4696938456699069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 Sept. 21, 2015</vt:lpstr>
      <vt:lpstr>Wednesday Sept. 23, 2015</vt:lpstr>
      <vt:lpstr>Monday Combined</vt:lpstr>
      <vt:lpstr>Sheet3</vt:lpstr>
      <vt:lpstr>StudentData2015_Monday</vt:lpstr>
      <vt:lpstr>StudentData2015_Wednesday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Mitchell</dc:creator>
  <cp:lastModifiedBy>Michael Mitchell</cp:lastModifiedBy>
  <cp:lastPrinted>2015-09-18T02:36:09Z</cp:lastPrinted>
  <dcterms:created xsi:type="dcterms:W3CDTF">2015-09-15T16:44:27Z</dcterms:created>
  <dcterms:modified xsi:type="dcterms:W3CDTF">2015-09-26T21:11:23Z</dcterms:modified>
</cp:coreProperties>
</file>