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R Template" sheetId="1" state="visible" r:id="rId2"/>
    <sheet name="mf_calculations" sheetId="2" state="visible" r:id="rId3"/>
    <sheet name="mf_gain_summary" sheetId="3" state="visible" r:id="rId4"/>
    <sheet name="calculations_cleartax" sheetId="4" state="visible" r:id="rId5"/>
    <sheet name="gain_stmt_consolidated" sheetId="5" state="visible" r:id="rId6"/>
  </sheets>
  <definedNames>
    <definedName function="false" hidden="true" localSheetId="1" name="_xlnm._FilterDatabase" vbProcedure="false">mf_calculations!$A$1:$Y$7</definedName>
    <definedName function="false" hidden="false" localSheetId="3" name="_xlnm._FilterDatabase" vbProcedure="false">calculations_cleartax!$A$1:$I$3</definedName>
    <definedName function="false" hidden="false" localSheetId="3" name="_xlnm._FilterDatabase_0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<sst xmlns="http://schemas.openxmlformats.org/spreadsheetml/2006/main" count="143" uniqueCount="77">
  <si>
    <t xml:space="preserve">Income</t>
  </si>
  <si>
    <t xml:space="preserve">Pension / Salary</t>
  </si>
  <si>
    <t xml:space="preserve">Dividend</t>
  </si>
  <si>
    <t xml:space="preserve">Deductions</t>
  </si>
  <si>
    <t xml:space="preserve">80C – PPF</t>
  </si>
  <si>
    <t xml:space="preserve">80C – ELSS</t>
  </si>
  <si>
    <t xml:space="preserve">80C – Others</t>
  </si>
  <si>
    <t xml:space="preserve">   </t>
  </si>
  <si>
    <t xml:space="preserve">Interest Income</t>
  </si>
  <si>
    <t xml:space="preserve">Savings Account</t>
  </si>
  <si>
    <t xml:space="preserve">Deposits</t>
  </si>
  <si>
    <t xml:space="preserve">Exempt Income</t>
  </si>
  <si>
    <t xml:space="preserve">PPF</t>
  </si>
  <si>
    <t xml:space="preserve">Tax-free Bonds</t>
  </si>
  <si>
    <t xml:space="preserve">Capital Gains</t>
  </si>
  <si>
    <t xml:space="preserve">scheme_code</t>
  </si>
  <si>
    <t xml:space="preserve">scheme_name</t>
  </si>
  <si>
    <t xml:space="preserve">folio</t>
  </si>
  <si>
    <t xml:space="preserve">owner</t>
  </si>
  <si>
    <t xml:space="preserve">scheme_norm</t>
  </si>
  <si>
    <t xml:space="preserve">date</t>
  </si>
  <si>
    <t xml:space="preserve">txn_type</t>
  </si>
  <si>
    <t xml:space="preserve">price</t>
  </si>
  <si>
    <t xml:space="preserve">units</t>
  </si>
  <si>
    <t xml:space="preserve">nav</t>
  </si>
  <si>
    <t xml:space="preserve">indexed_cost</t>
  </si>
  <si>
    <t xml:space="preserve">stcg</t>
  </si>
  <si>
    <t xml:space="preserve">ltcg_idx</t>
  </si>
  <si>
    <t xml:space="preserve">ltcg_wo_idx</t>
  </si>
  <si>
    <t xml:space="preserve">units_grandf</t>
  </si>
  <si>
    <t xml:space="preserve">nav_grandf</t>
  </si>
  <si>
    <t xml:space="preserve">value_grandf</t>
  </si>
  <si>
    <t xml:space="preserve">buy_value</t>
  </si>
  <si>
    <t xml:space="preserve">age_in_yrs</t>
  </si>
  <si>
    <t xml:space="preserve">purchase_date</t>
  </si>
  <si>
    <t xml:space="preserve">sale_date</t>
  </si>
  <si>
    <t xml:space="preserve">FMV</t>
  </si>
  <si>
    <t xml:space="preserve">cost</t>
  </si>
  <si>
    <t xml:space="preserve">Cost_idx</t>
  </si>
  <si>
    <t xml:space="preserve">non-equity</t>
  </si>
  <si>
    <t xml:space="preserve">A DynamicBond Fund - Direct Growth</t>
  </si>
  <si>
    <t xml:space="preserve">adynamicbond_direct</t>
  </si>
  <si>
    <t xml:space="preserve">2018-09-21</t>
  </si>
  <si>
    <t xml:space="preserve">Sell</t>
  </si>
  <si>
    <t xml:space="preserve">2017-07-14</t>
  </si>
  <si>
    <t xml:space="preserve">equity</t>
  </si>
  <si>
    <t xml:space="preserve">Buy</t>
  </si>
  <si>
    <t xml:space="preserve">2017-03-29</t>
  </si>
  <si>
    <t xml:space="preserve">2018-09-18</t>
  </si>
  <si>
    <t xml:space="preserve">Equity – LTCG</t>
  </si>
  <si>
    <t xml:space="preserve">Comparison</t>
  </si>
  <si>
    <t xml:space="preserve">Cost</t>
  </si>
  <si>
    <t xml:space="preserve">Equity – STCG</t>
  </si>
  <si>
    <t xml:space="preserve">Debt – STCG</t>
  </si>
  <si>
    <t xml:space="preserve">Debt – LTCG</t>
  </si>
  <si>
    <t xml:space="preserve">ltcg_eq_fmv</t>
  </si>
  <si>
    <t xml:space="preserve">ltcg_eq_buy</t>
  </si>
  <si>
    <t xml:space="preserve">ltcg_eq_sell</t>
  </si>
  <si>
    <t xml:space="preserve">ltcg_eq_rlup1</t>
  </si>
  <si>
    <t xml:space="preserve">ltcg_eq_rlup2</t>
  </si>
  <si>
    <t xml:space="preserve">stcg_eq_buy</t>
  </si>
  <si>
    <t xml:space="preserve">stcg_eq_sell</t>
  </si>
  <si>
    <t xml:space="preserve">stcg_noneq_buy</t>
  </si>
  <si>
    <t xml:space="preserve">stcg_noneq_sell</t>
  </si>
  <si>
    <t xml:space="preserve">ltcg_noneq_buy</t>
  </si>
  <si>
    <t xml:space="preserve">ltcg_noneq_sell</t>
  </si>
  <si>
    <t xml:space="preserve">Type of Mutual Fund (MF)</t>
  </si>
  <si>
    <t xml:space="preserve">Description of Mutual Fund sold</t>
  </si>
  <si>
    <t xml:space="preserve">Date of Purchase
(DD/MM/YYYY)</t>
  </si>
  <si>
    <t xml:space="preserve">Purchase Value</t>
  </si>
  <si>
    <t xml:space="preserve">Date of Sale
(DD/MM/YYYY)</t>
  </si>
  <si>
    <t xml:space="preserve">Sale Value</t>
  </si>
  <si>
    <t xml:space="preserve">FMV as on
31 Jan. 2018</t>
  </si>
  <si>
    <t xml:space="preserve">Transfer Expenses
(Stamp duty, brokerage, etc)</t>
  </si>
  <si>
    <t xml:space="preserve">Net capital gain
(auto-calculated)</t>
  </si>
  <si>
    <t xml:space="preserve">UTI Dynamic Bond Fund- DirectGrowth Plan</t>
  </si>
  <si>
    <t xml:space="preserve">utidynamicbond_direct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</si>
</sst>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General"/>
    <numFmt numFmtId="167" formatCode="@"/>
    <numFmt numFmtId="168" formatCode="DD/MM/YYYY"/>
    <numFmt numFmtId="169" formatCode="YYYY\-MM\-DD"/>
    <numFmt numFmtId="170" formatCode="[$-4009]DD/MM/YY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465A4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DE8CB"/>
        <bgColor rgb="FFD9D9D9"/>
      </patternFill>
    </fill>
    <fill>
      <patternFill patternType="solid">
        <fgColor rgb="FFE0C2CD"/>
        <bgColor rgb="FFD9D9D9"/>
      </patternFill>
    </fill>
    <fill>
      <patternFill patternType="solid">
        <fgColor rgb="FFD9D9D9"/>
        <bgColor rgb="FFDDE8C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6" activeCellId="0" sqref="E3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54"/>
    <col collapsed="false" customWidth="false" hidden="false" outlineLevel="0" max="1025" min="3" style="0" width="11.52"/>
  </cols>
  <sheetData>
    <row r="3" customFormat="false" ht="15" hidden="false" customHeight="false" outlineLevel="0" collapsed="false">
      <c r="B3" s="1" t="s">
        <v>0</v>
      </c>
    </row>
    <row r="4" customFormat="false" ht="12.8" hidden="false" customHeight="false" outlineLevel="0" collapsed="false">
      <c r="B4" s="0" t="s">
        <v>1</v>
      </c>
      <c r="C4" s="2"/>
    </row>
    <row r="5" customFormat="false" ht="12.8" hidden="false" customHeight="false" outlineLevel="0" collapsed="false">
      <c r="B5" s="0" t="s">
        <v>2</v>
      </c>
      <c r="C5" s="3"/>
    </row>
    <row r="6" customFormat="false" ht="12.8" hidden="false" customHeight="false" outlineLevel="0" collapsed="false">
      <c r="C6" s="4"/>
    </row>
    <row r="7" customFormat="false" ht="15" hidden="false" customHeight="false" outlineLevel="0" collapsed="false">
      <c r="B7" s="1" t="s">
        <v>3</v>
      </c>
      <c r="C7" s="5" t="n">
        <f aca="false">SUM(C8:C12)</f>
        <v>0</v>
      </c>
    </row>
    <row r="8" customFormat="false" ht="12.8" hidden="false" customHeight="false" outlineLevel="0" collapsed="false">
      <c r="B8" s="0" t="s">
        <v>4</v>
      </c>
      <c r="C8" s="2"/>
    </row>
    <row r="9" customFormat="false" ht="12.8" hidden="false" customHeight="false" outlineLevel="0" collapsed="false">
      <c r="B9" s="0" t="s">
        <v>5</v>
      </c>
      <c r="C9" s="2"/>
    </row>
    <row r="10" customFormat="false" ht="12.8" hidden="false" customHeight="false" outlineLevel="0" collapsed="false">
      <c r="B10" s="0" t="s">
        <v>6</v>
      </c>
      <c r="C10" s="2"/>
    </row>
    <row r="11" customFormat="false" ht="12.8" hidden="false" customHeight="false" outlineLevel="0" collapsed="false">
      <c r="B11" s="0" t="s">
        <v>7</v>
      </c>
      <c r="C11" s="2"/>
    </row>
    <row r="12" customFormat="false" ht="12.8" hidden="false" customHeight="false" outlineLevel="0" collapsed="false">
      <c r="C12" s="2"/>
    </row>
    <row r="13" customFormat="false" ht="15" hidden="false" customHeight="false" outlineLevel="0" collapsed="false">
      <c r="B13" s="1" t="s">
        <v>8</v>
      </c>
      <c r="C13" s="5" t="n">
        <f aca="false">SUM(C14:C16)</f>
        <v>0</v>
      </c>
    </row>
    <row r="14" customFormat="false" ht="12.8" hidden="false" customHeight="false" outlineLevel="0" collapsed="false">
      <c r="B14" s="0" t="s">
        <v>9</v>
      </c>
      <c r="C14" s="2"/>
    </row>
    <row r="15" customFormat="false" ht="12.8" hidden="false" customHeight="false" outlineLevel="0" collapsed="false">
      <c r="B15" s="0" t="s">
        <v>10</v>
      </c>
      <c r="C15" s="2"/>
    </row>
    <row r="16" customFormat="false" ht="12.8" hidden="false" customHeight="false" outlineLevel="0" collapsed="false">
      <c r="C16" s="2"/>
    </row>
    <row r="17" customFormat="false" ht="15" hidden="false" customHeight="false" outlineLevel="0" collapsed="false">
      <c r="B17" s="1" t="s">
        <v>11</v>
      </c>
      <c r="C17" s="5" t="n">
        <f aca="false">SUM(C18:C20)</f>
        <v>0</v>
      </c>
    </row>
    <row r="18" customFormat="false" ht="12.8" hidden="false" customHeight="false" outlineLevel="0" collapsed="false">
      <c r="B18" s="0" t="s">
        <v>12</v>
      </c>
      <c r="C18" s="2"/>
    </row>
    <row r="19" customFormat="false" ht="12.8" hidden="false" customHeight="false" outlineLevel="0" collapsed="false">
      <c r="B19" s="0" t="s">
        <v>13</v>
      </c>
      <c r="C19" s="2"/>
    </row>
    <row r="20" customFormat="false" ht="12.8" hidden="false" customHeight="false" outlineLevel="0" collapsed="false">
      <c r="C20" s="2"/>
    </row>
    <row r="21" customFormat="false" ht="15" hidden="false" customHeight="false" outlineLevel="0" collapsed="false">
      <c r="B21" s="1" t="s">
        <v>14</v>
      </c>
    </row>
    <row r="22" customFormat="false" ht="13" hidden="false" customHeight="false" outlineLevel="0" collapsed="false">
      <c r="B22" s="0" t="str">
        <f aca="false">mf_gain_summary!B27</f>
        <v>ltcg_eq_fmv</v>
      </c>
      <c r="C22" s="2" t="n">
        <f aca="false">mf_gain_summary!D27</f>
        <v>0</v>
      </c>
    </row>
    <row r="23" customFormat="false" ht="13" hidden="false" customHeight="false" outlineLevel="0" collapsed="false">
      <c r="B23" s="0" t="str">
        <f aca="false">mf_gain_summary!B28</f>
        <v>ltcg_eq_buy</v>
      </c>
      <c r="C23" s="2" t="n">
        <f aca="false">mf_gain_summary!D28</f>
        <v>180000.008</v>
      </c>
    </row>
    <row r="24" customFormat="false" ht="13" hidden="false" customHeight="false" outlineLevel="0" collapsed="false">
      <c r="B24" s="0" t="str">
        <f aca="false">mf_gain_summary!B29</f>
        <v>ltcg_eq_sell</v>
      </c>
      <c r="C24" s="2" t="n">
        <f aca="false">mf_gain_summary!D29</f>
        <v>0</v>
      </c>
    </row>
    <row r="25" customFormat="false" ht="13" hidden="false" customHeight="false" outlineLevel="0" collapsed="false">
      <c r="B25" s="0" t="str">
        <f aca="false">mf_gain_summary!B30</f>
        <v>ltcg_eq_rlup1</v>
      </c>
      <c r="C25" s="2" t="n">
        <f aca="false">mf_gain_summary!D30</f>
        <v>180000.008</v>
      </c>
    </row>
    <row r="26" customFormat="false" ht="13" hidden="false" customHeight="false" outlineLevel="0" collapsed="false">
      <c r="B26" s="0" t="str">
        <f aca="false">mf_gain_summary!B31</f>
        <v>ltcg_eq_rlup2</v>
      </c>
      <c r="C26" s="2" t="n">
        <f aca="false">mf_gain_summary!D31</f>
        <v>180000.008</v>
      </c>
    </row>
    <row r="27" customFormat="false" ht="13" hidden="false" customHeight="false" outlineLevel="0" collapsed="false">
      <c r="B27" s="0" t="str">
        <f aca="false">mf_gain_summary!B32</f>
        <v>stcg_eq_buy</v>
      </c>
      <c r="C27" s="2" t="n">
        <f aca="false">mf_gain_summary!D32</f>
        <v>0</v>
      </c>
    </row>
    <row r="28" customFormat="false" ht="13" hidden="false" customHeight="false" outlineLevel="0" collapsed="false">
      <c r="B28" s="0" t="str">
        <f aca="false">mf_gain_summary!B33</f>
        <v>stcg_eq_sell</v>
      </c>
      <c r="C28" s="2" t="n">
        <f aca="false">mf_gain_summary!D33</f>
        <v>0</v>
      </c>
    </row>
    <row r="29" customFormat="false" ht="13" hidden="false" customHeight="false" outlineLevel="0" collapsed="false">
      <c r="B29" s="0" t="str">
        <f aca="false">mf_gain_summary!B34</f>
        <v>stcg_noneq_buy</v>
      </c>
      <c r="C29" s="2" t="n">
        <f aca="false">mf_gain_summary!D34</f>
        <v>149500.008</v>
      </c>
    </row>
    <row r="30" customFormat="false" ht="13" hidden="false" customHeight="false" outlineLevel="0" collapsed="false">
      <c r="B30" s="0" t="str">
        <f aca="false">mf_gain_summary!B35</f>
        <v>stcg_noneq_sell</v>
      </c>
      <c r="C30" s="2" t="n">
        <f aca="false">mf_gain_summary!D35</f>
        <v>151344.59</v>
      </c>
    </row>
    <row r="31" customFormat="false" ht="13" hidden="false" customHeight="false" outlineLevel="0" collapsed="false">
      <c r="B31" s="0" t="str">
        <f aca="false">mf_gain_summary!B36</f>
        <v>ltcg_noneq_buy</v>
      </c>
      <c r="C31" s="2" t="n">
        <f aca="false">mf_gain_summary!D36</f>
        <v>0</v>
      </c>
    </row>
    <row r="32" customFormat="false" ht="13" hidden="false" customHeight="false" outlineLevel="0" collapsed="false">
      <c r="B32" s="0" t="str">
        <f aca="false">mf_gain_summary!B37</f>
        <v>ltcg_noneq_sell</v>
      </c>
      <c r="C32" s="2" t="n">
        <f aca="false">mf_gain_summary!D37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4" width="12.68"/>
    <col collapsed="false" customWidth="true" hidden="false" outlineLevel="0" max="2" min="2" style="4" width="54.61"/>
    <col collapsed="false" customWidth="true" hidden="false" outlineLevel="0" max="3" min="3" style="0" width="12.56"/>
    <col collapsed="false" customWidth="true" hidden="false" outlineLevel="0" max="4" min="4" style="0" width="6.36"/>
    <col collapsed="false" customWidth="true" hidden="false" outlineLevel="0" max="5" min="5" style="0" width="30.06"/>
    <col collapsed="false" customWidth="true" hidden="false" outlineLevel="0" max="6" min="6" style="0" width="10.49"/>
    <col collapsed="false" customWidth="true" hidden="false" outlineLevel="0" max="7" min="7" style="0" width="8.79"/>
    <col collapsed="false" customWidth="true" hidden="false" outlineLevel="0" max="8" min="8" style="4" width="10.73"/>
    <col collapsed="false" customWidth="true" hidden="false" outlineLevel="0" max="10" min="9" style="0" width="9.78"/>
    <col collapsed="false" customWidth="true" hidden="false" outlineLevel="0" max="11" min="11" style="4" width="12.07"/>
    <col collapsed="false" customWidth="true" hidden="false" outlineLevel="0" max="12" min="12" style="6" width="8.79"/>
    <col collapsed="false" customWidth="true" hidden="false" outlineLevel="0" max="13" min="13" style="6" width="7.58"/>
    <col collapsed="false" customWidth="true" hidden="false" outlineLevel="0" max="14" min="14" style="6" width="10.85"/>
    <col collapsed="false" customWidth="true" hidden="false" outlineLevel="0" max="15" min="15" style="0" width="11.22"/>
    <col collapsed="false" customWidth="true" hidden="false" outlineLevel="0" max="16" min="16" style="0" width="10.38"/>
    <col collapsed="false" customWidth="true" hidden="false" outlineLevel="0" max="18" min="17" style="4" width="11.71"/>
    <col collapsed="false" customWidth="true" hidden="false" outlineLevel="0" max="19" min="19" style="4" width="10.25"/>
    <col collapsed="false" customWidth="true" hidden="false" outlineLevel="0" max="20" min="20" style="0" width="13.29"/>
    <col collapsed="false" customWidth="true" hidden="false" outlineLevel="0" max="21" min="21" style="0" width="10.49"/>
    <col collapsed="false" customWidth="false" hidden="false" outlineLevel="0" max="22" min="22" style="0" width="11.52"/>
    <col collapsed="false" customWidth="false" hidden="false" outlineLevel="0" max="25" min="23" style="7" width="11.52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8" t="s">
        <v>15</v>
      </c>
      <c r="B1" s="8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8" t="s">
        <v>22</v>
      </c>
      <c r="I1" s="9" t="s">
        <v>23</v>
      </c>
      <c r="J1" s="9" t="s">
        <v>24</v>
      </c>
      <c r="K1" s="8" t="s">
        <v>25</v>
      </c>
      <c r="L1" s="10" t="s">
        <v>26</v>
      </c>
      <c r="M1" s="10" t="s">
        <v>27</v>
      </c>
      <c r="N1" s="10" t="s">
        <v>28</v>
      </c>
      <c r="O1" s="9" t="s">
        <v>29</v>
      </c>
      <c r="P1" s="9" t="s">
        <v>30</v>
      </c>
      <c r="Q1" s="8" t="s">
        <v>31</v>
      </c>
      <c r="R1" s="8" t="s">
        <v>32</v>
      </c>
      <c r="S1" s="8" t="s">
        <v>33</v>
      </c>
      <c r="T1" s="9" t="s">
        <v>34</v>
      </c>
      <c r="U1" s="9" t="s">
        <v>35</v>
      </c>
      <c r="V1" s="9"/>
      <c r="W1" s="11" t="s">
        <v>36</v>
      </c>
      <c r="X1" s="11" t="s">
        <v>37</v>
      </c>
      <c r="Y1" s="11" t="s">
        <v>38</v>
      </c>
    </row>
    <row r="2" customFormat="false" ht="12.8" hidden="false" customHeight="false" outlineLevel="0" collapsed="false">
      <c r="A2" s="4" t="s">
        <v>39</v>
      </c>
      <c r="B2" s="4" t="s">
        <v>40</v>
      </c>
      <c r="C2" s="0" t="n">
        <v>1800000000</v>
      </c>
      <c r="E2" s="0" t="s">
        <v>41</v>
      </c>
      <c r="F2" s="12" t="s">
        <v>42</v>
      </c>
      <c r="G2" s="0" t="s">
        <v>43</v>
      </c>
      <c r="H2" s="4" t="n">
        <v>151344.59</v>
      </c>
      <c r="I2" s="0" t="n">
        <v>7492.195</v>
      </c>
      <c r="J2" s="0" t="n">
        <v>20.2003</v>
      </c>
      <c r="L2" s="6" t="n">
        <v>1844.58</v>
      </c>
      <c r="N2" s="6" t="n">
        <v>0</v>
      </c>
      <c r="O2" s="0" t="n">
        <v>7492.195</v>
      </c>
      <c r="Q2" s="4" t="n">
        <v>0</v>
      </c>
      <c r="R2" s="4" t="n">
        <v>149500.008</v>
      </c>
      <c r="S2" s="4" t="n">
        <v>1.19</v>
      </c>
      <c r="T2" s="12" t="s">
        <v>44</v>
      </c>
      <c r="U2" s="12" t="s">
        <v>42</v>
      </c>
      <c r="W2" s="7" t="n">
        <f aca="false">IF(AND(S2&gt;1,A2="equity"),MIN(H2,Q2),0)</f>
        <v>0</v>
      </c>
      <c r="X2" s="7" t="n">
        <f aca="false">IF(AND(S2&gt;1,A2="equity"),MAX(R2,W2),0)</f>
        <v>0</v>
      </c>
      <c r="Y2" s="7" t="n">
        <f aca="false">K2*I2</f>
        <v>0</v>
      </c>
      <c r="AA2" s="0" t="str">
        <f aca="false">IF(A2="equity","MF (Equity)", IF(A2="non-equity","MF (Other than Equity)", ""))</f>
        <v>MF (Other than Equity)</v>
      </c>
    </row>
    <row r="3" customFormat="false" ht="12.8" hidden="false" customHeight="false" outlineLevel="0" collapsed="false">
      <c r="A3" s="4" t="s">
        <v>45</v>
      </c>
      <c r="F3" s="12"/>
      <c r="G3" s="0" t="s">
        <v>46</v>
      </c>
      <c r="I3" s="0" t="n">
        <v>9156.345</v>
      </c>
      <c r="J3" s="0" t="n">
        <v>20.9784</v>
      </c>
      <c r="L3" s="6" t="n">
        <v>12085.46</v>
      </c>
      <c r="O3" s="0" t="n">
        <v>9156.345</v>
      </c>
      <c r="Q3" s="4" t="n">
        <v>0</v>
      </c>
      <c r="R3" s="4" t="n">
        <v>180000.008</v>
      </c>
      <c r="S3" s="4" t="n">
        <v>1.47</v>
      </c>
      <c r="T3" s="12" t="s">
        <v>47</v>
      </c>
      <c r="U3" s="12" t="s">
        <v>48</v>
      </c>
      <c r="W3" s="7" t="n">
        <f aca="false">IF(AND(S3&gt;1,A3="equity"),MIN(H3,Q3),0)</f>
        <v>0</v>
      </c>
      <c r="X3" s="7" t="n">
        <f aca="false">IF(AND(S3&gt;1,A3="equity"),MAX(R3,W3),0)</f>
        <v>180000.008</v>
      </c>
      <c r="Y3" s="7" t="n">
        <f aca="false">K3*I3</f>
        <v>0</v>
      </c>
      <c r="AA3" s="0" t="str">
        <f aca="false">IF(A3="equity","MF (Equity)", IF(A3="non-equity","MF (Other than Equity)", ""))</f>
        <v>MF (Equity)</v>
      </c>
    </row>
    <row r="4" customFormat="false" ht="12.8" hidden="false" customHeight="false" outlineLevel="0" collapsed="false">
      <c r="A4" s="8"/>
      <c r="F4" s="12"/>
      <c r="T4" s="12"/>
      <c r="U4" s="12"/>
      <c r="W4" s="7" t="n">
        <f aca="false">IF(AND(S4&gt;1,A4="equity"),MIN(H4,Q4),0)</f>
        <v>0</v>
      </c>
      <c r="X4" s="7" t="n">
        <f aca="false">IF(AND(S4&gt;1,A4="equity"),MAX(R4,W4),0)</f>
        <v>0</v>
      </c>
      <c r="Y4" s="7" t="n">
        <f aca="false">K4*I4</f>
        <v>0</v>
      </c>
      <c r="AA4" s="0" t="str">
        <f aca="false">IF(A4="equity","MF (Equity)", IF(A4="non-equity","MF (Other than Equity)", ""))</f>
        <v/>
      </c>
    </row>
    <row r="5" customFormat="false" ht="12.8" hidden="false" customHeight="false" outlineLevel="0" collapsed="false">
      <c r="A5" s="8"/>
      <c r="F5" s="12"/>
      <c r="T5" s="12"/>
      <c r="U5" s="12"/>
      <c r="W5" s="7" t="n">
        <f aca="false">IF(AND(S5&gt;1,A5="equity"),MIN(H5,Q5),0)</f>
        <v>0</v>
      </c>
      <c r="X5" s="7" t="n">
        <f aca="false">IF(AND(S5&gt;1,A5="equity"),MAX(R5,W5),0)</f>
        <v>0</v>
      </c>
      <c r="Y5" s="7" t="n">
        <f aca="false">K5*I5</f>
        <v>0</v>
      </c>
      <c r="AA5" s="0" t="str">
        <f aca="false">IF(A5="equity","MF (Equity)", IF(A5="non-equity","MF (Other than Equity)", ""))</f>
        <v/>
      </c>
    </row>
    <row r="6" customFormat="false" ht="12.8" hidden="false" customHeight="false" outlineLevel="0" collapsed="false">
      <c r="A6" s="8"/>
      <c r="F6" s="12"/>
      <c r="T6" s="12"/>
      <c r="U6" s="12"/>
      <c r="W6" s="7" t="n">
        <f aca="false">IF(AND(S6&gt;1,A6="equity"),MIN(H6,Q6),0)</f>
        <v>0</v>
      </c>
      <c r="X6" s="7" t="n">
        <f aca="false">IF(AND(S6&gt;1,A6="equity"),MAX(R6,W6),0)</f>
        <v>0</v>
      </c>
      <c r="Y6" s="7" t="n">
        <f aca="false">K6*I6</f>
        <v>0</v>
      </c>
      <c r="AA6" s="0" t="str">
        <f aca="false">IF(A6="equity","MF (Equity)", IF(A6="non-equity","MF (Other than Equity)", ""))</f>
        <v/>
      </c>
    </row>
    <row r="7" customFormat="false" ht="12.8" hidden="false" customHeight="false" outlineLevel="0" collapsed="false">
      <c r="A7" s="8"/>
      <c r="F7" s="12"/>
      <c r="T7" s="12"/>
      <c r="U7" s="12"/>
      <c r="W7" s="7" t="n">
        <f aca="false">IF(AND(S7&gt;1,A7="equity"),MIN(H7,Q7),0)</f>
        <v>0</v>
      </c>
      <c r="X7" s="7" t="n">
        <f aca="false">IF(AND(S7&gt;1,A7="equity"),MAX(R7,W7),0)</f>
        <v>0</v>
      </c>
      <c r="Y7" s="7" t="n">
        <f aca="false">K7*I7</f>
        <v>0</v>
      </c>
      <c r="AA7" s="0" t="str">
        <f aca="false">IF(A7="equity","MF (Equity)", IF(A7="non-equity","MF (Other than Equity)", ""))</f>
        <v/>
      </c>
    </row>
    <row r="8" customFormat="false" ht="12.8" hidden="false" customHeight="false" outlineLevel="0" collapsed="false">
      <c r="W8" s="7" t="n">
        <f aca="false">IF(AND(S8&gt;1,A8="equity"),MIN(H8,Q8),0)</f>
        <v>0</v>
      </c>
      <c r="X8" s="7" t="n">
        <f aca="false">IF(AND(S8&gt;1,A8="equity"),MAX(R8,W8),0)</f>
        <v>0</v>
      </c>
      <c r="Y8" s="7" t="n">
        <f aca="false">K8*I8</f>
        <v>0</v>
      </c>
      <c r="AA8" s="0" t="str">
        <f aca="false">IF(A8="equity","MF (Equity)", IF(A8="non-equity","MF (Other than Equity)", ""))</f>
        <v/>
      </c>
    </row>
    <row r="9" customFormat="false" ht="12.8" hidden="false" customHeight="false" outlineLevel="0" collapsed="false">
      <c r="W9" s="7" t="n">
        <f aca="false">IF(AND(S9&gt;1,A9="equity"),MIN(H9,Q9),0)</f>
        <v>0</v>
      </c>
      <c r="X9" s="7" t="n">
        <f aca="false">IF(AND(S9&gt;1,A9="equity"),MAX(R9,W9),0)</f>
        <v>0</v>
      </c>
      <c r="Y9" s="7" t="n">
        <f aca="false">K9*I9</f>
        <v>0</v>
      </c>
      <c r="AA9" s="0" t="str">
        <f aca="false">IF(A9="equity","MF (Equity)", IF(A9="non-equity","MF (Other than Equity)", ""))</f>
        <v/>
      </c>
    </row>
    <row r="10" customFormat="false" ht="12.8" hidden="false" customHeight="false" outlineLevel="0" collapsed="false">
      <c r="W10" s="7" t="n">
        <f aca="false">IF(AND(S10&gt;1,A10="equity"),MIN(H10,Q10),0)</f>
        <v>0</v>
      </c>
      <c r="X10" s="7" t="n">
        <f aca="false">IF(AND(S10&gt;1,A10="equity"),MAX(R10,W10),0)</f>
        <v>0</v>
      </c>
      <c r="Y10" s="7" t="n">
        <f aca="false">K10*I10</f>
        <v>0</v>
      </c>
      <c r="AA10" s="0" t="str">
        <f aca="false">IF(A10="equity","MF (Equity)", IF(A10="non-equity","MF (Other than Equity)", ""))</f>
        <v/>
      </c>
    </row>
    <row r="11" customFormat="false" ht="12.8" hidden="false" customHeight="false" outlineLevel="0" collapsed="false">
      <c r="W11" s="7" t="n">
        <f aca="false">IF(AND(S11&gt;1,A11="equity"),MIN(H11,Q11),0)</f>
        <v>0</v>
      </c>
      <c r="X11" s="7" t="n">
        <f aca="false">IF(AND(S11&gt;1,A11="equity"),MAX(R11,W11),0)</f>
        <v>0</v>
      </c>
      <c r="Y11" s="7" t="n">
        <f aca="false">K11*I11</f>
        <v>0</v>
      </c>
      <c r="AA11" s="0" t="str">
        <f aca="false">IF(A11="equity","MF (Equity)", IF(A11="non-equity","MF (Other than Equity)", ""))</f>
        <v/>
      </c>
    </row>
    <row r="12" customFormat="false" ht="12.8" hidden="false" customHeight="false" outlineLevel="0" collapsed="false">
      <c r="W12" s="7" t="n">
        <f aca="false">IF(AND(S12&gt;1,A12="equity"),MIN(H12,Q12),0)</f>
        <v>0</v>
      </c>
      <c r="X12" s="7" t="n">
        <f aca="false">IF(AND(S12&gt;1,A12="equity"),MAX(R12,W12),0)</f>
        <v>0</v>
      </c>
      <c r="Y12" s="7" t="n">
        <f aca="false">K12*I12</f>
        <v>0</v>
      </c>
      <c r="AA12" s="0" t="str">
        <f aca="false">IF(A12="equity","MF (Equity)", IF(A12="non-equity","MF (Other than Equity)", ""))</f>
        <v/>
      </c>
    </row>
    <row r="13" customFormat="false" ht="12.8" hidden="false" customHeight="false" outlineLevel="0" collapsed="false">
      <c r="W13" s="7" t="n">
        <f aca="false">IF(AND(S13&gt;1,A13="equity"),MIN(H13,Q13),0)</f>
        <v>0</v>
      </c>
      <c r="X13" s="7" t="n">
        <f aca="false">IF(AND(S13&gt;1,A13="equity"),MAX(R13,W13),0)</f>
        <v>0</v>
      </c>
      <c r="Y13" s="7" t="n">
        <f aca="false">K13*I13</f>
        <v>0</v>
      </c>
      <c r="AA13" s="0" t="str">
        <f aca="false">IF(A13="equity","MF (Equity)", IF(A13="non-equity","MF (Other than Equity)", ""))</f>
        <v/>
      </c>
    </row>
    <row r="14" customFormat="false" ht="12.8" hidden="false" customHeight="false" outlineLevel="0" collapsed="false">
      <c r="W14" s="7" t="n">
        <f aca="false">IF(AND(S14&gt;1,A14="equity"),MIN(H14,Q14),0)</f>
        <v>0</v>
      </c>
      <c r="X14" s="7" t="n">
        <f aca="false">IF(AND(S14&gt;1,A14="equity"),MAX(R14,W14),0)</f>
        <v>0</v>
      </c>
      <c r="Y14" s="7" t="n">
        <f aca="false">K14*I14</f>
        <v>0</v>
      </c>
      <c r="AA14" s="0" t="str">
        <f aca="false">IF(A14="equity","MF (Equity)", IF(A14="non-equity","MF (Other than Equity)", ""))</f>
        <v/>
      </c>
    </row>
    <row r="15" customFormat="false" ht="12.8" hidden="false" customHeight="false" outlineLevel="0" collapsed="false">
      <c r="W15" s="7" t="n">
        <f aca="false">IF(AND(S15&gt;1,A15="equity"),MIN(H15,Q15),0)</f>
        <v>0</v>
      </c>
      <c r="X15" s="7" t="n">
        <f aca="false">IF(AND(S15&gt;1,A15="equity"),MAX(R15,W15),0)</f>
        <v>0</v>
      </c>
      <c r="Y15" s="7" t="n">
        <f aca="false">K15*I15</f>
        <v>0</v>
      </c>
      <c r="AA15" s="0" t="str">
        <f aca="false">IF(A15="equity","MF (Equity)", IF(A15="non-equity","MF (Other than Equity)", ""))</f>
        <v/>
      </c>
    </row>
    <row r="16" customFormat="false" ht="12.8" hidden="false" customHeight="false" outlineLevel="0" collapsed="false">
      <c r="W16" s="7" t="n">
        <f aca="false">IF(AND(S16&gt;1,A16="equity"),MIN(H16,Q16),0)</f>
        <v>0</v>
      </c>
      <c r="X16" s="7" t="n">
        <f aca="false">IF(AND(S16&gt;1,A16="equity"),MAX(R16,W16),0)</f>
        <v>0</v>
      </c>
      <c r="Y16" s="7" t="n">
        <f aca="false">K16*I16</f>
        <v>0</v>
      </c>
      <c r="AA16" s="0" t="str">
        <f aca="false">IF(A16="equity","MF (Equity)", IF(A16="non-equity","MF (Other than Equity)", ""))</f>
        <v/>
      </c>
    </row>
    <row r="17" customFormat="false" ht="12.8" hidden="false" customHeight="false" outlineLevel="0" collapsed="false">
      <c r="W17" s="7" t="n">
        <f aca="false">IF(AND(S17&gt;1,A17="equity"),MIN(H17,Q17),0)</f>
        <v>0</v>
      </c>
      <c r="X17" s="7" t="n">
        <f aca="false">IF(AND(S17&gt;1,A17="equity"),MAX(R17,W17),0)</f>
        <v>0</v>
      </c>
      <c r="Y17" s="7" t="n">
        <f aca="false">K17*I17</f>
        <v>0</v>
      </c>
      <c r="AA17" s="0" t="str">
        <f aca="false">IF(A17="equity","MF (Equity)", IF(A17="non-equity","MF (Other than Equity)", ""))</f>
        <v/>
      </c>
    </row>
    <row r="18" customFormat="false" ht="12.8" hidden="false" customHeight="false" outlineLevel="0" collapsed="false">
      <c r="W18" s="7" t="n">
        <f aca="false">IF(AND(S18&gt;1,A18="equity"),MIN(H18,Q18),0)</f>
        <v>0</v>
      </c>
      <c r="X18" s="7" t="n">
        <f aca="false">IF(AND(S18&gt;1,A18="equity"),MAX(R18,W18),0)</f>
        <v>0</v>
      </c>
      <c r="Y18" s="7" t="n">
        <f aca="false">K18*I18</f>
        <v>0</v>
      </c>
      <c r="AA18" s="0" t="str">
        <f aca="false">IF(A18="equity","MF (Equity)", IF(A18="non-equity","MF (Other than Equity)", ""))</f>
        <v/>
      </c>
    </row>
    <row r="19" customFormat="false" ht="12.8" hidden="false" customHeight="false" outlineLevel="0" collapsed="false">
      <c r="W19" s="7" t="n">
        <f aca="false">IF(AND(S19&gt;1,A19="equity"),MIN(H19,Q19),0)</f>
        <v>0</v>
      </c>
      <c r="X19" s="7" t="n">
        <f aca="false">IF(AND(S19&gt;1,A19="equity"),MAX(R19,W19),0)</f>
        <v>0</v>
      </c>
      <c r="Y19" s="7" t="n">
        <f aca="false">K19*I19</f>
        <v>0</v>
      </c>
      <c r="AA19" s="0" t="str">
        <f aca="false">IF(A19="equity","MF (Equity)", IF(A19="non-equity","MF (Other than Equity)", ""))</f>
        <v/>
      </c>
    </row>
    <row r="20" customFormat="false" ht="12.8" hidden="false" customHeight="false" outlineLevel="0" collapsed="false">
      <c r="W20" s="7" t="n">
        <f aca="false">IF(AND(S20&gt;1,A20="equity"),MIN(H20,Q20),0)</f>
        <v>0</v>
      </c>
      <c r="X20" s="7" t="n">
        <f aca="false">IF(AND(S20&gt;1,A20="equity"),MAX(R20,W20),0)</f>
        <v>0</v>
      </c>
      <c r="Y20" s="7" t="n">
        <f aca="false">K20*I20</f>
        <v>0</v>
      </c>
      <c r="AA20" s="0" t="str">
        <f aca="false">IF(A20="equity","MF (Equity)", IF(A20="non-equity","MF (Other than Equity)", ""))</f>
        <v/>
      </c>
    </row>
    <row r="21" customFormat="false" ht="12.8" hidden="false" customHeight="false" outlineLevel="0" collapsed="false">
      <c r="W21" s="7" t="n">
        <f aca="false">IF(AND(S21&gt;1,A21="equity"),MIN(H21,Q21),0)</f>
        <v>0</v>
      </c>
      <c r="X21" s="7" t="n">
        <f aca="false">IF(AND(S21&gt;1,A21="equity"),MAX(R21,W21),0)</f>
        <v>0</v>
      </c>
      <c r="Y21" s="7" t="n">
        <f aca="false">K21*I21</f>
        <v>0</v>
      </c>
      <c r="AA21" s="0" t="str">
        <f aca="false">IF(A21="equity","MF (Equity)", IF(A21="non-equity","MF (Other than Equity)", ""))</f>
        <v/>
      </c>
    </row>
    <row r="22" customFormat="false" ht="12.8" hidden="false" customHeight="false" outlineLevel="0" collapsed="false">
      <c r="W22" s="7" t="n">
        <f aca="false">IF(AND(S22&gt;1,A22="equity"),MIN(H22,Q22),0)</f>
        <v>0</v>
      </c>
      <c r="X22" s="7" t="n">
        <f aca="false">IF(AND(S22&gt;1,A22="equity"),MAX(R22,W22),0)</f>
        <v>0</v>
      </c>
      <c r="Y22" s="7" t="n">
        <f aca="false">K22*I22</f>
        <v>0</v>
      </c>
      <c r="AA22" s="0" t="str">
        <f aca="false">IF(A22="equity","MF (Equity)", IF(A22="non-equity","MF (Other than Equity)", ""))</f>
        <v/>
      </c>
    </row>
    <row r="23" customFormat="false" ht="12.8" hidden="false" customHeight="false" outlineLevel="0" collapsed="false">
      <c r="W23" s="7" t="n">
        <f aca="false">IF(AND(S23&gt;1,A23="equity"),MIN(H23,Q23),0)</f>
        <v>0</v>
      </c>
      <c r="X23" s="7" t="n">
        <f aca="false">IF(AND(S23&gt;1,A23="equity"),MAX(R23,W23),0)</f>
        <v>0</v>
      </c>
      <c r="Y23" s="7" t="n">
        <f aca="false">K23*I23</f>
        <v>0</v>
      </c>
      <c r="AA23" s="0" t="str">
        <f aca="false">IF(A23="equity","MF (Equity)", IF(A23="non-equity","MF (Other than Equity)", ""))</f>
        <v/>
      </c>
    </row>
    <row r="24" customFormat="false" ht="12.8" hidden="false" customHeight="false" outlineLevel="0" collapsed="false">
      <c r="W24" s="7" t="n">
        <f aca="false">IF(AND(S24&gt;1,A24="equity"),MIN(H24,Q24),0)</f>
        <v>0</v>
      </c>
      <c r="X24" s="7" t="n">
        <f aca="false">IF(AND(S24&gt;1,A24="equity"),MAX(R24,W24),0)</f>
        <v>0</v>
      </c>
      <c r="Y24" s="7" t="n">
        <f aca="false">K24*I24</f>
        <v>0</v>
      </c>
      <c r="AA24" s="0" t="str">
        <f aca="false">IF(A24="equity","MF (Equity)", IF(A24="non-equity","MF (Other than Equity)", ""))</f>
        <v/>
      </c>
    </row>
    <row r="25" customFormat="false" ht="12.8" hidden="false" customHeight="false" outlineLevel="0" collapsed="false">
      <c r="W25" s="7" t="n">
        <f aca="false">IF(AND(S25&gt;1,A25="equity"),MIN(H25,Q25),0)</f>
        <v>0</v>
      </c>
      <c r="X25" s="7" t="n">
        <f aca="false">IF(AND(S25&gt;1,A25="equity"),MAX(R25,W25),0)</f>
        <v>0</v>
      </c>
      <c r="Y25" s="7" t="n">
        <f aca="false">K25*I25</f>
        <v>0</v>
      </c>
      <c r="AA25" s="0" t="str">
        <f aca="false">IF(A25="equity","MF (Equity)", IF(A25="non-equity","MF (Other than Equity)", ""))</f>
        <v/>
      </c>
    </row>
    <row r="26" customFormat="false" ht="12.8" hidden="false" customHeight="false" outlineLevel="0" collapsed="false">
      <c r="W26" s="7" t="n">
        <f aca="false">IF(AND(S26&gt;1,A26="equity"),MIN(H26,Q26),0)</f>
        <v>0</v>
      </c>
      <c r="X26" s="7" t="n">
        <f aca="false">IF(AND(S26&gt;1,A26="equity"),MAX(R26,W26),0)</f>
        <v>0</v>
      </c>
      <c r="Y26" s="7" t="n">
        <f aca="false">K26*I26</f>
        <v>0</v>
      </c>
      <c r="AA26" s="0" t="str">
        <f aca="false">IF(A26="equity","MF (Equity)", IF(A26="non-equity","MF (Other than Equity)", ""))</f>
        <v/>
      </c>
    </row>
    <row r="27" customFormat="false" ht="12.8" hidden="false" customHeight="false" outlineLevel="0" collapsed="false">
      <c r="W27" s="7" t="n">
        <f aca="false">IF(AND(S27&gt;1,A27="equity"),MIN(H27,Q27),0)</f>
        <v>0</v>
      </c>
      <c r="X27" s="7" t="n">
        <f aca="false">IF(AND(S27&gt;1,A27="equity"),MAX(R27,W27),0)</f>
        <v>0</v>
      </c>
      <c r="Y27" s="7" t="n">
        <f aca="false">K27*I27</f>
        <v>0</v>
      </c>
      <c r="AA27" s="0" t="str">
        <f aca="false">IF(A27="equity","MF (Equity)", IF(A27="non-equity","MF (Other than Equity)", ""))</f>
        <v/>
      </c>
    </row>
    <row r="28" customFormat="false" ht="12.8" hidden="false" customHeight="false" outlineLevel="0" collapsed="false">
      <c r="W28" s="7" t="n">
        <f aca="false">IF(AND(S28&gt;1,A28="equity"),MIN(H28,Q28),0)</f>
        <v>0</v>
      </c>
      <c r="X28" s="7" t="n">
        <f aca="false">IF(AND(S28&gt;1,A28="equity"),MAX(R28,W28),0)</f>
        <v>0</v>
      </c>
      <c r="Y28" s="7" t="n">
        <f aca="false">K28*I28</f>
        <v>0</v>
      </c>
      <c r="AA28" s="0" t="str">
        <f aca="false">IF(A28="equity","MF (Equity)", IF(A28="non-equity","MF (Other than Equity)", ""))</f>
        <v/>
      </c>
    </row>
    <row r="29" customFormat="false" ht="12.8" hidden="false" customHeight="false" outlineLevel="0" collapsed="false">
      <c r="W29" s="7" t="n">
        <f aca="false">IF(AND(S29&gt;1,A29="equity"),MIN(H29,Q29),0)</f>
        <v>0</v>
      </c>
      <c r="X29" s="7" t="n">
        <f aca="false">IF(AND(S29&gt;1,A29="equity"),MAX(R29,W29),0)</f>
        <v>0</v>
      </c>
      <c r="Y29" s="7" t="n">
        <f aca="false">K29*I29</f>
        <v>0</v>
      </c>
      <c r="AA29" s="0" t="str">
        <f aca="false">IF(A29="equity","MF (Equity)", IF(A29="non-equity","MF (Other than Equity)", ""))</f>
        <v/>
      </c>
    </row>
    <row r="30" customFormat="false" ht="12.8" hidden="false" customHeight="false" outlineLevel="0" collapsed="false">
      <c r="W30" s="7" t="n">
        <f aca="false">IF(AND(S30&gt;1,A30="equity"),MIN(H30,Q30),0)</f>
        <v>0</v>
      </c>
      <c r="X30" s="7" t="n">
        <f aca="false">IF(AND(S30&gt;1,A30="equity"),MAX(R30,W30),0)</f>
        <v>0</v>
      </c>
      <c r="Y30" s="7" t="n">
        <f aca="false">K30*I30</f>
        <v>0</v>
      </c>
      <c r="AA30" s="0" t="str">
        <f aca="false">IF(A30="equity","MF (Equity)", IF(A30="non-equity","MF (Other than Equity)", ""))</f>
        <v/>
      </c>
    </row>
    <row r="31" customFormat="false" ht="12.8" hidden="false" customHeight="false" outlineLevel="0" collapsed="false">
      <c r="W31" s="7" t="n">
        <f aca="false">IF(AND(S31&gt;1,A31="equity"),MIN(H31,Q31),0)</f>
        <v>0</v>
      </c>
      <c r="X31" s="7" t="n">
        <f aca="false">IF(AND(S31&gt;1,A31="equity"),MAX(R31,W31),0)</f>
        <v>0</v>
      </c>
      <c r="Y31" s="7" t="n">
        <f aca="false">K31*I31</f>
        <v>0</v>
      </c>
      <c r="AA31" s="0" t="str">
        <f aca="false">IF(A31="equity","MF (Equity)", IF(A31="non-equity","MF (Other than Equity)", ""))</f>
        <v/>
      </c>
    </row>
    <row r="32" customFormat="false" ht="12.8" hidden="false" customHeight="false" outlineLevel="0" collapsed="false">
      <c r="W32" s="7" t="n">
        <f aca="false">IF(AND(S32&gt;1,A32="equity"),MIN(H32,Q32),0)</f>
        <v>0</v>
      </c>
      <c r="X32" s="7" t="n">
        <f aca="false">IF(AND(S32&gt;1,A32="equity"),MAX(R32,W32),0)</f>
        <v>0</v>
      </c>
      <c r="Y32" s="7" t="n">
        <f aca="false">K32*I32</f>
        <v>0</v>
      </c>
      <c r="AA32" s="0" t="str">
        <f aca="false">IF(A32="equity","MF (Equity)", IF(A32="non-equity","MF (Other than Equity)", ""))</f>
        <v/>
      </c>
    </row>
    <row r="33" customFormat="false" ht="12.8" hidden="false" customHeight="false" outlineLevel="0" collapsed="false">
      <c r="W33" s="7" t="n">
        <f aca="false">IF(AND(S33&gt;1,A33="equity"),MIN(H33,Q33),0)</f>
        <v>0</v>
      </c>
      <c r="X33" s="7" t="n">
        <f aca="false">IF(AND(S33&gt;1,A33="equity"),MAX(R33,W33),0)</f>
        <v>0</v>
      </c>
      <c r="Y33" s="7" t="n">
        <f aca="false">K33*I33</f>
        <v>0</v>
      </c>
      <c r="AA33" s="0" t="str">
        <f aca="false">IF(A33="equity","MF (Equity)", IF(A33="non-equity","MF (Other than Equity)", ""))</f>
        <v/>
      </c>
    </row>
    <row r="34" customFormat="false" ht="12.8" hidden="false" customHeight="false" outlineLevel="0" collapsed="false">
      <c r="W34" s="7" t="n">
        <f aca="false">IF(AND(S34&gt;1,A34="equity"),MIN(H34,Q34),0)</f>
        <v>0</v>
      </c>
      <c r="X34" s="7" t="n">
        <f aca="false">IF(AND(S34&gt;1,A34="equity"),MAX(R34,W34),0)</f>
        <v>0</v>
      </c>
      <c r="Y34" s="7" t="n">
        <f aca="false">K34*I34</f>
        <v>0</v>
      </c>
      <c r="AA34" s="0" t="str">
        <f aca="false">IF(A34="equity","MF (Equity)", IF(A34="non-equity","MF (Other than Equity)", ""))</f>
        <v/>
      </c>
    </row>
    <row r="35" customFormat="false" ht="12.8" hidden="false" customHeight="false" outlineLevel="0" collapsed="false">
      <c r="W35" s="7" t="n">
        <f aca="false">IF(AND(S35&gt;1,A35="equity"),MIN(H35,Q35),0)</f>
        <v>0</v>
      </c>
      <c r="X35" s="7" t="n">
        <f aca="false">IF(AND(S35&gt;1,A35="equity"),MAX(R35,W35),0)</f>
        <v>0</v>
      </c>
      <c r="Y35" s="7" t="n">
        <f aca="false">K35*I35</f>
        <v>0</v>
      </c>
      <c r="AA35" s="0" t="str">
        <f aca="false">IF(A35="equity","MF (Equity)", IF(A35="non-equity","MF (Other than Equity)", ""))</f>
        <v/>
      </c>
    </row>
    <row r="36" customFormat="false" ht="12.8" hidden="false" customHeight="false" outlineLevel="0" collapsed="false">
      <c r="W36" s="7" t="n">
        <f aca="false">IF(AND(S36&gt;1,A36="equity"),MIN(H36,Q36),0)</f>
        <v>0</v>
      </c>
      <c r="X36" s="7" t="n">
        <f aca="false">IF(AND(S36&gt;1,A36="equity"),MAX(R36,W36),0)</f>
        <v>0</v>
      </c>
      <c r="Y36" s="7" t="n">
        <f aca="false">K36*I36</f>
        <v>0</v>
      </c>
      <c r="AA36" s="0" t="str">
        <f aca="false">IF(A36="equity","MF (Equity)", IF(A36="non-equity","MF (Other than Equity)", ""))</f>
        <v/>
      </c>
    </row>
    <row r="37" customFormat="false" ht="12.8" hidden="false" customHeight="false" outlineLevel="0" collapsed="false">
      <c r="W37" s="7" t="n">
        <f aca="false">IF(AND(S37&gt;1,A37="equity"),MIN(H37,Q37),0)</f>
        <v>0</v>
      </c>
      <c r="X37" s="7" t="n">
        <f aca="false">IF(AND(S37&gt;1,A37="equity"),MAX(R37,W37),0)</f>
        <v>0</v>
      </c>
      <c r="Y37" s="7" t="n">
        <f aca="false">K37*I37</f>
        <v>0</v>
      </c>
      <c r="AA37" s="0" t="str">
        <f aca="false">IF(A37="equity","MF (Equity)", IF(A37="non-equity","MF (Other than Equity)", ""))</f>
        <v/>
      </c>
    </row>
    <row r="38" customFormat="false" ht="12.8" hidden="false" customHeight="false" outlineLevel="0" collapsed="false">
      <c r="W38" s="7" t="n">
        <f aca="false">IF(AND(S38&gt;1,A38="equity"),MIN(H38,Q38),0)</f>
        <v>0</v>
      </c>
      <c r="X38" s="7" t="n">
        <f aca="false">IF(AND(S38&gt;1,A38="equity"),MAX(R38,W38),0)</f>
        <v>0</v>
      </c>
      <c r="Y38" s="7" t="n">
        <f aca="false">K38*I38</f>
        <v>0</v>
      </c>
      <c r="AA38" s="0" t="str">
        <f aca="false">IF(A38="equity","MF (Equity)", IF(A38="non-equity","MF (Other than Equity)", ""))</f>
        <v/>
      </c>
    </row>
    <row r="39" customFormat="false" ht="12.8" hidden="false" customHeight="false" outlineLevel="0" collapsed="false">
      <c r="W39" s="7" t="n">
        <f aca="false">IF(AND(S39&gt;1,A39="equity"),MIN(H39,Q39),0)</f>
        <v>0</v>
      </c>
      <c r="X39" s="7" t="n">
        <f aca="false">IF(AND(S39&gt;1,A39="equity"),MAX(R39,W39),0)</f>
        <v>0</v>
      </c>
      <c r="Y39" s="7" t="n">
        <f aca="false">K39*I39</f>
        <v>0</v>
      </c>
      <c r="AA39" s="0" t="str">
        <f aca="false">IF(A39="equity","MF (Equity)", IF(A39="non-equity","MF (Other than Equity)", ""))</f>
        <v/>
      </c>
    </row>
    <row r="40" customFormat="false" ht="12.8" hidden="false" customHeight="false" outlineLevel="0" collapsed="false">
      <c r="W40" s="7" t="n">
        <f aca="false">IF(AND(S40&gt;1,A40="equity"),MIN(H40,Q40),0)</f>
        <v>0</v>
      </c>
      <c r="X40" s="7" t="n">
        <f aca="false">IF(AND(S40&gt;1,A40="equity"),MAX(R40,W40),0)</f>
        <v>0</v>
      </c>
      <c r="Y40" s="7" t="n">
        <f aca="false">K40*I40</f>
        <v>0</v>
      </c>
      <c r="AA40" s="0" t="str">
        <f aca="false">IF(A40="equity","MF (Equity)", IF(A40="non-equity","MF (Other than Equity)", ""))</f>
        <v/>
      </c>
    </row>
    <row r="41" customFormat="false" ht="12.8" hidden="false" customHeight="false" outlineLevel="0" collapsed="false">
      <c r="W41" s="7" t="n">
        <f aca="false">IF(AND(S41&gt;1,A41="equity"),MIN(H41,Q41),0)</f>
        <v>0</v>
      </c>
      <c r="X41" s="7" t="n">
        <f aca="false">IF(AND(S41&gt;1,A41="equity"),MAX(R41,W41),0)</f>
        <v>0</v>
      </c>
      <c r="Y41" s="7" t="n">
        <f aca="false">K41*I41</f>
        <v>0</v>
      </c>
      <c r="AA41" s="0" t="str">
        <f aca="false">IF(A41="equity","MF (Equity)", IF(A41="non-equity","MF (Other than Equity)", ""))</f>
        <v/>
      </c>
    </row>
    <row r="42" customFormat="false" ht="12.8" hidden="false" customHeight="false" outlineLevel="0" collapsed="false">
      <c r="W42" s="7" t="n">
        <f aca="false">IF(AND(S42&gt;1,A42="equity"),MIN(H42,Q42),0)</f>
        <v>0</v>
      </c>
      <c r="X42" s="7" t="n">
        <f aca="false">IF(AND(S42&gt;1,A42="equity"),MAX(R42,W42),0)</f>
        <v>0</v>
      </c>
      <c r="Y42" s="7" t="n">
        <f aca="false">K42*I42</f>
        <v>0</v>
      </c>
      <c r="AA42" s="0" t="str">
        <f aca="false">IF(A42="equity","MF (Equity)", IF(A42="non-equity","MF (Other than Equity)", ""))</f>
        <v/>
      </c>
    </row>
    <row r="43" customFormat="false" ht="12.8" hidden="false" customHeight="false" outlineLevel="0" collapsed="false">
      <c r="W43" s="7" t="n">
        <f aca="false">IF(AND(S43&gt;1,A43="equity"),MIN(H43,Q43),0)</f>
        <v>0</v>
      </c>
      <c r="X43" s="7" t="n">
        <f aca="false">IF(AND(S43&gt;1,A43="equity"),MAX(R43,W43),0)</f>
        <v>0</v>
      </c>
      <c r="Y43" s="7" t="n">
        <f aca="false">K43*I43</f>
        <v>0</v>
      </c>
      <c r="AA43" s="0" t="str">
        <f aca="false">IF(A43="equity","MF (Equity)", IF(A43="non-equity","MF (Other than Equity)", ""))</f>
        <v/>
      </c>
    </row>
    <row r="44" customFormat="false" ht="12.8" hidden="false" customHeight="false" outlineLevel="0" collapsed="false">
      <c r="W44" s="7" t="n">
        <f aca="false">IF(AND(S44&gt;1,A44="equity"),MIN(H44,Q44),0)</f>
        <v>0</v>
      </c>
      <c r="X44" s="7" t="n">
        <f aca="false">IF(AND(S44&gt;1,A44="equity"),MAX(R44,W44),0)</f>
        <v>0</v>
      </c>
      <c r="Y44" s="7" t="n">
        <f aca="false">K44*I44</f>
        <v>0</v>
      </c>
      <c r="AA44" s="0" t="str">
        <f aca="false">IF(A44="equity","MF (Equity)", IF(A44="non-equity","MF (Other than Equity)", ""))</f>
        <v/>
      </c>
    </row>
    <row r="45" customFormat="false" ht="12.8" hidden="false" customHeight="false" outlineLevel="0" collapsed="false">
      <c r="W45" s="7" t="n">
        <f aca="false">IF(AND(S45&gt;1,A45="equity"),MIN(H45,Q45),0)</f>
        <v>0</v>
      </c>
      <c r="X45" s="7" t="n">
        <f aca="false">IF(AND(S45&gt;1,A45="equity"),MAX(R45,W45),0)</f>
        <v>0</v>
      </c>
      <c r="Y45" s="7" t="n">
        <f aca="false">K45*I45</f>
        <v>0</v>
      </c>
      <c r="AA45" s="0" t="str">
        <f aca="false">IF(A45="equity","MF (Equity)", IF(A45="non-equity","MF (Other than Equity)", ""))</f>
        <v/>
      </c>
    </row>
    <row r="46" customFormat="false" ht="12.8" hidden="false" customHeight="false" outlineLevel="0" collapsed="false">
      <c r="W46" s="7" t="n">
        <f aca="false">IF(AND(S46&gt;1,A46="equity"),MIN(H46,Q46),0)</f>
        <v>0</v>
      </c>
      <c r="X46" s="7" t="n">
        <f aca="false">IF(AND(S46&gt;1,A46="equity"),MAX(R46,W46),0)</f>
        <v>0</v>
      </c>
      <c r="Y46" s="7" t="n">
        <f aca="false">K46*I46</f>
        <v>0</v>
      </c>
      <c r="AA46" s="0" t="str">
        <f aca="false">IF(A46="equity","MF (Equity)", IF(A46="non-equity","MF (Other than Equity)", ""))</f>
        <v/>
      </c>
    </row>
    <row r="47" customFormat="false" ht="12.8" hidden="false" customHeight="false" outlineLevel="0" collapsed="false">
      <c r="W47" s="7" t="n">
        <f aca="false">IF(AND(S47&gt;1,A47="equity"),MIN(H47,Q47),0)</f>
        <v>0</v>
      </c>
      <c r="X47" s="7" t="n">
        <f aca="false">IF(AND(S47&gt;1,A47="equity"),MAX(R47,W47),0)</f>
        <v>0</v>
      </c>
      <c r="Y47" s="7" t="n">
        <f aca="false">K47*I47</f>
        <v>0</v>
      </c>
      <c r="AA47" s="0" t="str">
        <f aca="false">IF(A47="equity","MF (Equity)", IF(A47="non-equity","MF (Other than Equity)", ""))</f>
        <v/>
      </c>
    </row>
    <row r="48" customFormat="false" ht="12.8" hidden="false" customHeight="false" outlineLevel="0" collapsed="false">
      <c r="W48" s="7" t="n">
        <f aca="false">IF(AND(S48&gt;1,A48="equity"),MIN(H48,Q48),0)</f>
        <v>0</v>
      </c>
      <c r="X48" s="7" t="n">
        <f aca="false">IF(AND(S48&gt;1,A48="equity"),MAX(R48,W48),0)</f>
        <v>0</v>
      </c>
      <c r="Y48" s="7" t="n">
        <f aca="false">K48*I48</f>
        <v>0</v>
      </c>
      <c r="AA48" s="0" t="str">
        <f aca="false">IF(A48="equity","MF (Equity)", IF(A48="non-equity","MF (Other than Equity)", ""))</f>
        <v/>
      </c>
    </row>
    <row r="49" customFormat="false" ht="12.8" hidden="false" customHeight="false" outlineLevel="0" collapsed="false">
      <c r="W49" s="7" t="n">
        <f aca="false">IF(AND(S49&gt;1,A49="equity"),MIN(H49,Q49),0)</f>
        <v>0</v>
      </c>
      <c r="X49" s="7" t="n">
        <f aca="false">IF(AND(S49&gt;1,A49="equity"),MAX(R49,W49),0)</f>
        <v>0</v>
      </c>
      <c r="Y49" s="7" t="n">
        <f aca="false">K49*I49</f>
        <v>0</v>
      </c>
      <c r="AA49" s="0" t="str">
        <f aca="false">IF(A49="equity","MF (Equity)", IF(A49="non-equity","MF (Other than Equity)", ""))</f>
        <v/>
      </c>
    </row>
    <row r="50" customFormat="false" ht="12.8" hidden="false" customHeight="false" outlineLevel="0" collapsed="false">
      <c r="W50" s="7" t="n">
        <f aca="false">IF(AND(S50&gt;1,A50="equity"),MIN(H50,Q50),0)</f>
        <v>0</v>
      </c>
      <c r="X50" s="7" t="n">
        <f aca="false">IF(AND(S50&gt;1,A50="equity"),MAX(R50,W50),0)</f>
        <v>0</v>
      </c>
      <c r="Y50" s="7" t="n">
        <f aca="false">K50*I50</f>
        <v>0</v>
      </c>
      <c r="AA50" s="0" t="str">
        <f aca="false">IF(A50="equity","MF (Equity)", IF(A50="non-equity","MF (Other than Equity)", ""))</f>
        <v/>
      </c>
    </row>
    <row r="51" customFormat="false" ht="12.8" hidden="false" customHeight="false" outlineLevel="0" collapsed="false">
      <c r="W51" s="7" t="n">
        <f aca="false">IF(AND(S51&gt;1,A51="equity"),MIN(H51,Q51),0)</f>
        <v>0</v>
      </c>
      <c r="X51" s="7" t="n">
        <f aca="false">IF(AND(S51&gt;1,A51="equity"),MAX(R51,W51),0)</f>
        <v>0</v>
      </c>
      <c r="Y51" s="7" t="n">
        <f aca="false">K51*I51</f>
        <v>0</v>
      </c>
      <c r="AA51" s="0" t="str">
        <f aca="false">IF(A51="equity","MF (Equity)", IF(A51="non-equity","MF (Other than Equity)", ""))</f>
        <v/>
      </c>
    </row>
    <row r="52" customFormat="false" ht="12.8" hidden="false" customHeight="false" outlineLevel="0" collapsed="false">
      <c r="W52" s="7" t="n">
        <f aca="false">IF(AND(S52&gt;1,A52="equity"),MIN(H52,Q52),0)</f>
        <v>0</v>
      </c>
      <c r="X52" s="7" t="n">
        <f aca="false">IF(AND(S52&gt;1,A52="equity"),MAX(R52,W52),0)</f>
        <v>0</v>
      </c>
      <c r="Y52" s="7" t="n">
        <f aca="false">K52*I52</f>
        <v>0</v>
      </c>
      <c r="AA52" s="0" t="str">
        <f aca="false">IF(A52="equity","MF (Equity)", IF(A52="non-equity","MF (Other than Equity)", ""))</f>
        <v/>
      </c>
    </row>
    <row r="53" customFormat="false" ht="12.8" hidden="false" customHeight="false" outlineLevel="0" collapsed="false">
      <c r="W53" s="7" t="n">
        <f aca="false">IF(AND(S53&gt;1,A53="equity"),MIN(H53,Q53),0)</f>
        <v>0</v>
      </c>
      <c r="X53" s="7" t="n">
        <f aca="false">IF(AND(S53&gt;1,A53="equity"),MAX(R53,W53),0)</f>
        <v>0</v>
      </c>
      <c r="Y53" s="7" t="n">
        <f aca="false">K53*I53</f>
        <v>0</v>
      </c>
      <c r="AA53" s="0" t="str">
        <f aca="false">IF(A53="equity","MF (Equity)", IF(A53="non-equity","MF (Other than Equity)", ""))</f>
        <v/>
      </c>
    </row>
    <row r="54" customFormat="false" ht="12.8" hidden="false" customHeight="false" outlineLevel="0" collapsed="false">
      <c r="W54" s="7" t="n">
        <f aca="false">IF(AND(S54&gt;1,A54="equity"),MIN(H54,Q54),0)</f>
        <v>0</v>
      </c>
      <c r="X54" s="7" t="n">
        <f aca="false">IF(AND(S54&gt;1,A54="equity"),MAX(R54,W54),0)</f>
        <v>0</v>
      </c>
      <c r="Y54" s="7" t="n">
        <f aca="false">K54*I54</f>
        <v>0</v>
      </c>
      <c r="AA54" s="0" t="str">
        <f aca="false">IF(A54="equity","MF (Equity)", IF(A54="non-equity","MF (Other than Equity)", ""))</f>
        <v/>
      </c>
    </row>
    <row r="55" customFormat="false" ht="12.8" hidden="false" customHeight="false" outlineLevel="0" collapsed="false">
      <c r="W55" s="7" t="n">
        <f aca="false">IF(AND(S55&gt;1,A55="equity"),MIN(H55,Q55),0)</f>
        <v>0</v>
      </c>
      <c r="X55" s="7" t="n">
        <f aca="false">IF(AND(S55&gt;1,A55="equity"),MAX(R55,W55),0)</f>
        <v>0</v>
      </c>
      <c r="Y55" s="7" t="n">
        <f aca="false">K55*I55</f>
        <v>0</v>
      </c>
      <c r="AA55" s="0" t="str">
        <f aca="false">IF(A55="equity","MF (Equity)", IF(A55="non-equity","MF (Other than Equity)", ""))</f>
        <v/>
      </c>
    </row>
    <row r="56" customFormat="false" ht="12.8" hidden="false" customHeight="false" outlineLevel="0" collapsed="false">
      <c r="W56" s="7" t="n">
        <f aca="false">IF(AND(S56&gt;1,A56="equity"),MIN(H56,Q56),0)</f>
        <v>0</v>
      </c>
      <c r="X56" s="7" t="n">
        <f aca="false">IF(AND(S56&gt;1,A56="equity"),MAX(R56,W56),0)</f>
        <v>0</v>
      </c>
      <c r="Y56" s="7" t="n">
        <f aca="false">K56*I56</f>
        <v>0</v>
      </c>
      <c r="AA56" s="0" t="str">
        <f aca="false">IF(A56="equity","MF (Equity)", IF(A56="non-equity","MF (Other than Equity)", ""))</f>
        <v/>
      </c>
    </row>
    <row r="57" customFormat="false" ht="12.8" hidden="false" customHeight="false" outlineLevel="0" collapsed="false">
      <c r="W57" s="7" t="n">
        <f aca="false">IF(AND(S57&gt;1,A57="equity"),MIN(H57,Q57),0)</f>
        <v>0</v>
      </c>
      <c r="X57" s="7" t="n">
        <f aca="false">IF(AND(S57&gt;1,A57="equity"),MAX(R57,W57),0)</f>
        <v>0</v>
      </c>
      <c r="Y57" s="7" t="n">
        <f aca="false">K57*I57</f>
        <v>0</v>
      </c>
      <c r="AA57" s="0" t="str">
        <f aca="false">IF(A57="equity","MF (Equity)", IF(A57="non-equity","MF (Other than Equity)", ""))</f>
        <v/>
      </c>
    </row>
    <row r="58" customFormat="false" ht="12.8" hidden="false" customHeight="false" outlineLevel="0" collapsed="false">
      <c r="W58" s="7" t="n">
        <f aca="false">IF(AND(S58&gt;1,A58="equity"),MIN(H58,Q58),0)</f>
        <v>0</v>
      </c>
      <c r="X58" s="7" t="n">
        <f aca="false">IF(AND(S58&gt;1,A58="equity"),MAX(R58,W58),0)</f>
        <v>0</v>
      </c>
      <c r="Y58" s="7" t="n">
        <f aca="false">K58*I58</f>
        <v>0</v>
      </c>
      <c r="AA58" s="0" t="str">
        <f aca="false">IF(A58="equity","MF (Equity)", IF(A58="non-equity","MF (Other than Equity)", ""))</f>
        <v/>
      </c>
    </row>
  </sheetData>
  <autoFilter ref="A1:Y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MJ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28"/>
    <col collapsed="false" customWidth="true" hidden="false" outlineLevel="0" max="3" min="3" style="0" width="6.92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B2" s="13" t="s">
        <v>49</v>
      </c>
      <c r="D2" s="5" t="n">
        <f aca="false">D7-D5</f>
        <v>-180000.008</v>
      </c>
      <c r="F2" s="5" t="n">
        <f aca="false">D2-D3</f>
        <v>-180000.008</v>
      </c>
      <c r="J2" s="0" t="s">
        <v>49</v>
      </c>
      <c r="L2" s="0" t="n">
        <v>10000</v>
      </c>
      <c r="N2" s="0" t="n">
        <v>0.0019999998894491</v>
      </c>
      <c r="O2" s="5" t="n">
        <f aca="false">L2-D2</f>
        <v>190000.008</v>
      </c>
    </row>
    <row r="3" s="14" customFormat="true" ht="12.8" hidden="false" customHeight="false" outlineLevel="0" collapsed="false">
      <c r="B3" s="14" t="s">
        <v>50</v>
      </c>
      <c r="D3" s="15" t="n">
        <f aca="false">SUMIFS(mf_calculations!N:N, mf_calculations!A:A, "equity", mf_calculations!S:S, "&gt;1")</f>
        <v>0</v>
      </c>
      <c r="F3" s="0"/>
      <c r="J3" s="14" t="s">
        <v>50</v>
      </c>
      <c r="L3" s="14" t="n">
        <v>10000</v>
      </c>
      <c r="AMJ3" s="0"/>
    </row>
    <row r="4" customFormat="false" ht="12.8" hidden="false" customHeight="false" outlineLevel="0" collapsed="false">
      <c r="C4" s="0" t="s">
        <v>36</v>
      </c>
      <c r="D4" s="5" t="n">
        <f aca="false">SUMIFS(mf_calculations!Q:Q, mf_calculations!A:A, "equity", mf_calculations!S:S, "&gt;=1")</f>
        <v>0</v>
      </c>
      <c r="K4" s="0" t="s">
        <v>36</v>
      </c>
      <c r="L4" s="0" t="n">
        <v>2000000</v>
      </c>
    </row>
    <row r="5" customFormat="false" ht="12.8" hidden="false" customHeight="false" outlineLevel="0" collapsed="false">
      <c r="C5" s="0" t="s">
        <v>51</v>
      </c>
      <c r="D5" s="5" t="n">
        <f aca="false">SUMIFS(mf_calculations!X:X, mf_calculations!A:A, "equity", mf_calculations!S:S, "&gt;=1")</f>
        <v>180000.008</v>
      </c>
      <c r="K5" s="0" t="s">
        <v>51</v>
      </c>
      <c r="L5" s="0" t="n">
        <v>1000000</v>
      </c>
    </row>
    <row r="6" customFormat="false" ht="12.8" hidden="false" customHeight="false" outlineLevel="0" collapsed="false">
      <c r="C6" s="0" t="s">
        <v>46</v>
      </c>
      <c r="D6" s="5" t="n">
        <f aca="false">SUMIFS(mf_calculations!R:R, mf_calculations!A:A, "equity", mf_calculations!S:S, "&gt;=1")</f>
        <v>180000.008</v>
      </c>
      <c r="K6" s="0" t="s">
        <v>46</v>
      </c>
      <c r="L6" s="0" t="n">
        <v>1000000</v>
      </c>
    </row>
    <row r="7" customFormat="false" ht="12.8" hidden="false" customHeight="false" outlineLevel="0" collapsed="false">
      <c r="C7" s="0" t="s">
        <v>43</v>
      </c>
      <c r="D7" s="5" t="n">
        <f aca="false">SUMIFS(mf_calculations!H:H, mf_calculations!A:A, "equity", mf_calculations!S:S, "&gt;=1")</f>
        <v>0</v>
      </c>
      <c r="K7" s="0" t="s">
        <v>43</v>
      </c>
      <c r="L7" s="0" t="n">
        <v>2500000</v>
      </c>
    </row>
    <row r="8" customFormat="false" ht="12.8" hidden="false" customHeight="false" outlineLevel="0" collapsed="false">
      <c r="D8" s="5"/>
    </row>
    <row r="9" customFormat="false" ht="12.8" hidden="false" customHeight="false" outlineLevel="0" collapsed="false">
      <c r="B9" s="13" t="s">
        <v>52</v>
      </c>
      <c r="D9" s="5" t="n">
        <f aca="false">D12-D11</f>
        <v>0</v>
      </c>
      <c r="F9" s="5" t="n">
        <f aca="false">D9-D10</f>
        <v>0</v>
      </c>
      <c r="J9" s="0" t="s">
        <v>52</v>
      </c>
      <c r="L9" s="0" t="n">
        <v>-10000</v>
      </c>
      <c r="N9" s="0" t="n">
        <v>0</v>
      </c>
      <c r="O9" s="5" t="n">
        <f aca="false">L9-D9</f>
        <v>-10000</v>
      </c>
    </row>
    <row r="10" s="14" customFormat="true" ht="12.8" hidden="false" customHeight="false" outlineLevel="0" collapsed="false">
      <c r="B10" s="14" t="s">
        <v>50</v>
      </c>
      <c r="D10" s="15" t="n">
        <f aca="false">SUMIFS(mf_calculations!L:L, mf_calculations!A:A, "equity", mf_calculations!S:S, "&lt;1")</f>
        <v>0</v>
      </c>
      <c r="F10" s="0"/>
      <c r="J10" s="14" t="s">
        <v>50</v>
      </c>
      <c r="L10" s="14" t="n">
        <v>-10000</v>
      </c>
      <c r="AMJ10" s="0"/>
    </row>
    <row r="11" customFormat="false" ht="12.8" hidden="false" customHeight="false" outlineLevel="0" collapsed="false">
      <c r="C11" s="0" t="s">
        <v>46</v>
      </c>
      <c r="D11" s="5" t="n">
        <f aca="false">SUMIFS(mf_calculations!R:R, mf_calculations!A:A, "equity", mf_calculations!S:S, "&lt;1")</f>
        <v>0</v>
      </c>
      <c r="K11" s="0" t="s">
        <v>46</v>
      </c>
      <c r="L11" s="0" t="n">
        <v>1000000</v>
      </c>
    </row>
    <row r="12" customFormat="false" ht="12.8" hidden="false" customHeight="false" outlineLevel="0" collapsed="false">
      <c r="C12" s="0" t="s">
        <v>43</v>
      </c>
      <c r="D12" s="5" t="n">
        <f aca="false">SUMIFS(mf_calculations!H:H, mf_calculations!A:A, "equity", mf_calculations!S:S, "&lt;1")</f>
        <v>0</v>
      </c>
      <c r="K12" s="0" t="s">
        <v>43</v>
      </c>
      <c r="L12" s="0" t="n">
        <v>2500000</v>
      </c>
    </row>
    <row r="13" customFormat="false" ht="12.8" hidden="false" customHeight="false" outlineLevel="0" collapsed="false">
      <c r="D13" s="5"/>
    </row>
    <row r="14" customFormat="false" ht="12.8" hidden="false" customHeight="false" outlineLevel="0" collapsed="false">
      <c r="B14" s="13" t="s">
        <v>53</v>
      </c>
      <c r="D14" s="5" t="n">
        <f aca="false">D17-D16</f>
        <v>1844.58199999999</v>
      </c>
      <c r="F14" s="5" t="n">
        <f aca="false">D14-D15</f>
        <v>0.00199999999495049</v>
      </c>
      <c r="J14" s="0" t="s">
        <v>53</v>
      </c>
      <c r="L14" s="0" t="n">
        <v>10000</v>
      </c>
      <c r="N14" s="0" t="n">
        <v>-0.158999999810476</v>
      </c>
      <c r="O14" s="5" t="n">
        <f aca="false">L14-D14</f>
        <v>8155.418</v>
      </c>
    </row>
    <row r="15" s="14" customFormat="true" ht="12.8" hidden="false" customHeight="false" outlineLevel="0" collapsed="false">
      <c r="B15" s="14" t="s">
        <v>50</v>
      </c>
      <c r="D15" s="15" t="n">
        <f aca="false">SUMIFS(mf_calculations!L:L, mf_calculations!A:A, "non-equity", mf_calculations!S:S, "&lt;3")</f>
        <v>1844.58</v>
      </c>
      <c r="F15" s="0"/>
      <c r="J15" s="14" t="s">
        <v>50</v>
      </c>
      <c r="L15" s="14" t="n">
        <v>10000</v>
      </c>
      <c r="AMJ15" s="0"/>
    </row>
    <row r="16" customFormat="false" ht="12.8" hidden="false" customHeight="false" outlineLevel="0" collapsed="false">
      <c r="C16" s="0" t="s">
        <v>46</v>
      </c>
      <c r="D16" s="5" t="n">
        <f aca="false">SUMIFS(mf_calculations!R:R, mf_calculations!A:A, "non-equity", mf_calculations!S:S, "&lt;3")</f>
        <v>149500.008</v>
      </c>
      <c r="K16" s="0" t="s">
        <v>46</v>
      </c>
      <c r="L16" s="0" t="n">
        <v>1000000</v>
      </c>
    </row>
    <row r="17" customFormat="false" ht="12.8" hidden="false" customHeight="false" outlineLevel="0" collapsed="false">
      <c r="C17" s="0" t="s">
        <v>43</v>
      </c>
      <c r="D17" s="5" t="n">
        <f aca="false">SUMIFS(mf_calculations!H:H, mf_calculations!A:A, "non-equity", mf_calculations!S:S, "&lt;3")</f>
        <v>151344.59</v>
      </c>
      <c r="K17" s="0" t="s">
        <v>43</v>
      </c>
      <c r="L17" s="0" t="n">
        <v>2500000</v>
      </c>
    </row>
    <row r="18" customFormat="false" ht="12.8" hidden="false" customHeight="false" outlineLevel="0" collapsed="false">
      <c r="D18" s="5"/>
    </row>
    <row r="19" customFormat="false" ht="12.8" hidden="false" customHeight="false" outlineLevel="0" collapsed="false">
      <c r="B19" s="13" t="s">
        <v>54</v>
      </c>
      <c r="D19" s="5" t="n">
        <f aca="false">D22-D21</f>
        <v>0</v>
      </c>
      <c r="F19" s="5" t="n">
        <f aca="false">D19-D20</f>
        <v>0</v>
      </c>
      <c r="J19" s="0" t="s">
        <v>54</v>
      </c>
      <c r="L19" s="0" t="n">
        <v>10000</v>
      </c>
      <c r="N19" s="0" t="n">
        <v>-0.0106211999955121</v>
      </c>
      <c r="O19" s="5" t="n">
        <f aca="false">L19-D19</f>
        <v>10000</v>
      </c>
    </row>
    <row r="20" s="14" customFormat="true" ht="12.8" hidden="false" customHeight="false" outlineLevel="0" collapsed="false">
      <c r="B20" s="14" t="s">
        <v>50</v>
      </c>
      <c r="D20" s="15" t="n">
        <f aca="false">SUMIFS(mf_calculations!M:M, mf_calculations!A:A, "non-equity", mf_calculations!S:S, "&gt;3")</f>
        <v>0</v>
      </c>
      <c r="J20" s="14" t="s">
        <v>50</v>
      </c>
      <c r="L20" s="14" t="n">
        <v>10000</v>
      </c>
      <c r="AMJ20" s="0"/>
    </row>
    <row r="21" customFormat="false" ht="12.8" hidden="false" customHeight="false" outlineLevel="0" collapsed="false">
      <c r="C21" s="0" t="s">
        <v>46</v>
      </c>
      <c r="D21" s="5" t="n">
        <f aca="false">SUMIFS(mf_calculations!Y:Y, mf_calculations!A:A, "non-equity", mf_calculations!S:S, "&gt;3")</f>
        <v>0</v>
      </c>
      <c r="K21" s="0" t="s">
        <v>46</v>
      </c>
      <c r="L21" s="0" t="n">
        <v>1000000</v>
      </c>
    </row>
    <row r="22" customFormat="false" ht="12.8" hidden="false" customHeight="false" outlineLevel="0" collapsed="false">
      <c r="C22" s="0" t="s">
        <v>43</v>
      </c>
      <c r="D22" s="5" t="n">
        <f aca="false">SUMIFS(mf_calculations!H:H, mf_calculations!A:A, "non-equity", mf_calculations!S:S, "&gt;3")</f>
        <v>0</v>
      </c>
      <c r="K22" s="0" t="s">
        <v>43</v>
      </c>
      <c r="L22" s="0" t="n">
        <v>2500000</v>
      </c>
    </row>
    <row r="27" customFormat="false" ht="12.8" hidden="false" customHeight="false" outlineLevel="0" collapsed="false">
      <c r="B27" s="0" t="s">
        <v>55</v>
      </c>
      <c r="D27" s="5" t="n">
        <f aca="false">D4</f>
        <v>0</v>
      </c>
    </row>
    <row r="28" customFormat="false" ht="12.8" hidden="false" customHeight="false" outlineLevel="0" collapsed="false">
      <c r="B28" s="0" t="s">
        <v>56</v>
      </c>
      <c r="D28" s="5" t="n">
        <f aca="false">D6</f>
        <v>180000.008</v>
      </c>
    </row>
    <row r="29" customFormat="false" ht="12.8" hidden="false" customHeight="false" outlineLevel="0" collapsed="false">
      <c r="B29" s="0" t="s">
        <v>57</v>
      </c>
      <c r="D29" s="5" t="n">
        <f aca="false">D7</f>
        <v>0</v>
      </c>
    </row>
    <row r="30" customFormat="false" ht="12.8" hidden="false" customHeight="false" outlineLevel="0" collapsed="false">
      <c r="B30" s="0" t="s">
        <v>58</v>
      </c>
      <c r="D30" s="5" t="n">
        <f aca="false">D5</f>
        <v>180000.008</v>
      </c>
    </row>
    <row r="31" customFormat="false" ht="12.8" hidden="false" customHeight="false" outlineLevel="0" collapsed="false">
      <c r="B31" s="0" t="s">
        <v>59</v>
      </c>
      <c r="D31" s="5" t="n">
        <f aca="false">D5</f>
        <v>180000.008</v>
      </c>
    </row>
    <row r="32" customFormat="false" ht="12.8" hidden="false" customHeight="false" outlineLevel="0" collapsed="false">
      <c r="B32" s="0" t="s">
        <v>60</v>
      </c>
      <c r="D32" s="5" t="n">
        <f aca="false">D11</f>
        <v>0</v>
      </c>
    </row>
    <row r="33" customFormat="false" ht="12.8" hidden="false" customHeight="false" outlineLevel="0" collapsed="false">
      <c r="B33" s="0" t="s">
        <v>61</v>
      </c>
      <c r="D33" s="5" t="n">
        <f aca="false">D12</f>
        <v>0</v>
      </c>
    </row>
    <row r="34" customFormat="false" ht="12.8" hidden="false" customHeight="false" outlineLevel="0" collapsed="false">
      <c r="B34" s="0" t="s">
        <v>62</v>
      </c>
      <c r="D34" s="5" t="n">
        <f aca="false">D16</f>
        <v>149500.008</v>
      </c>
    </row>
    <row r="35" customFormat="false" ht="12.8" hidden="false" customHeight="false" outlineLevel="0" collapsed="false">
      <c r="B35" s="0" t="s">
        <v>63</v>
      </c>
      <c r="D35" s="5" t="n">
        <f aca="false">D17</f>
        <v>151344.59</v>
      </c>
    </row>
    <row r="36" customFormat="false" ht="12.8" hidden="false" customHeight="false" outlineLevel="0" collapsed="false">
      <c r="B36" s="0" t="s">
        <v>64</v>
      </c>
      <c r="D36" s="5" t="n">
        <f aca="false">D21</f>
        <v>0</v>
      </c>
    </row>
    <row r="37" customFormat="false" ht="12.8" hidden="false" customHeight="false" outlineLevel="0" collapsed="false">
      <c r="B37" s="0" t="s">
        <v>65</v>
      </c>
      <c r="D37" s="5" t="n">
        <f aca="false">D22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7" activeCellId="0" sqref="M27"/>
    </sheetView>
  </sheetViews>
  <sheetFormatPr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54.61"/>
    <col collapsed="false" customWidth="true" hidden="false" outlineLevel="0" max="3" min="3" style="16" width="11.71"/>
    <col collapsed="false" customWidth="true" hidden="false" outlineLevel="0" max="4" min="4" style="0" width="11.71"/>
    <col collapsed="false" customWidth="true" hidden="false" outlineLevel="0" max="5" min="5" style="16" width="10.49"/>
    <col collapsed="false" customWidth="true" hidden="false" outlineLevel="0" max="6" min="6" style="0" width="15.08"/>
    <col collapsed="false" customWidth="true" hidden="false" outlineLevel="0" max="8" min="7" style="0" width="9.78"/>
    <col collapsed="false" customWidth="true" hidden="false" outlineLevel="0" max="9" min="9" style="0" width="11.71"/>
    <col collapsed="false" customWidth="true" hidden="false" outlineLevel="0" max="10" min="10" style="0" width="10.25"/>
    <col collapsed="false" customWidth="false" hidden="false" outlineLevel="0" max="12" min="11" style="17" width="11.52"/>
    <col collapsed="false" customWidth="false" hidden="false" outlineLevel="0" max="14" min="13" style="16" width="11.52"/>
    <col collapsed="false" customWidth="false" hidden="false" outlineLevel="0" max="1025" min="15" style="0" width="11.52"/>
  </cols>
  <sheetData>
    <row r="1" customFormat="false" ht="71.2" hidden="false" customHeight="false" outlineLevel="0" collapsed="false">
      <c r="A1" s="18" t="s">
        <v>66</v>
      </c>
      <c r="B1" s="18" t="s">
        <v>67</v>
      </c>
      <c r="C1" s="19" t="s">
        <v>68</v>
      </c>
      <c r="D1" s="18" t="s">
        <v>69</v>
      </c>
      <c r="E1" s="19" t="s">
        <v>70</v>
      </c>
      <c r="F1" s="18" t="s">
        <v>71</v>
      </c>
      <c r="G1" s="18" t="s">
        <v>72</v>
      </c>
      <c r="H1" s="18" t="s">
        <v>73</v>
      </c>
      <c r="I1" s="18" t="s">
        <v>74</v>
      </c>
      <c r="J1" s="9"/>
      <c r="K1" s="20"/>
      <c r="L1" s="20"/>
      <c r="M1" s="21"/>
      <c r="N1" s="21"/>
    </row>
    <row r="2" customFormat="false" ht="12.8" hidden="false" customHeight="false" outlineLevel="0" collapsed="false">
      <c r="A2" s="0" t="str">
        <f aca="false">mf_calculations!AA2</f>
        <v>MF (Other than Equity)</v>
      </c>
      <c r="B2" s="0" t="str">
        <f aca="false">mf_calculations!B2</f>
        <v>A DynamicBond Fund - Direct Growth</v>
      </c>
      <c r="D2" s="0" t="n">
        <f aca="false">mf_calculations!R2</f>
        <v>149500.008</v>
      </c>
      <c r="F2" s="0" t="n">
        <f aca="false">mf_calculations!H2</f>
        <v>151344.59</v>
      </c>
      <c r="G2" s="0" t="n">
        <f aca="false">mf_calculations!Q2</f>
        <v>0</v>
      </c>
      <c r="K2" s="20" t="str">
        <f aca="false">mf_calculations!T2</f>
        <v>2017-07-14</v>
      </c>
      <c r="L2" s="20" t="str">
        <f aca="false">mf_calculations!U2</f>
        <v>2018-09-21</v>
      </c>
      <c r="Q2" s="0" t="s">
        <v>46</v>
      </c>
      <c r="R2" s="0" t="n">
        <f aca="false">SUMIFS(N:N, A:A, "non-equity", J:J, "&gt;3")</f>
        <v>0</v>
      </c>
    </row>
    <row r="3" customFormat="false" ht="12.8" hidden="false" customHeight="false" outlineLevel="0" collapsed="false">
      <c r="A3" s="0" t="str">
        <f aca="false">mf_calculations!AA3</f>
        <v>MF (Equity)</v>
      </c>
      <c r="B3" s="0" t="n">
        <f aca="false">mf_calculations!B3</f>
        <v>0</v>
      </c>
      <c r="D3" s="0" t="n">
        <f aca="false">mf_calculations!R3</f>
        <v>180000.008</v>
      </c>
      <c r="F3" s="0" t="n">
        <f aca="false">mf_calculations!H3</f>
        <v>0</v>
      </c>
      <c r="G3" s="0" t="n">
        <f aca="false">mf_calculations!Q3</f>
        <v>0</v>
      </c>
      <c r="K3" s="20" t="str">
        <f aca="false">mf_calculations!T3</f>
        <v>2017-03-29</v>
      </c>
      <c r="L3" s="20" t="str">
        <f aca="false">mf_calculations!U3</f>
        <v>2018-09-18</v>
      </c>
      <c r="Q3" s="0" t="s">
        <v>43</v>
      </c>
      <c r="R3" s="0" t="n">
        <f aca="false">SUMIFS(F:F, A:A, "non-equity", J:J, "&gt;3")</f>
        <v>0</v>
      </c>
    </row>
    <row r="4" customFormat="false" ht="12.8" hidden="false" customHeight="false" outlineLevel="0" collapsed="false">
      <c r="A4" s="0" t="str">
        <f aca="false">mf_calculations!AA4</f>
        <v/>
      </c>
      <c r="B4" s="0" t="n">
        <f aca="false">mf_calculations!B4</f>
        <v>0</v>
      </c>
      <c r="D4" s="0" t="n">
        <f aca="false">mf_calculations!R4</f>
        <v>0</v>
      </c>
      <c r="F4" s="0" t="n">
        <f aca="false">mf_calculations!H4</f>
        <v>0</v>
      </c>
      <c r="G4" s="0" t="n">
        <f aca="false">mf_calculations!Q4</f>
        <v>0</v>
      </c>
      <c r="K4" s="20" t="n">
        <f aca="false">mf_calculations!T4</f>
        <v>0</v>
      </c>
      <c r="L4" s="20" t="n">
        <f aca="false">mf_calculations!U4</f>
        <v>0</v>
      </c>
    </row>
    <row r="5" customFormat="false" ht="12.8" hidden="false" customHeight="false" outlineLevel="0" collapsed="false">
      <c r="A5" s="0" t="str">
        <f aca="false">mf_calculations!AA5</f>
        <v/>
      </c>
      <c r="B5" s="0" t="n">
        <f aca="false">mf_calculations!B5</f>
        <v>0</v>
      </c>
      <c r="D5" s="0" t="n">
        <f aca="false">mf_calculations!R5</f>
        <v>0</v>
      </c>
      <c r="F5" s="0" t="n">
        <f aca="false">mf_calculations!H5</f>
        <v>0</v>
      </c>
      <c r="G5" s="0" t="n">
        <f aca="false">mf_calculations!Q5</f>
        <v>0</v>
      </c>
      <c r="K5" s="20" t="n">
        <f aca="false">mf_calculations!T5</f>
        <v>0</v>
      </c>
      <c r="L5" s="20" t="n">
        <f aca="false">mf_calculations!U5</f>
        <v>0</v>
      </c>
    </row>
    <row r="6" customFormat="false" ht="12.8" hidden="false" customHeight="false" outlineLevel="0" collapsed="false">
      <c r="A6" s="0" t="str">
        <f aca="false">mf_calculations!AA6</f>
        <v/>
      </c>
      <c r="B6" s="0" t="n">
        <f aca="false">mf_calculations!B6</f>
        <v>0</v>
      </c>
      <c r="D6" s="0" t="n">
        <f aca="false">mf_calculations!R6</f>
        <v>0</v>
      </c>
      <c r="F6" s="0" t="n">
        <f aca="false">mf_calculations!H6</f>
        <v>0</v>
      </c>
      <c r="G6" s="0" t="n">
        <f aca="false">mf_calculations!Q6</f>
        <v>0</v>
      </c>
      <c r="K6" s="20" t="n">
        <f aca="false">mf_calculations!T6</f>
        <v>0</v>
      </c>
      <c r="L6" s="20" t="n">
        <f aca="false">mf_calculations!U6</f>
        <v>0</v>
      </c>
    </row>
    <row r="7" customFormat="false" ht="12.8" hidden="false" customHeight="false" outlineLevel="0" collapsed="false">
      <c r="A7" s="0" t="str">
        <f aca="false">mf_calculations!AA7</f>
        <v/>
      </c>
      <c r="B7" s="0" t="n">
        <f aca="false">mf_calculations!B7</f>
        <v>0</v>
      </c>
      <c r="D7" s="0" t="n">
        <f aca="false">mf_calculations!R7</f>
        <v>0</v>
      </c>
      <c r="F7" s="0" t="n">
        <f aca="false">mf_calculations!H7</f>
        <v>0</v>
      </c>
      <c r="G7" s="0" t="n">
        <f aca="false">mf_calculations!Q7</f>
        <v>0</v>
      </c>
      <c r="K7" s="20" t="n">
        <f aca="false">mf_calculations!T7</f>
        <v>0</v>
      </c>
      <c r="L7" s="20" t="n">
        <f aca="false">mf_calculations!U7</f>
        <v>0</v>
      </c>
    </row>
    <row r="8" customFormat="false" ht="12.8" hidden="false" customHeight="false" outlineLevel="0" collapsed="false">
      <c r="A8" s="0" t="str">
        <f aca="false">mf_calculations!AA8</f>
        <v/>
      </c>
      <c r="B8" s="0" t="n">
        <f aca="false">mf_calculations!B8</f>
        <v>0</v>
      </c>
      <c r="D8" s="0" t="n">
        <f aca="false">mf_calculations!R8</f>
        <v>0</v>
      </c>
      <c r="F8" s="0" t="n">
        <f aca="false">mf_calculations!H8</f>
        <v>0</v>
      </c>
      <c r="G8" s="0" t="n">
        <f aca="false">mf_calculations!Q8</f>
        <v>0</v>
      </c>
      <c r="K8" s="20" t="n">
        <f aca="false">mf_calculations!T8</f>
        <v>0</v>
      </c>
      <c r="L8" s="20" t="n">
        <f aca="false">mf_calculations!U8</f>
        <v>0</v>
      </c>
    </row>
    <row r="9" customFormat="false" ht="12.8" hidden="false" customHeight="false" outlineLevel="0" collapsed="false">
      <c r="A9" s="0" t="str">
        <f aca="false">mf_calculations!AA9</f>
        <v/>
      </c>
      <c r="B9" s="0" t="n">
        <f aca="false">mf_calculations!B9</f>
        <v>0</v>
      </c>
      <c r="D9" s="0" t="n">
        <f aca="false">mf_calculations!R9</f>
        <v>0</v>
      </c>
      <c r="F9" s="0" t="n">
        <f aca="false">mf_calculations!H9</f>
        <v>0</v>
      </c>
      <c r="G9" s="0" t="n">
        <f aca="false">mf_calculations!Q9</f>
        <v>0</v>
      </c>
      <c r="K9" s="20" t="n">
        <f aca="false">mf_calculations!T9</f>
        <v>0</v>
      </c>
      <c r="L9" s="20" t="n">
        <f aca="false">mf_calculations!U9</f>
        <v>0</v>
      </c>
    </row>
    <row r="10" customFormat="false" ht="12.8" hidden="false" customHeight="false" outlineLevel="0" collapsed="false">
      <c r="A10" s="0" t="str">
        <f aca="false">mf_calculations!AA10</f>
        <v/>
      </c>
      <c r="B10" s="0" t="n">
        <f aca="false">mf_calculations!B10</f>
        <v>0</v>
      </c>
      <c r="D10" s="0" t="n">
        <f aca="false">mf_calculations!R10</f>
        <v>0</v>
      </c>
      <c r="F10" s="0" t="n">
        <f aca="false">mf_calculations!H10</f>
        <v>0</v>
      </c>
      <c r="G10" s="0" t="n">
        <f aca="false">mf_calculations!Q10</f>
        <v>0</v>
      </c>
      <c r="K10" s="20" t="n">
        <f aca="false">mf_calculations!T10</f>
        <v>0</v>
      </c>
      <c r="L10" s="20" t="n">
        <f aca="false">mf_calculations!U10</f>
        <v>0</v>
      </c>
    </row>
    <row r="11" customFormat="false" ht="12.8" hidden="false" customHeight="false" outlineLevel="0" collapsed="false">
      <c r="A11" s="0" t="str">
        <f aca="false">mf_calculations!AA11</f>
        <v/>
      </c>
      <c r="B11" s="0" t="n">
        <f aca="false">mf_calculations!B11</f>
        <v>0</v>
      </c>
      <c r="D11" s="0" t="n">
        <f aca="false">mf_calculations!R11</f>
        <v>0</v>
      </c>
      <c r="F11" s="0" t="n">
        <f aca="false">mf_calculations!H11</f>
        <v>0</v>
      </c>
      <c r="G11" s="0" t="n">
        <f aca="false">mf_calculations!Q11</f>
        <v>0</v>
      </c>
      <c r="K11" s="20" t="n">
        <f aca="false">mf_calculations!T11</f>
        <v>0</v>
      </c>
      <c r="L11" s="20" t="n">
        <f aca="false">mf_calculations!U11</f>
        <v>0</v>
      </c>
    </row>
    <row r="12" customFormat="false" ht="12.8" hidden="false" customHeight="false" outlineLevel="0" collapsed="false">
      <c r="A12" s="0" t="str">
        <f aca="false">mf_calculations!AA12</f>
        <v/>
      </c>
      <c r="B12" s="0" t="n">
        <f aca="false">mf_calculations!B12</f>
        <v>0</v>
      </c>
      <c r="D12" s="0" t="n">
        <f aca="false">mf_calculations!R12</f>
        <v>0</v>
      </c>
      <c r="F12" s="0" t="n">
        <f aca="false">mf_calculations!H12</f>
        <v>0</v>
      </c>
      <c r="G12" s="0" t="n">
        <f aca="false">mf_calculations!Q12</f>
        <v>0</v>
      </c>
      <c r="K12" s="20" t="n">
        <f aca="false">mf_calculations!T12</f>
        <v>0</v>
      </c>
      <c r="L12" s="20" t="n">
        <f aca="false">mf_calculations!U12</f>
        <v>0</v>
      </c>
    </row>
    <row r="13" customFormat="false" ht="12.8" hidden="false" customHeight="false" outlineLevel="0" collapsed="false">
      <c r="A13" s="0" t="str">
        <f aca="false">mf_calculations!AA13</f>
        <v/>
      </c>
      <c r="B13" s="0" t="n">
        <f aca="false">mf_calculations!B13</f>
        <v>0</v>
      </c>
      <c r="D13" s="0" t="n">
        <f aca="false">mf_calculations!R13</f>
        <v>0</v>
      </c>
      <c r="F13" s="0" t="n">
        <f aca="false">mf_calculations!H13</f>
        <v>0</v>
      </c>
      <c r="G13" s="0" t="n">
        <f aca="false">mf_calculations!Q13</f>
        <v>0</v>
      </c>
      <c r="K13" s="20" t="n">
        <f aca="false">mf_calculations!T13</f>
        <v>0</v>
      </c>
      <c r="L13" s="20" t="n">
        <f aca="false">mf_calculations!U13</f>
        <v>0</v>
      </c>
    </row>
    <row r="14" customFormat="false" ht="12.8" hidden="false" customHeight="false" outlineLevel="0" collapsed="false">
      <c r="A14" s="0" t="str">
        <f aca="false">mf_calculations!AA14</f>
        <v/>
      </c>
      <c r="B14" s="0" t="n">
        <f aca="false">mf_calculations!B14</f>
        <v>0</v>
      </c>
      <c r="D14" s="0" t="n">
        <f aca="false">mf_calculations!R14</f>
        <v>0</v>
      </c>
      <c r="F14" s="0" t="n">
        <f aca="false">mf_calculations!H14</f>
        <v>0</v>
      </c>
      <c r="G14" s="0" t="n">
        <f aca="false">mf_calculations!Q14</f>
        <v>0</v>
      </c>
      <c r="K14" s="20" t="n">
        <f aca="false">mf_calculations!T14</f>
        <v>0</v>
      </c>
      <c r="L14" s="20" t="n">
        <f aca="false">mf_calculations!U14</f>
        <v>0</v>
      </c>
    </row>
    <row r="15" customFormat="false" ht="12.8" hidden="false" customHeight="false" outlineLevel="0" collapsed="false">
      <c r="A15" s="0" t="str">
        <f aca="false">mf_calculations!AA15</f>
        <v/>
      </c>
      <c r="B15" s="0" t="n">
        <f aca="false">mf_calculations!B15</f>
        <v>0</v>
      </c>
      <c r="D15" s="0" t="n">
        <f aca="false">mf_calculations!R15</f>
        <v>0</v>
      </c>
      <c r="F15" s="0" t="n">
        <f aca="false">mf_calculations!H15</f>
        <v>0</v>
      </c>
      <c r="G15" s="0" t="n">
        <f aca="false">mf_calculations!Q15</f>
        <v>0</v>
      </c>
      <c r="K15" s="20" t="n">
        <f aca="false">mf_calculations!T15</f>
        <v>0</v>
      </c>
      <c r="L15" s="20" t="n">
        <f aca="false">mf_calculations!U15</f>
        <v>0</v>
      </c>
    </row>
    <row r="16" customFormat="false" ht="12.8" hidden="false" customHeight="false" outlineLevel="0" collapsed="false">
      <c r="A16" s="0" t="str">
        <f aca="false">mf_calculations!AA16</f>
        <v/>
      </c>
      <c r="B16" s="0" t="n">
        <f aca="false">mf_calculations!B16</f>
        <v>0</v>
      </c>
      <c r="D16" s="0" t="n">
        <f aca="false">mf_calculations!R16</f>
        <v>0</v>
      </c>
      <c r="F16" s="0" t="n">
        <f aca="false">mf_calculations!H16</f>
        <v>0</v>
      </c>
      <c r="G16" s="0" t="n">
        <f aca="false">mf_calculations!Q16</f>
        <v>0</v>
      </c>
      <c r="K16" s="20" t="n">
        <f aca="false">mf_calculations!T16</f>
        <v>0</v>
      </c>
      <c r="L16" s="20" t="n">
        <f aca="false">mf_calculations!U16</f>
        <v>0</v>
      </c>
    </row>
    <row r="17" customFormat="false" ht="12.8" hidden="false" customHeight="false" outlineLevel="0" collapsed="false">
      <c r="A17" s="0" t="str">
        <f aca="false">mf_calculations!AA17</f>
        <v/>
      </c>
      <c r="B17" s="0" t="n">
        <f aca="false">mf_calculations!B17</f>
        <v>0</v>
      </c>
      <c r="D17" s="0" t="n">
        <f aca="false">mf_calculations!R17</f>
        <v>0</v>
      </c>
      <c r="F17" s="0" t="n">
        <f aca="false">mf_calculations!H17</f>
        <v>0</v>
      </c>
      <c r="G17" s="0" t="n">
        <f aca="false">mf_calculations!Q17</f>
        <v>0</v>
      </c>
      <c r="K17" s="20" t="n">
        <f aca="false">mf_calculations!T17</f>
        <v>0</v>
      </c>
      <c r="L17" s="20" t="n">
        <f aca="false">mf_calculations!U17</f>
        <v>0</v>
      </c>
    </row>
    <row r="18" customFormat="false" ht="12.8" hidden="false" customHeight="false" outlineLevel="0" collapsed="false">
      <c r="A18" s="0" t="str">
        <f aca="false">mf_calculations!AA18</f>
        <v/>
      </c>
      <c r="B18" s="0" t="n">
        <f aca="false">mf_calculations!B18</f>
        <v>0</v>
      </c>
      <c r="D18" s="0" t="n">
        <f aca="false">mf_calculations!R18</f>
        <v>0</v>
      </c>
      <c r="F18" s="0" t="n">
        <f aca="false">mf_calculations!H18</f>
        <v>0</v>
      </c>
      <c r="G18" s="0" t="n">
        <f aca="false">mf_calculations!Q18</f>
        <v>0</v>
      </c>
      <c r="K18" s="20" t="n">
        <f aca="false">mf_calculations!T18</f>
        <v>0</v>
      </c>
      <c r="L18" s="20" t="n">
        <f aca="false">mf_calculations!U18</f>
        <v>0</v>
      </c>
    </row>
    <row r="19" customFormat="false" ht="12.8" hidden="false" customHeight="false" outlineLevel="0" collapsed="false">
      <c r="A19" s="0" t="str">
        <f aca="false">mf_calculations!AA19</f>
        <v/>
      </c>
      <c r="B19" s="0" t="n">
        <f aca="false">mf_calculations!B19</f>
        <v>0</v>
      </c>
      <c r="D19" s="0" t="n">
        <f aca="false">mf_calculations!R19</f>
        <v>0</v>
      </c>
      <c r="F19" s="0" t="n">
        <f aca="false">mf_calculations!H19</f>
        <v>0</v>
      </c>
      <c r="G19" s="0" t="n">
        <f aca="false">mf_calculations!Q19</f>
        <v>0</v>
      </c>
      <c r="K19" s="20" t="n">
        <f aca="false">mf_calculations!T19</f>
        <v>0</v>
      </c>
      <c r="L19" s="20" t="n">
        <f aca="false">mf_calculations!U19</f>
        <v>0</v>
      </c>
    </row>
    <row r="20" customFormat="false" ht="12.8" hidden="false" customHeight="false" outlineLevel="0" collapsed="false">
      <c r="A20" s="0" t="str">
        <f aca="false">mf_calculations!AA20</f>
        <v/>
      </c>
      <c r="B20" s="0" t="n">
        <f aca="false">mf_calculations!B20</f>
        <v>0</v>
      </c>
      <c r="D20" s="0" t="n">
        <f aca="false">mf_calculations!R20</f>
        <v>0</v>
      </c>
      <c r="F20" s="0" t="n">
        <f aca="false">mf_calculations!H20</f>
        <v>0</v>
      </c>
      <c r="G20" s="0" t="n">
        <f aca="false">mf_calculations!Q20</f>
        <v>0</v>
      </c>
      <c r="K20" s="20" t="n">
        <f aca="false">mf_calculations!T20</f>
        <v>0</v>
      </c>
      <c r="L20" s="20" t="n">
        <f aca="false">mf_calculations!U20</f>
        <v>0</v>
      </c>
    </row>
    <row r="21" customFormat="false" ht="12.8" hidden="false" customHeight="false" outlineLevel="0" collapsed="false">
      <c r="A21" s="0" t="str">
        <f aca="false">mf_calculations!AA21</f>
        <v/>
      </c>
      <c r="B21" s="0" t="n">
        <f aca="false">mf_calculations!B21</f>
        <v>0</v>
      </c>
      <c r="D21" s="0" t="n">
        <f aca="false">mf_calculations!R21</f>
        <v>0</v>
      </c>
      <c r="F21" s="0" t="n">
        <f aca="false">mf_calculations!H21</f>
        <v>0</v>
      </c>
      <c r="G21" s="0" t="n">
        <f aca="false">mf_calculations!Q21</f>
        <v>0</v>
      </c>
      <c r="K21" s="20" t="n">
        <f aca="false">mf_calculations!T21</f>
        <v>0</v>
      </c>
      <c r="L21" s="20" t="n">
        <f aca="false">mf_calculations!U21</f>
        <v>0</v>
      </c>
    </row>
    <row r="22" customFormat="false" ht="12.8" hidden="false" customHeight="false" outlineLevel="0" collapsed="false">
      <c r="A22" s="0" t="str">
        <f aca="false">mf_calculations!AA22</f>
        <v/>
      </c>
      <c r="B22" s="0" t="n">
        <f aca="false">mf_calculations!B22</f>
        <v>0</v>
      </c>
      <c r="D22" s="0" t="n">
        <f aca="false">mf_calculations!R22</f>
        <v>0</v>
      </c>
      <c r="F22" s="0" t="n">
        <f aca="false">mf_calculations!H22</f>
        <v>0</v>
      </c>
      <c r="G22" s="0" t="n">
        <f aca="false">mf_calculations!Q22</f>
        <v>0</v>
      </c>
      <c r="K22" s="20" t="n">
        <f aca="false">mf_calculations!T22</f>
        <v>0</v>
      </c>
      <c r="L22" s="20" t="n">
        <f aca="false">mf_calculations!U22</f>
        <v>0</v>
      </c>
    </row>
    <row r="23" customFormat="false" ht="12.8" hidden="false" customHeight="false" outlineLevel="0" collapsed="false">
      <c r="A23" s="0" t="str">
        <f aca="false">mf_calculations!AA23</f>
        <v/>
      </c>
      <c r="B23" s="0" t="n">
        <f aca="false">mf_calculations!B23</f>
        <v>0</v>
      </c>
      <c r="D23" s="0" t="n">
        <f aca="false">mf_calculations!R23</f>
        <v>0</v>
      </c>
      <c r="F23" s="0" t="n">
        <f aca="false">mf_calculations!H23</f>
        <v>0</v>
      </c>
      <c r="G23" s="0" t="n">
        <f aca="false">mf_calculations!Q23</f>
        <v>0</v>
      </c>
      <c r="K23" s="20" t="n">
        <f aca="false">mf_calculations!T23</f>
        <v>0</v>
      </c>
      <c r="L23" s="20" t="n">
        <f aca="false">mf_calculations!U23</f>
        <v>0</v>
      </c>
    </row>
    <row r="24" customFormat="false" ht="12.8" hidden="false" customHeight="false" outlineLevel="0" collapsed="false">
      <c r="A24" s="0" t="str">
        <f aca="false">mf_calculations!AA24</f>
        <v/>
      </c>
      <c r="B24" s="0" t="n">
        <f aca="false">mf_calculations!B24</f>
        <v>0</v>
      </c>
      <c r="D24" s="0" t="n">
        <f aca="false">mf_calculations!R24</f>
        <v>0</v>
      </c>
      <c r="F24" s="0" t="n">
        <f aca="false">mf_calculations!H24</f>
        <v>0</v>
      </c>
      <c r="G24" s="0" t="n">
        <f aca="false">mf_calculations!Q24</f>
        <v>0</v>
      </c>
      <c r="K24" s="20" t="n">
        <f aca="false">mf_calculations!T24</f>
        <v>0</v>
      </c>
      <c r="L24" s="20" t="n">
        <f aca="false">mf_calculations!U24</f>
        <v>0</v>
      </c>
    </row>
    <row r="25" customFormat="false" ht="12.8" hidden="false" customHeight="false" outlineLevel="0" collapsed="false">
      <c r="A25" s="0" t="str">
        <f aca="false">mf_calculations!AA25</f>
        <v/>
      </c>
      <c r="B25" s="0" t="n">
        <f aca="false">mf_calculations!B25</f>
        <v>0</v>
      </c>
      <c r="D25" s="0" t="n">
        <f aca="false">mf_calculations!R25</f>
        <v>0</v>
      </c>
      <c r="F25" s="0" t="n">
        <f aca="false">mf_calculations!H25</f>
        <v>0</v>
      </c>
      <c r="G25" s="0" t="n">
        <f aca="false">mf_calculations!Q25</f>
        <v>0</v>
      </c>
      <c r="K25" s="20" t="n">
        <f aca="false">mf_calculations!T25</f>
        <v>0</v>
      </c>
      <c r="L25" s="20" t="n">
        <f aca="false">mf_calculations!U25</f>
        <v>0</v>
      </c>
    </row>
    <row r="26" customFormat="false" ht="12.8" hidden="false" customHeight="false" outlineLevel="0" collapsed="false">
      <c r="A26" s="0" t="str">
        <f aca="false">mf_calculations!AA26</f>
        <v/>
      </c>
      <c r="B26" s="0" t="n">
        <f aca="false">mf_calculations!B26</f>
        <v>0</v>
      </c>
      <c r="D26" s="0" t="n">
        <f aca="false">mf_calculations!R26</f>
        <v>0</v>
      </c>
      <c r="F26" s="0" t="n">
        <f aca="false">mf_calculations!H26</f>
        <v>0</v>
      </c>
      <c r="G26" s="0" t="n">
        <f aca="false">mf_calculations!Q26</f>
        <v>0</v>
      </c>
      <c r="K26" s="20" t="n">
        <f aca="false">mf_calculations!T26</f>
        <v>0</v>
      </c>
      <c r="L26" s="20" t="n">
        <f aca="false">mf_calculations!U26</f>
        <v>0</v>
      </c>
    </row>
    <row r="27" customFormat="false" ht="12.8" hidden="false" customHeight="false" outlineLevel="0" collapsed="false">
      <c r="A27" s="0" t="str">
        <f aca="false">mf_calculations!AA27</f>
        <v/>
      </c>
      <c r="B27" s="0" t="n">
        <f aca="false">mf_calculations!B27</f>
        <v>0</v>
      </c>
      <c r="D27" s="0" t="n">
        <f aca="false">mf_calculations!R27</f>
        <v>0</v>
      </c>
      <c r="F27" s="0" t="n">
        <f aca="false">mf_calculations!H27</f>
        <v>0</v>
      </c>
      <c r="G27" s="0" t="n">
        <f aca="false">mf_calculations!Q27</f>
        <v>0</v>
      </c>
      <c r="K27" s="20" t="n">
        <f aca="false">mf_calculations!T27</f>
        <v>0</v>
      </c>
      <c r="L27" s="20" t="n">
        <f aca="false">mf_calculations!U27</f>
        <v>0</v>
      </c>
    </row>
    <row r="28" customFormat="false" ht="12.8" hidden="false" customHeight="false" outlineLevel="0" collapsed="false">
      <c r="A28" s="0" t="str">
        <f aca="false">mf_calculations!AA28</f>
        <v/>
      </c>
      <c r="B28" s="0" t="n">
        <f aca="false">mf_calculations!B28</f>
        <v>0</v>
      </c>
      <c r="D28" s="0" t="n">
        <f aca="false">mf_calculations!R28</f>
        <v>0</v>
      </c>
      <c r="F28" s="0" t="n">
        <f aca="false">mf_calculations!H28</f>
        <v>0</v>
      </c>
      <c r="G28" s="0" t="n">
        <f aca="false">mf_calculations!Q28</f>
        <v>0</v>
      </c>
      <c r="K28" s="20" t="n">
        <f aca="false">mf_calculations!T28</f>
        <v>0</v>
      </c>
      <c r="L28" s="20" t="n">
        <f aca="false">mf_calculations!U28</f>
        <v>0</v>
      </c>
    </row>
    <row r="29" customFormat="false" ht="12.8" hidden="false" customHeight="false" outlineLevel="0" collapsed="false">
      <c r="A29" s="0" t="str">
        <f aca="false">mf_calculations!AA29</f>
        <v/>
      </c>
      <c r="B29" s="0" t="n">
        <f aca="false">mf_calculations!B29</f>
        <v>0</v>
      </c>
      <c r="D29" s="0" t="n">
        <f aca="false">mf_calculations!R29</f>
        <v>0</v>
      </c>
      <c r="F29" s="0" t="n">
        <f aca="false">mf_calculations!H29</f>
        <v>0</v>
      </c>
      <c r="G29" s="0" t="n">
        <f aca="false">mf_calculations!Q29</f>
        <v>0</v>
      </c>
      <c r="K29" s="20" t="n">
        <f aca="false">mf_calculations!T29</f>
        <v>0</v>
      </c>
      <c r="L29" s="20" t="n">
        <f aca="false">mf_calculations!U29</f>
        <v>0</v>
      </c>
    </row>
    <row r="30" customFormat="false" ht="12.8" hidden="false" customHeight="false" outlineLevel="0" collapsed="false">
      <c r="A30" s="0" t="str">
        <f aca="false">mf_calculations!AA30</f>
        <v/>
      </c>
      <c r="B30" s="0" t="n">
        <f aca="false">mf_calculations!B30</f>
        <v>0</v>
      </c>
      <c r="D30" s="0" t="n">
        <f aca="false">mf_calculations!R30</f>
        <v>0</v>
      </c>
      <c r="F30" s="0" t="n">
        <f aca="false">mf_calculations!H30</f>
        <v>0</v>
      </c>
      <c r="G30" s="0" t="n">
        <f aca="false">mf_calculations!Q30</f>
        <v>0</v>
      </c>
      <c r="K30" s="20" t="n">
        <f aca="false">mf_calculations!T30</f>
        <v>0</v>
      </c>
      <c r="L30" s="20" t="n">
        <f aca="false">mf_calculations!U30</f>
        <v>0</v>
      </c>
    </row>
    <row r="31" customFormat="false" ht="12.8" hidden="false" customHeight="false" outlineLevel="0" collapsed="false">
      <c r="A31" s="0" t="str">
        <f aca="false">mf_calculations!AA31</f>
        <v/>
      </c>
      <c r="B31" s="0" t="n">
        <f aca="false">mf_calculations!B31</f>
        <v>0</v>
      </c>
      <c r="D31" s="0" t="n">
        <f aca="false">mf_calculations!R31</f>
        <v>0</v>
      </c>
      <c r="F31" s="0" t="n">
        <f aca="false">mf_calculations!H31</f>
        <v>0</v>
      </c>
      <c r="G31" s="0" t="n">
        <f aca="false">mf_calculations!Q31</f>
        <v>0</v>
      </c>
      <c r="K31" s="20" t="n">
        <f aca="false">mf_calculations!T31</f>
        <v>0</v>
      </c>
      <c r="L31" s="20" t="n">
        <f aca="false">mf_calculations!U31</f>
        <v>0</v>
      </c>
    </row>
    <row r="32" customFormat="false" ht="12.8" hidden="false" customHeight="false" outlineLevel="0" collapsed="false">
      <c r="A32" s="0" t="str">
        <f aca="false">mf_calculations!AA32</f>
        <v/>
      </c>
      <c r="B32" s="0" t="n">
        <f aca="false">mf_calculations!B32</f>
        <v>0</v>
      </c>
      <c r="D32" s="0" t="n">
        <f aca="false">mf_calculations!R32</f>
        <v>0</v>
      </c>
      <c r="F32" s="0" t="n">
        <f aca="false">mf_calculations!H32</f>
        <v>0</v>
      </c>
      <c r="G32" s="0" t="n">
        <f aca="false">mf_calculations!Q32</f>
        <v>0</v>
      </c>
      <c r="K32" s="20" t="n">
        <f aca="false">mf_calculations!T32</f>
        <v>0</v>
      </c>
      <c r="L32" s="20" t="n">
        <f aca="false">mf_calculations!U32</f>
        <v>0</v>
      </c>
    </row>
    <row r="33" customFormat="false" ht="12.8" hidden="false" customHeight="false" outlineLevel="0" collapsed="false">
      <c r="A33" s="0" t="str">
        <f aca="false">mf_calculations!AA33</f>
        <v/>
      </c>
      <c r="B33" s="0" t="n">
        <f aca="false">mf_calculations!B33</f>
        <v>0</v>
      </c>
      <c r="D33" s="0" t="n">
        <f aca="false">mf_calculations!R33</f>
        <v>0</v>
      </c>
      <c r="F33" s="0" t="n">
        <f aca="false">mf_calculations!H33</f>
        <v>0</v>
      </c>
      <c r="G33" s="0" t="n">
        <f aca="false">mf_calculations!Q33</f>
        <v>0</v>
      </c>
      <c r="K33" s="20" t="n">
        <f aca="false">mf_calculations!T33</f>
        <v>0</v>
      </c>
      <c r="L33" s="20" t="n">
        <f aca="false">mf_calculations!U33</f>
        <v>0</v>
      </c>
    </row>
    <row r="34" customFormat="false" ht="12.8" hidden="false" customHeight="false" outlineLevel="0" collapsed="false">
      <c r="A34" s="0" t="str">
        <f aca="false">mf_calculations!AA34</f>
        <v/>
      </c>
      <c r="B34" s="0" t="n">
        <f aca="false">mf_calculations!B34</f>
        <v>0</v>
      </c>
      <c r="D34" s="0" t="n">
        <f aca="false">mf_calculations!R34</f>
        <v>0</v>
      </c>
      <c r="F34" s="0" t="n">
        <f aca="false">mf_calculations!H34</f>
        <v>0</v>
      </c>
      <c r="G34" s="0" t="n">
        <f aca="false">mf_calculations!Q34</f>
        <v>0</v>
      </c>
      <c r="K34" s="20" t="n">
        <f aca="false">mf_calculations!T34</f>
        <v>0</v>
      </c>
      <c r="L34" s="20" t="n">
        <f aca="false">mf_calculations!U34</f>
        <v>0</v>
      </c>
    </row>
    <row r="35" customFormat="false" ht="12.8" hidden="false" customHeight="false" outlineLevel="0" collapsed="false">
      <c r="A35" s="0" t="str">
        <f aca="false">mf_calculations!AA35</f>
        <v/>
      </c>
      <c r="B35" s="0" t="n">
        <f aca="false">mf_calculations!B35</f>
        <v>0</v>
      </c>
      <c r="D35" s="0" t="n">
        <f aca="false">mf_calculations!R35</f>
        <v>0</v>
      </c>
      <c r="F35" s="0" t="n">
        <f aca="false">mf_calculations!H35</f>
        <v>0</v>
      </c>
      <c r="G35" s="0" t="n">
        <f aca="false">mf_calculations!Q35</f>
        <v>0</v>
      </c>
      <c r="K35" s="20" t="n">
        <f aca="false">mf_calculations!T35</f>
        <v>0</v>
      </c>
      <c r="L35" s="20" t="n">
        <f aca="false">mf_calculations!U35</f>
        <v>0</v>
      </c>
    </row>
    <row r="36" customFormat="false" ht="12.8" hidden="false" customHeight="false" outlineLevel="0" collapsed="false">
      <c r="A36" s="0" t="str">
        <f aca="false">mf_calculations!AA36</f>
        <v/>
      </c>
      <c r="B36" s="0" t="n">
        <f aca="false">mf_calculations!B36</f>
        <v>0</v>
      </c>
      <c r="D36" s="0" t="n">
        <f aca="false">mf_calculations!R36</f>
        <v>0</v>
      </c>
      <c r="F36" s="0" t="n">
        <f aca="false">mf_calculations!H36</f>
        <v>0</v>
      </c>
      <c r="G36" s="0" t="n">
        <f aca="false">mf_calculations!Q36</f>
        <v>0</v>
      </c>
      <c r="K36" s="20" t="n">
        <f aca="false">mf_calculations!T36</f>
        <v>0</v>
      </c>
      <c r="L36" s="20" t="n">
        <f aca="false">mf_calculations!U36</f>
        <v>0</v>
      </c>
    </row>
    <row r="37" customFormat="false" ht="12.8" hidden="false" customHeight="false" outlineLevel="0" collapsed="false">
      <c r="A37" s="0" t="str">
        <f aca="false">mf_calculations!AA37</f>
        <v/>
      </c>
      <c r="B37" s="0" t="n">
        <f aca="false">mf_calculations!B37</f>
        <v>0</v>
      </c>
      <c r="D37" s="0" t="n">
        <f aca="false">mf_calculations!R37</f>
        <v>0</v>
      </c>
      <c r="F37" s="0" t="n">
        <f aca="false">mf_calculations!H37</f>
        <v>0</v>
      </c>
      <c r="G37" s="0" t="n">
        <f aca="false">mf_calculations!Q37</f>
        <v>0</v>
      </c>
      <c r="K37" s="20" t="n">
        <f aca="false">mf_calculations!T37</f>
        <v>0</v>
      </c>
      <c r="L37" s="20" t="n">
        <f aca="false">mf_calculations!U37</f>
        <v>0</v>
      </c>
    </row>
    <row r="38" customFormat="false" ht="12.8" hidden="false" customHeight="false" outlineLevel="0" collapsed="false">
      <c r="A38" s="0" t="str">
        <f aca="false">mf_calculations!AA38</f>
        <v/>
      </c>
      <c r="B38" s="0" t="n">
        <f aca="false">mf_calculations!B38</f>
        <v>0</v>
      </c>
      <c r="D38" s="0" t="n">
        <f aca="false">mf_calculations!R38</f>
        <v>0</v>
      </c>
      <c r="F38" s="0" t="n">
        <f aca="false">mf_calculations!H38</f>
        <v>0</v>
      </c>
      <c r="G38" s="0" t="n">
        <f aca="false">mf_calculations!Q38</f>
        <v>0</v>
      </c>
      <c r="K38" s="20" t="n">
        <f aca="false">mf_calculations!T38</f>
        <v>0</v>
      </c>
      <c r="L38" s="20" t="n">
        <f aca="false">mf_calculations!U38</f>
        <v>0</v>
      </c>
    </row>
    <row r="39" customFormat="false" ht="12.8" hidden="false" customHeight="false" outlineLevel="0" collapsed="false">
      <c r="A39" s="0" t="str">
        <f aca="false">mf_calculations!AA39</f>
        <v/>
      </c>
      <c r="B39" s="0" t="n">
        <f aca="false">mf_calculations!B39</f>
        <v>0</v>
      </c>
      <c r="D39" s="0" t="n">
        <f aca="false">mf_calculations!R39</f>
        <v>0</v>
      </c>
      <c r="F39" s="0" t="n">
        <f aca="false">mf_calculations!H39</f>
        <v>0</v>
      </c>
      <c r="G39" s="0" t="n">
        <f aca="false">mf_calculations!Q39</f>
        <v>0</v>
      </c>
      <c r="K39" s="20" t="n">
        <f aca="false">mf_calculations!T39</f>
        <v>0</v>
      </c>
      <c r="L39" s="20" t="n">
        <f aca="false">mf_calculations!U39</f>
        <v>0</v>
      </c>
    </row>
    <row r="40" customFormat="false" ht="12.8" hidden="false" customHeight="false" outlineLevel="0" collapsed="false">
      <c r="A40" s="0" t="str">
        <f aca="false">mf_calculations!AA40</f>
        <v/>
      </c>
      <c r="B40" s="0" t="n">
        <f aca="false">mf_calculations!B40</f>
        <v>0</v>
      </c>
      <c r="D40" s="0" t="n">
        <f aca="false">mf_calculations!R40</f>
        <v>0</v>
      </c>
      <c r="F40" s="0" t="n">
        <f aca="false">mf_calculations!H40</f>
        <v>0</v>
      </c>
      <c r="G40" s="0" t="n">
        <f aca="false">mf_calculations!Q40</f>
        <v>0</v>
      </c>
      <c r="K40" s="20" t="n">
        <f aca="false">mf_calculations!T40</f>
        <v>0</v>
      </c>
      <c r="L40" s="20" t="n">
        <f aca="false">mf_calculations!U40</f>
        <v>0</v>
      </c>
    </row>
    <row r="41" customFormat="false" ht="12.8" hidden="false" customHeight="false" outlineLevel="0" collapsed="false">
      <c r="A41" s="0" t="str">
        <f aca="false">mf_calculations!AA41</f>
        <v/>
      </c>
      <c r="B41" s="0" t="n">
        <f aca="false">mf_calculations!B41</f>
        <v>0</v>
      </c>
      <c r="D41" s="0" t="n">
        <f aca="false">mf_calculations!R41</f>
        <v>0</v>
      </c>
      <c r="F41" s="0" t="n">
        <f aca="false">mf_calculations!H41</f>
        <v>0</v>
      </c>
      <c r="G41" s="0" t="n">
        <f aca="false">mf_calculations!Q41</f>
        <v>0</v>
      </c>
      <c r="K41" s="20" t="n">
        <f aca="false">mf_calculations!T41</f>
        <v>0</v>
      </c>
      <c r="L41" s="20" t="n">
        <f aca="false">mf_calculations!U41</f>
        <v>0</v>
      </c>
    </row>
    <row r="42" customFormat="false" ht="12.8" hidden="false" customHeight="false" outlineLevel="0" collapsed="false">
      <c r="A42" s="0" t="str">
        <f aca="false">mf_calculations!AA42</f>
        <v/>
      </c>
      <c r="B42" s="0" t="n">
        <f aca="false">mf_calculations!B42</f>
        <v>0</v>
      </c>
      <c r="D42" s="0" t="n">
        <f aca="false">mf_calculations!R42</f>
        <v>0</v>
      </c>
      <c r="F42" s="0" t="n">
        <f aca="false">mf_calculations!H42</f>
        <v>0</v>
      </c>
      <c r="G42" s="0" t="n">
        <f aca="false">mf_calculations!Q42</f>
        <v>0</v>
      </c>
      <c r="K42" s="20" t="n">
        <f aca="false">mf_calculations!T42</f>
        <v>0</v>
      </c>
      <c r="L42" s="20" t="n">
        <f aca="false">mf_calculations!U42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12.68"/>
    <col collapsed="false" customWidth="true" hidden="false" outlineLevel="0" max="2" min="2" style="0" width="49.27"/>
    <col collapsed="false" customWidth="true" hidden="false" outlineLevel="0" max="3" min="3" style="0" width="13.17"/>
    <col collapsed="false" customWidth="true" hidden="false" outlineLevel="0" max="4" min="4" style="0" width="6.36"/>
    <col collapsed="false" customWidth="true" hidden="false" outlineLevel="0" max="5" min="5" style="0" width="30.55"/>
    <col collapsed="false" customWidth="true" hidden="false" outlineLevel="0" max="6" min="6" style="0" width="10.49"/>
    <col collapsed="false" customWidth="true" hidden="false" outlineLevel="0" max="7" min="7" style="0" width="8.33"/>
    <col collapsed="false" customWidth="true" hidden="false" outlineLevel="0" max="8" min="8" style="0" width="11.71"/>
    <col collapsed="false" customWidth="true" hidden="false" outlineLevel="0" max="10" min="9" style="0" width="9.78"/>
    <col collapsed="false" customWidth="true" hidden="false" outlineLevel="0" max="11" min="11" style="0" width="12.07"/>
    <col collapsed="false" customWidth="true" hidden="false" outlineLevel="0" max="12" min="12" style="0" width="10.73"/>
    <col collapsed="false" customWidth="true" hidden="false" outlineLevel="0" max="13" min="13" style="0" width="7.58"/>
    <col collapsed="false" customWidth="true" hidden="false" outlineLevel="0" max="14" min="14" style="0" width="10.85"/>
    <col collapsed="false" customWidth="true" hidden="false" outlineLevel="0" max="15" min="15" style="0" width="11.22"/>
    <col collapsed="false" customWidth="true" hidden="false" outlineLevel="0" max="16" min="16" style="0" width="10.38"/>
    <col collapsed="false" customWidth="true" hidden="false" outlineLevel="0" max="18" min="17" style="0" width="11.71"/>
    <col collapsed="false" customWidth="true" hidden="false" outlineLevel="0" max="19" min="19" style="0" width="10.25"/>
    <col collapsed="false" customWidth="true" hidden="false" outlineLevel="0" max="20" min="20" style="0" width="13.29"/>
    <col collapsed="false" customWidth="true" hidden="false" outlineLevel="0" max="21" min="21" style="0" width="10.49"/>
    <col collapsed="false" customWidth="false" hidden="false" outlineLevel="0" max="1025" min="22" style="0" width="11.52"/>
  </cols>
  <sheetData>
    <row r="1" customFormat="false" ht="12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  <c r="K1" s="0" t="s">
        <v>25</v>
      </c>
      <c r="L1" s="0" t="s">
        <v>26</v>
      </c>
      <c r="M1" s="0" t="s">
        <v>27</v>
      </c>
      <c r="N1" s="0" t="s">
        <v>28</v>
      </c>
      <c r="O1" s="0" t="s">
        <v>29</v>
      </c>
      <c r="P1" s="0" t="s">
        <v>30</v>
      </c>
      <c r="Q1" s="0" t="s">
        <v>31</v>
      </c>
      <c r="R1" s="0" t="s">
        <v>32</v>
      </c>
      <c r="S1" s="0" t="s">
        <v>33</v>
      </c>
      <c r="T1" s="0" t="s">
        <v>34</v>
      </c>
      <c r="U1" s="0" t="s">
        <v>35</v>
      </c>
    </row>
    <row r="2" customFormat="false" ht="12.8" hidden="false" customHeight="false" outlineLevel="0" collapsed="false">
      <c r="A2" s="0" t="s">
        <v>39</v>
      </c>
      <c r="B2" s="0" t="s">
        <v>40</v>
      </c>
      <c r="C2" s="0" t="n">
        <v>1800000000</v>
      </c>
      <c r="E2" s="0" t="s">
        <v>41</v>
      </c>
      <c r="F2" s="12" t="s">
        <v>42</v>
      </c>
      <c r="G2" s="0" t="s">
        <v>43</v>
      </c>
      <c r="H2" s="0" t="n">
        <v>151344.59</v>
      </c>
      <c r="I2" s="0" t="n">
        <v>7492.195</v>
      </c>
      <c r="J2" s="0" t="n">
        <v>20.2003</v>
      </c>
      <c r="L2" s="0" t="n">
        <v>1844.58</v>
      </c>
      <c r="N2" s="0" t="n">
        <v>0</v>
      </c>
      <c r="O2" s="0" t="n">
        <v>7492.195</v>
      </c>
      <c r="Q2" s="0" t="n">
        <v>0</v>
      </c>
      <c r="R2" s="0" t="n">
        <v>149500.008</v>
      </c>
      <c r="S2" s="0" t="n">
        <v>1.19</v>
      </c>
      <c r="T2" s="12" t="s">
        <v>44</v>
      </c>
      <c r="U2" s="12" t="s">
        <v>42</v>
      </c>
    </row>
    <row r="3" customFormat="false" ht="12.8" hidden="false" customHeight="false" outlineLevel="0" collapsed="false">
      <c r="A3" s="0" t="s">
        <v>39</v>
      </c>
      <c r="B3" s="0" t="s">
        <v>75</v>
      </c>
      <c r="C3" s="0" t="n">
        <v>5800000000</v>
      </c>
      <c r="E3" s="0" t="s">
        <v>76</v>
      </c>
      <c r="F3" s="12" t="s">
        <v>48</v>
      </c>
      <c r="G3" s="0" t="s">
        <v>43</v>
      </c>
      <c r="H3" s="0" t="n">
        <v>192085.47</v>
      </c>
      <c r="I3" s="0" t="n">
        <v>9156.345</v>
      </c>
      <c r="J3" s="0" t="n">
        <v>20.9784</v>
      </c>
      <c r="L3" s="0" t="n">
        <v>12085.46</v>
      </c>
      <c r="O3" s="0" t="n">
        <v>9156.345</v>
      </c>
      <c r="Q3" s="0" t="n">
        <v>0</v>
      </c>
      <c r="R3" s="0" t="n">
        <v>180000.008</v>
      </c>
      <c r="S3" s="0" t="n">
        <v>1.47</v>
      </c>
      <c r="T3" s="12" t="s">
        <v>47</v>
      </c>
      <c r="U3" s="12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2019-08-22T23:29:53Z</dcterms:modified>
  <cp:revision>18</cp:revision>
  <dc:subject/>
  <dc:title/>
</cp:coreProperties>
</file>