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abita\Phase Experiment2\"/>
    </mc:Choice>
  </mc:AlternateContent>
  <xr:revisionPtr revIDLastSave="0" documentId="13_ncr:1_{FF15BCF6-FD75-4D47-B76F-7B6B468303A0}" xr6:coauthVersionLast="36" xr6:coauthVersionMax="36" xr10:uidLastSave="{00000000-0000-0000-0000-000000000000}"/>
  <bookViews>
    <workbookView minimized="1" xWindow="0" yWindow="0" windowWidth="24555" windowHeight="7260" xr2:uid="{00000000-000D-0000-FFFF-FFFF00000000}"/>
  </bookViews>
  <sheets>
    <sheet name="allCompositeTable Template (8 h" sheetId="1" r:id="rId1"/>
  </sheets>
  <calcPr calcId="191029"/>
</workbook>
</file>

<file path=xl/calcChain.xml><?xml version="1.0" encoding="utf-8"?>
<calcChain xmlns="http://schemas.openxmlformats.org/spreadsheetml/2006/main">
  <c r="M145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N145" i="1" l="1"/>
  <c r="O145" i="1" s="1"/>
  <c r="N144" i="1"/>
  <c r="O144" i="1" s="1"/>
  <c r="N143" i="1"/>
  <c r="O143" i="1" s="1"/>
  <c r="N142" i="1"/>
  <c r="O142" i="1" s="1"/>
  <c r="N141" i="1"/>
  <c r="O141" i="1" s="1"/>
  <c r="N140" i="1"/>
  <c r="O140" i="1" s="1"/>
  <c r="N139" i="1"/>
  <c r="O139" i="1" s="1"/>
  <c r="N138" i="1"/>
  <c r="O138" i="1" s="1"/>
  <c r="N137" i="1"/>
  <c r="O137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9" i="1"/>
  <c r="O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Q2" i="1"/>
  <c r="Q5" i="1"/>
  <c r="N5" i="1"/>
  <c r="O5" i="1" s="1"/>
  <c r="N4" i="1"/>
  <c r="O4" i="1" s="1"/>
  <c r="N3" i="1"/>
  <c r="O3" i="1" s="1"/>
  <c r="T2" i="1"/>
  <c r="N2" i="1"/>
  <c r="S3" i="1" s="1"/>
  <c r="M2" i="1"/>
  <c r="S4" i="1" l="1"/>
  <c r="O6" i="1"/>
  <c r="Q4" i="1"/>
  <c r="O2" i="1"/>
  <c r="S2" i="1"/>
  <c r="Q3" i="1"/>
  <c r="Q6" i="1" s="1"/>
  <c r="V8" i="1" l="1"/>
  <c r="V4" i="1"/>
  <c r="V5" i="1"/>
  <c r="V3" i="1"/>
  <c r="V13" i="1"/>
  <c r="V10" i="1"/>
  <c r="V12" i="1"/>
  <c r="V2" i="1"/>
  <c r="V9" i="1"/>
  <c r="V11" i="1"/>
  <c r="V6" i="1"/>
  <c r="V7" i="1"/>
  <c r="V14" i="1" l="1"/>
</calcChain>
</file>

<file path=xl/sharedStrings.xml><?xml version="1.0" encoding="utf-8"?>
<sst xmlns="http://schemas.openxmlformats.org/spreadsheetml/2006/main" count="331" uniqueCount="76">
  <si>
    <t>File Name</t>
  </si>
  <si>
    <t>Cell ID</t>
  </si>
  <si>
    <t>Manual Cell roi</t>
  </si>
  <si>
    <t>No. LDs</t>
  </si>
  <si>
    <t>No. clusters</t>
  </si>
  <si>
    <t>No. Clustered LDs</t>
  </si>
  <si>
    <t>Mito. Total area</t>
  </si>
  <si>
    <t>Mito. intermidiate size area</t>
  </si>
  <si>
    <t>Cell-Mito-Category</t>
  </si>
  <si>
    <t>Combined Category</t>
  </si>
  <si>
    <t>Cell-Mito-Histogram (%)</t>
  </si>
  <si>
    <t>Cell-LD-Histogram (%)</t>
  </si>
  <si>
    <t>Avg. LDs per cell</t>
  </si>
  <si>
    <t>Cell-Mito-LD-Histogram (%)</t>
  </si>
  <si>
    <t>Cell_1</t>
  </si>
  <si>
    <t>Intermidiate</t>
  </si>
  <si>
    <t>Dispersed</t>
  </si>
  <si>
    <t>Intermidiate-Dispersed</t>
  </si>
  <si>
    <t>Fragmented</t>
  </si>
  <si>
    <t>Fragmented-Dispersed</t>
  </si>
  <si>
    <t>Cell_2</t>
  </si>
  <si>
    <t>Fragmented-Intermidiate</t>
  </si>
  <si>
    <t>Cell_3</t>
  </si>
  <si>
    <t>Clustered</t>
  </si>
  <si>
    <t>Intermidiate-Clustered</t>
  </si>
  <si>
    <t>Elongated</t>
  </si>
  <si>
    <t>Fragmented-Clustered</t>
  </si>
  <si>
    <t>Cell_4</t>
  </si>
  <si>
    <t>Elongated-Dispersed</t>
  </si>
  <si>
    <t>Cell_5</t>
  </si>
  <si>
    <t>Elongated-Intermidiate</t>
  </si>
  <si>
    <t>Intermidiate-Intermidiate</t>
  </si>
  <si>
    <t>Cell_6</t>
  </si>
  <si>
    <t>Cell_7</t>
  </si>
  <si>
    <t>Cell_8</t>
  </si>
  <si>
    <t>Cell_9</t>
  </si>
  <si>
    <t>Elongated-Clustered</t>
  </si>
  <si>
    <t>Cell_10</t>
  </si>
  <si>
    <t>Cell_11</t>
  </si>
  <si>
    <t>Cell_12</t>
  </si>
  <si>
    <t>Cell_13</t>
  </si>
  <si>
    <t>Cell_14</t>
  </si>
  <si>
    <t>Cell-LD-Category</t>
  </si>
  <si>
    <t>Mito. fregmented size area (&lt;2m^2)</t>
  </si>
  <si>
    <t>Mito. elongated size area (&gt;4m^2)</t>
  </si>
  <si>
    <t>Mito. hyper elongated size area (&gt;10m^2)</t>
  </si>
  <si>
    <t>A:\sabita\Phase Experiment2\Hela CONTROL\CM\Hela_CON_CM_12Hr\\Hela_CON3_CM_12hr.nd2</t>
  </si>
  <si>
    <t>Hyper elongated</t>
  </si>
  <si>
    <t>A:\sabita\Phase Experiment2\Hela CONTROL\CM\Hela_CON_CM_12Hr\\Hela_CON3_CM_12hr001.nd2</t>
  </si>
  <si>
    <t>Hyper elongated-Dispersed</t>
  </si>
  <si>
    <t>Hyper elongated-Intermidiate</t>
  </si>
  <si>
    <t>Hyper elongated-Clustered</t>
  </si>
  <si>
    <t>A:\sabita\Phase Experiment2\Hela CONTROL\CM\Hela_CON_CM_12Hr\\Hela_CON3_CM_12hr002.nd2</t>
  </si>
  <si>
    <t>A:\sabita\Phase Experiment2\Hela CONTROL\CM\Hela_CON_CM_12Hr\\Hela_CON3_CM_12hr003.nd2</t>
  </si>
  <si>
    <t>A:\sabita\Phase Experiment2\Hela CONTROL\CM\Hela_CON_CM_12Hr\\Hela_CON3_CM_12hr004.nd2</t>
  </si>
  <si>
    <t>A:\sabita\Phase Experiment2\Hela CONTROL\CM\Hela_CON_CM_12Hr\\Hela_CON3_CM_12hr005.nd2</t>
  </si>
  <si>
    <t>A:\sabita\Phase Experiment2\Hela CONTROL\CM\Hela_CON_CM_12Hr\\Hela_CON3_CM_12hr006.nd2</t>
  </si>
  <si>
    <t>A:\sabita\Phase Experiment2\Hela CONTROL\CM\Hela_CON_CM_12Hr\\Hela_CON3_CM_12hr007.nd2</t>
  </si>
  <si>
    <t>A:\sabita\Phase Experiment2\Hela CONTROL\CM\Hela_CON_CM_12Hr\\Hela_CON3_CM_12hr008.nd2</t>
  </si>
  <si>
    <t>A:\sabita\Phase Experiment2\Hela CONTROL\CM\Hela_CON_CM_12Hr\\Hela_CON3_CM_12hr009.nd2</t>
  </si>
  <si>
    <t>A:\sabita\Phase Experiment2\Hela CONTROL\CM\Hela_CON_CM_12Hr\\Hela_CON3_CM_12hr010.nd2</t>
  </si>
  <si>
    <t>A:\sabita\Phase Experiment2\Hela CONTROL\CM\Hela_CON_CM_12Hr\\Hela_CON3_CM_12hr011.nd2</t>
  </si>
  <si>
    <t>A:\sabita\Phase Experiment2\Hela CONTROL\CM\Hela_CON_CM_12Hr\\Hela_CON3_CM_12hr012.nd2</t>
  </si>
  <si>
    <t>A:\sabita\Phase Experiment2\Hela CONTROL\CM\Hela_CON_CM_12Hr\\Hela_CON3_CM_12hr013.nd2</t>
  </si>
  <si>
    <t>A:\sabita\Phase Experiment2\Hela CONTROL\CM\Hela_CON_CM_12Hr\\Hela_CON3_CM_12hr014.nd2</t>
  </si>
  <si>
    <t>A:\sabita\Phase Experiment2\Hela CONTROL\CM\Hela_CON_CM_12Hr\\Hela_CON3_CM_12hr015.nd2</t>
  </si>
  <si>
    <t>A:\sabita\Phase Experiment2\Hela CONTROL\CM\Hela_CON_CM_12Hr\\Hela_CON3_CM_12hr016.nd2</t>
  </si>
  <si>
    <t>A:\sabita\Phase Experiment2\Hela CONTROL\CM\Hela_CON_CM_12Hr\\Hela_CON3_CM_12hr017.nd2</t>
  </si>
  <si>
    <t>A:\sabita\Phase Experiment2\Hela CONTROL\CM\Hela_CON_CM_12Hr\\Hela_CON3_CM_12hr018.nd2</t>
  </si>
  <si>
    <t>A:\sabita\Phase Experiment2\Hela CONTROL\CM\Hela_CON_CM_12Hr\\Hela_CON3_CM_12hr019.nd2</t>
  </si>
  <si>
    <t>less than 2, fragmented</t>
  </si>
  <si>
    <t>between 2-4, Intermediate</t>
  </si>
  <si>
    <t xml:space="preserve">between 4-14,Elongated </t>
  </si>
  <si>
    <t>Above 14,Hyperelongated</t>
  </si>
  <si>
    <t>parameter</t>
  </si>
  <si>
    <t>from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</si>
</sst>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45"/>
  <sheetViews>
    <sheetView tabSelected="1" topLeftCell="L1" workbookViewId="0">
      <selection activeCell="AI4" sqref="AI4"/>
    </sheetView>
  </sheetViews>
  <sheetFormatPr defaultRowHeight="15" x14ac:dyDescent="0.25"/>
  <cols>
    <col min="1" max="1" width="93.140625" bestFit="1" customWidth="1"/>
    <col min="2" max="2" width="7.42578125" bestFit="1" customWidth="1"/>
    <col min="3" max="3" width="14.42578125" bestFit="1" customWidth="1"/>
    <col min="4" max="5" width="11" customWidth="1"/>
    <col min="6" max="6" width="11.42578125" bestFit="1" customWidth="1"/>
    <col min="7" max="7" width="16.7109375" bestFit="1" customWidth="1"/>
    <col min="8" max="8" width="15" bestFit="1" customWidth="1"/>
    <col min="9" max="9" width="33.140625" bestFit="1" customWidth="1"/>
    <col min="10" max="10" width="26" bestFit="1" customWidth="1"/>
    <col min="11" max="11" width="31.5703125" bestFit="1" customWidth="1"/>
    <col min="12" max="12" width="38.42578125" bestFit="1" customWidth="1"/>
    <col min="13" max="13" width="18.140625" bestFit="1" customWidth="1"/>
    <col min="14" max="14" width="16" bestFit="1" customWidth="1"/>
    <col min="15" max="15" width="28.140625" bestFit="1" customWidth="1"/>
    <col min="16" max="16" width="15.85546875" bestFit="1" customWidth="1"/>
    <col min="17" max="17" width="12" bestFit="1" customWidth="1"/>
    <col min="18" max="18" width="12.140625" bestFit="1" customWidth="1"/>
    <col min="19" max="19" width="12" bestFit="1" customWidth="1"/>
    <col min="20" max="20" width="15.42578125" bestFit="1" customWidth="1"/>
    <col min="21" max="21" width="28.140625" bestFit="1" customWidth="1"/>
    <col min="22" max="22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43</v>
      </c>
      <c r="J1" t="s">
        <v>7</v>
      </c>
      <c r="K1" t="s">
        <v>44</v>
      </c>
      <c r="L1" t="s">
        <v>45</v>
      </c>
      <c r="M1" t="s">
        <v>8</v>
      </c>
      <c r="N1" t="s">
        <v>42</v>
      </c>
      <c r="O1" t="s">
        <v>9</v>
      </c>
      <c r="P1" s="1" t="s">
        <v>10</v>
      </c>
      <c r="Q1" s="1"/>
      <c r="R1" s="1" t="s">
        <v>11</v>
      </c>
      <c r="S1" s="1"/>
      <c r="T1" t="s">
        <v>12</v>
      </c>
      <c r="U1" s="1" t="s">
        <v>13</v>
      </c>
      <c r="V1" s="1"/>
    </row>
    <row r="2" spans="1:30" x14ac:dyDescent="0.25">
      <c r="A2" t="s">
        <v>46</v>
      </c>
      <c r="B2" t="s">
        <v>14</v>
      </c>
      <c r="C2">
        <v>0</v>
      </c>
      <c r="D2">
        <v>2</v>
      </c>
      <c r="F2">
        <v>0</v>
      </c>
      <c r="G2">
        <v>0</v>
      </c>
      <c r="H2">
        <v>101.616</v>
      </c>
      <c r="I2">
        <v>24.49</v>
      </c>
      <c r="J2">
        <v>17.884</v>
      </c>
      <c r="K2">
        <v>16.311</v>
      </c>
      <c r="L2">
        <v>42.930999999999997</v>
      </c>
      <c r="M2" t="str">
        <f>IF(I2=0,"Ignore",IF(AND(I2&gt;J2,I2&gt;K2,I2&gt;L2),"Fragmented",IF(AND(J2&gt;I2,J2&gt;K2,J2&gt;L2),"intermidiate",IF(AND(K2&gt;I2,K2&gt;J2,K2&gt;L2),"Elongated","Hyper elongated"))))</f>
        <v>Hyper elongated</v>
      </c>
      <c r="N2" t="str">
        <f>IF(D2=0,"No LDs",IF(G2/D2 &gt; 0.7,"Clustered",IF(G2/D2&gt;0.3,"Intermidiate","Dispersed")))</f>
        <v>Dispersed</v>
      </c>
      <c r="O2" t="str">
        <f>IF(OR(M2="Ignore",N2="No LDs"),"Ignore",CONCATENATE(M2,"-",N2))</f>
        <v>Hyper elongated-Dispersed</v>
      </c>
      <c r="P2" t="s">
        <v>18</v>
      </c>
      <c r="Q2">
        <f>COUNTIF(M:M,P2)/(COUNTA(M:M)-1 - COUNTIF(M:M,"Ignore"))</f>
        <v>8.5714285714285715E-2</v>
      </c>
      <c r="R2" t="s">
        <v>16</v>
      </c>
      <c r="S2">
        <f>COUNTIF(N:N,R2)/(COUNTA(N:N)-1 - COUNTIF(N:N,"No LDs"))</f>
        <v>0.48201438848920863</v>
      </c>
      <c r="T2">
        <f>SUM(D:D)/(COUNTA(D:D)-1 - COUNTIF(D:D,0))</f>
        <v>30.798561151079138</v>
      </c>
      <c r="U2" t="s">
        <v>19</v>
      </c>
      <c r="V2">
        <f>COUNTIF(O:O,U2)/(COUNTA(O:O)-1 - COUNTIF(O:O,"Ignore"))</f>
        <v>1.4388489208633094E-2</v>
      </c>
    </row>
    <row r="3" spans="1:30" x14ac:dyDescent="0.25">
      <c r="A3" t="s">
        <v>46</v>
      </c>
      <c r="B3" t="s">
        <v>20</v>
      </c>
      <c r="C3">
        <v>0</v>
      </c>
      <c r="D3">
        <v>12</v>
      </c>
      <c r="F3">
        <v>0</v>
      </c>
      <c r="G3">
        <v>0</v>
      </c>
      <c r="H3">
        <v>282.85000000000002</v>
      </c>
      <c r="I3">
        <v>65.230999999999995</v>
      </c>
      <c r="J3">
        <v>43.668999999999997</v>
      </c>
      <c r="K3">
        <v>102.995</v>
      </c>
      <c r="L3">
        <v>70.953999999999994</v>
      </c>
      <c r="M3" t="str">
        <f t="shared" ref="M3:M66" si="0">IF(I3=0,"Ignore",IF(AND(I3&gt;J3,I3&gt;K3,I3&gt;L3),"Fragmented",IF(AND(J3&gt;I3,J3&gt;K3,J3&gt;L3),"intermidiate",IF(AND(K3&gt;I3,K3&gt;J3,K3&gt;L3),"Elongated","Hyper elongated"))))</f>
        <v>Elongated</v>
      </c>
      <c r="N3" t="str">
        <f t="shared" ref="N3:N66" si="1">IF(D3=0,"No LDs",IF(G3/D3 &gt; 0.7,"Clustered",IF(G3/D3&gt;0.3,"Intermidiate","Dispersed")))</f>
        <v>Dispersed</v>
      </c>
      <c r="O3" t="str">
        <f t="shared" ref="O3:O66" si="2">IF(OR(M3="Ignore",N3="No LDs"),"Ignore",CONCATENATE(M3,"-",N3))</f>
        <v>Elongated-Dispersed</v>
      </c>
      <c r="P3" t="s">
        <v>15</v>
      </c>
      <c r="Q3">
        <f>COUNTIF(M:M,P3)/(COUNTA(M:M)-1 - COUNTIF(M:M,"Ignore"))</f>
        <v>1.4285714285714285E-2</v>
      </c>
      <c r="R3" t="s">
        <v>15</v>
      </c>
      <c r="S3">
        <f t="shared" ref="S3:S4" si="3">COUNTIF(N:N,R3)/(COUNTA(N:N)-1 - COUNTIF(N:N,"No LDs"))</f>
        <v>0.40287769784172661</v>
      </c>
      <c r="U3" t="s">
        <v>21</v>
      </c>
      <c r="V3">
        <f t="shared" ref="V3:V13" si="4">COUNTIF(O:O,U3)/(COUNTA(O:O)-1 - COUNTIF(O:O,"Ignore"))</f>
        <v>6.4748201438848921E-2</v>
      </c>
    </row>
    <row r="4" spans="1:30" x14ac:dyDescent="0.25">
      <c r="A4" t="s">
        <v>46</v>
      </c>
      <c r="B4" t="s">
        <v>22</v>
      </c>
      <c r="C4">
        <v>0</v>
      </c>
      <c r="D4">
        <v>24</v>
      </c>
      <c r="F4">
        <v>0</v>
      </c>
      <c r="G4">
        <v>0</v>
      </c>
      <c r="H4">
        <v>261.26299999999998</v>
      </c>
      <c r="I4">
        <v>45.823</v>
      </c>
      <c r="J4">
        <v>36.226999999999997</v>
      </c>
      <c r="K4">
        <v>85.765000000000001</v>
      </c>
      <c r="L4">
        <v>93.447999999999993</v>
      </c>
      <c r="M4" t="str">
        <f t="shared" si="0"/>
        <v>Hyper elongated</v>
      </c>
      <c r="N4" t="str">
        <f t="shared" si="1"/>
        <v>Dispersed</v>
      </c>
      <c r="O4" t="str">
        <f t="shared" si="2"/>
        <v>Hyper elongated-Dispersed</v>
      </c>
      <c r="P4" t="s">
        <v>25</v>
      </c>
      <c r="Q4">
        <f>COUNTIF(M:M,P4)/(COUNTA(M:M)-1 - COUNTIF(M:M,"Ignore"))</f>
        <v>0.22142857142857142</v>
      </c>
      <c r="R4" t="s">
        <v>23</v>
      </c>
      <c r="S4">
        <f t="shared" si="3"/>
        <v>0.11510791366906475</v>
      </c>
      <c r="U4" t="s">
        <v>26</v>
      </c>
      <c r="V4">
        <f t="shared" si="4"/>
        <v>7.1942446043165471E-3</v>
      </c>
    </row>
    <row r="5" spans="1:30" x14ac:dyDescent="0.25">
      <c r="A5" t="s">
        <v>46</v>
      </c>
      <c r="B5" t="s">
        <v>27</v>
      </c>
      <c r="C5">
        <v>0</v>
      </c>
      <c r="D5">
        <v>21</v>
      </c>
      <c r="F5">
        <v>1</v>
      </c>
      <c r="G5">
        <v>4</v>
      </c>
      <c r="H5">
        <v>353.94900000000001</v>
      </c>
      <c r="I5">
        <v>54.365000000000002</v>
      </c>
      <c r="J5">
        <v>31.870999999999999</v>
      </c>
      <c r="K5">
        <v>58.612000000000002</v>
      </c>
      <c r="L5">
        <v>209.1</v>
      </c>
      <c r="M5" t="str">
        <f t="shared" si="0"/>
        <v>Hyper elongated</v>
      </c>
      <c r="N5" t="str">
        <f t="shared" si="1"/>
        <v>Dispersed</v>
      </c>
      <c r="O5" t="str">
        <f t="shared" si="2"/>
        <v>Hyper elongated-Dispersed</v>
      </c>
      <c r="P5" t="s">
        <v>47</v>
      </c>
      <c r="Q5">
        <f>COUNTIF(M:M,P5)/(COUNTA(M:M)-1 - COUNTIF(M:M,"Ignore"))</f>
        <v>0.6785714285714286</v>
      </c>
      <c r="S5">
        <v>1</v>
      </c>
      <c r="U5" t="s">
        <v>17</v>
      </c>
      <c r="V5">
        <f t="shared" si="4"/>
        <v>0</v>
      </c>
    </row>
    <row r="6" spans="1:30" x14ac:dyDescent="0.25">
      <c r="A6" t="s">
        <v>46</v>
      </c>
      <c r="B6" t="s">
        <v>29</v>
      </c>
      <c r="C6">
        <v>0</v>
      </c>
      <c r="D6">
        <v>9</v>
      </c>
      <c r="F6">
        <v>0</v>
      </c>
      <c r="G6">
        <v>0</v>
      </c>
      <c r="H6">
        <v>286.74599999999998</v>
      </c>
      <c r="I6">
        <v>36.203000000000003</v>
      </c>
      <c r="J6">
        <v>17.338999999999999</v>
      </c>
      <c r="K6">
        <v>61.904000000000003</v>
      </c>
      <c r="L6">
        <v>171.3</v>
      </c>
      <c r="M6" t="str">
        <f t="shared" si="0"/>
        <v>Hyper elongated</v>
      </c>
      <c r="N6" t="str">
        <f t="shared" si="1"/>
        <v>Dispersed</v>
      </c>
      <c r="O6" t="str">
        <f t="shared" si="2"/>
        <v>Hyper elongated-Dispersed</v>
      </c>
      <c r="Q6">
        <f>SUM(Q2:Q5)</f>
        <v>1</v>
      </c>
      <c r="U6" t="s">
        <v>31</v>
      </c>
      <c r="V6">
        <f t="shared" si="4"/>
        <v>7.1942446043165471E-3</v>
      </c>
    </row>
    <row r="7" spans="1:30" x14ac:dyDescent="0.25">
      <c r="A7" t="s">
        <v>46</v>
      </c>
      <c r="B7" t="s">
        <v>32</v>
      </c>
      <c r="C7">
        <v>0</v>
      </c>
      <c r="D7">
        <v>44</v>
      </c>
      <c r="F7">
        <v>3</v>
      </c>
      <c r="G7">
        <v>11</v>
      </c>
      <c r="H7">
        <v>395.53699999999998</v>
      </c>
      <c r="I7">
        <v>83.236000000000004</v>
      </c>
      <c r="J7">
        <v>36.905000000000001</v>
      </c>
      <c r="K7">
        <v>116.184</v>
      </c>
      <c r="L7">
        <v>159.21199999999999</v>
      </c>
      <c r="M7" t="str">
        <f t="shared" si="0"/>
        <v>Hyper elongated</v>
      </c>
      <c r="N7" t="str">
        <f t="shared" si="1"/>
        <v>Dispersed</v>
      </c>
      <c r="O7" t="str">
        <f t="shared" si="2"/>
        <v>Hyper elongated-Dispersed</v>
      </c>
      <c r="U7" t="s">
        <v>24</v>
      </c>
      <c r="V7">
        <f t="shared" si="4"/>
        <v>0</v>
      </c>
    </row>
    <row r="8" spans="1:30" x14ac:dyDescent="0.25">
      <c r="A8" t="s">
        <v>46</v>
      </c>
      <c r="B8" t="s">
        <v>33</v>
      </c>
      <c r="C8">
        <v>0</v>
      </c>
      <c r="D8">
        <v>5</v>
      </c>
      <c r="F8">
        <v>0</v>
      </c>
      <c r="G8">
        <v>0</v>
      </c>
      <c r="H8">
        <v>86.212999999999994</v>
      </c>
      <c r="I8">
        <v>22.7</v>
      </c>
      <c r="J8">
        <v>22.204000000000001</v>
      </c>
      <c r="K8">
        <v>30.105</v>
      </c>
      <c r="L8">
        <v>11.205</v>
      </c>
      <c r="M8" t="str">
        <f t="shared" si="0"/>
        <v>Elongated</v>
      </c>
      <c r="N8" t="str">
        <f t="shared" si="1"/>
        <v>Dispersed</v>
      </c>
      <c r="O8" t="str">
        <f t="shared" si="2"/>
        <v>Elongated-Dispersed</v>
      </c>
      <c r="U8" t="s">
        <v>28</v>
      </c>
      <c r="V8">
        <f t="shared" si="4"/>
        <v>0.1079136690647482</v>
      </c>
    </row>
    <row r="9" spans="1:30" x14ac:dyDescent="0.25">
      <c r="A9" t="s">
        <v>48</v>
      </c>
      <c r="B9" t="s">
        <v>14</v>
      </c>
      <c r="C9">
        <v>0</v>
      </c>
      <c r="D9">
        <v>13</v>
      </c>
      <c r="F9">
        <v>0</v>
      </c>
      <c r="G9">
        <v>0</v>
      </c>
      <c r="H9">
        <v>274.779</v>
      </c>
      <c r="I9">
        <v>45.835000000000001</v>
      </c>
      <c r="J9">
        <v>32.573</v>
      </c>
      <c r="K9">
        <v>50.347999999999999</v>
      </c>
      <c r="L9">
        <v>146.023</v>
      </c>
      <c r="M9" t="str">
        <f t="shared" si="0"/>
        <v>Hyper elongated</v>
      </c>
      <c r="N9" t="str">
        <f t="shared" si="1"/>
        <v>Dispersed</v>
      </c>
      <c r="O9" t="str">
        <f t="shared" si="2"/>
        <v>Hyper elongated-Dispersed</v>
      </c>
      <c r="U9" t="s">
        <v>30</v>
      </c>
      <c r="V9">
        <f t="shared" si="4"/>
        <v>8.6330935251798566E-2</v>
      </c>
    </row>
    <row r="10" spans="1:30" x14ac:dyDescent="0.25">
      <c r="A10" t="s">
        <v>48</v>
      </c>
      <c r="B10" t="s">
        <v>20</v>
      </c>
      <c r="C10">
        <v>0</v>
      </c>
      <c r="D10">
        <v>42</v>
      </c>
      <c r="F10">
        <v>4</v>
      </c>
      <c r="G10">
        <v>14</v>
      </c>
      <c r="H10">
        <v>330.40300000000002</v>
      </c>
      <c r="I10">
        <v>38.575000000000003</v>
      </c>
      <c r="J10">
        <v>29.341999999999999</v>
      </c>
      <c r="K10">
        <v>78.540999999999997</v>
      </c>
      <c r="L10">
        <v>183.94399999999999</v>
      </c>
      <c r="M10" t="str">
        <f t="shared" si="0"/>
        <v>Hyper elongated</v>
      </c>
      <c r="N10" t="str">
        <f t="shared" si="1"/>
        <v>Intermidiate</v>
      </c>
      <c r="O10" t="str">
        <f t="shared" si="2"/>
        <v>Hyper elongated-Intermidiate</v>
      </c>
      <c r="U10" t="s">
        <v>36</v>
      </c>
      <c r="V10">
        <f t="shared" si="4"/>
        <v>2.8776978417266189E-2</v>
      </c>
    </row>
    <row r="11" spans="1:30" x14ac:dyDescent="0.25">
      <c r="A11" t="s">
        <v>48</v>
      </c>
      <c r="B11" t="s">
        <v>22</v>
      </c>
      <c r="C11">
        <v>0</v>
      </c>
      <c r="D11">
        <v>37</v>
      </c>
      <c r="F11">
        <v>2</v>
      </c>
      <c r="G11">
        <v>6</v>
      </c>
      <c r="H11">
        <v>239.65299999999999</v>
      </c>
      <c r="I11">
        <v>38.756</v>
      </c>
      <c r="J11">
        <v>28.98</v>
      </c>
      <c r="K11">
        <v>113.71599999999999</v>
      </c>
      <c r="L11">
        <v>58.201000000000001</v>
      </c>
      <c r="M11" t="str">
        <f t="shared" si="0"/>
        <v>Elongated</v>
      </c>
      <c r="N11" t="str">
        <f t="shared" si="1"/>
        <v>Dispersed</v>
      </c>
      <c r="O11" t="str">
        <f t="shared" si="2"/>
        <v>Elongated-Dispersed</v>
      </c>
      <c r="U11" t="s">
        <v>49</v>
      </c>
      <c r="V11">
        <f t="shared" si="4"/>
        <v>0.35971223021582732</v>
      </c>
    </row>
    <row r="12" spans="1:30" x14ac:dyDescent="0.25">
      <c r="A12" t="s">
        <v>48</v>
      </c>
      <c r="B12" t="s">
        <v>27</v>
      </c>
      <c r="C12">
        <v>0</v>
      </c>
      <c r="D12">
        <v>32</v>
      </c>
      <c r="F12">
        <v>3</v>
      </c>
      <c r="G12">
        <v>9</v>
      </c>
      <c r="H12">
        <v>278.60199999999998</v>
      </c>
      <c r="I12">
        <v>41.576000000000001</v>
      </c>
      <c r="J12">
        <v>54.063000000000002</v>
      </c>
      <c r="K12">
        <v>66.635000000000005</v>
      </c>
      <c r="L12">
        <v>116.32899999999999</v>
      </c>
      <c r="M12" t="str">
        <f t="shared" si="0"/>
        <v>Hyper elongated</v>
      </c>
      <c r="N12" t="str">
        <f t="shared" si="1"/>
        <v>Dispersed</v>
      </c>
      <c r="O12" t="str">
        <f t="shared" si="2"/>
        <v>Hyper elongated-Dispersed</v>
      </c>
      <c r="U12" t="s">
        <v>50</v>
      </c>
      <c r="V12">
        <f t="shared" si="4"/>
        <v>0.2446043165467626</v>
      </c>
    </row>
    <row r="13" spans="1:30" x14ac:dyDescent="0.25">
      <c r="A13" t="s">
        <v>48</v>
      </c>
      <c r="B13" t="s">
        <v>29</v>
      </c>
      <c r="C13">
        <v>0</v>
      </c>
      <c r="D13">
        <v>15</v>
      </c>
      <c r="F13">
        <v>1</v>
      </c>
      <c r="G13">
        <v>3</v>
      </c>
      <c r="H13">
        <v>113.038</v>
      </c>
      <c r="I13">
        <v>22.53</v>
      </c>
      <c r="J13">
        <v>20.812000000000001</v>
      </c>
      <c r="K13">
        <v>22.385000000000002</v>
      </c>
      <c r="L13">
        <v>47.311</v>
      </c>
      <c r="M13" t="str">
        <f t="shared" si="0"/>
        <v>Hyper elongated</v>
      </c>
      <c r="N13" t="str">
        <f t="shared" si="1"/>
        <v>Dispersed</v>
      </c>
      <c r="O13" t="str">
        <f t="shared" si="2"/>
        <v>Hyper elongated-Dispersed</v>
      </c>
      <c r="U13" t="s">
        <v>51</v>
      </c>
      <c r="V13">
        <f t="shared" si="4"/>
        <v>7.9136690647482008E-2</v>
      </c>
    </row>
    <row r="14" spans="1:30" x14ac:dyDescent="0.25">
      <c r="A14" t="s">
        <v>52</v>
      </c>
      <c r="B14" t="s">
        <v>14</v>
      </c>
      <c r="C14">
        <v>0</v>
      </c>
      <c r="D14">
        <v>23</v>
      </c>
      <c r="F14">
        <v>3</v>
      </c>
      <c r="G14">
        <v>10</v>
      </c>
      <c r="H14">
        <v>228.82300000000001</v>
      </c>
      <c r="I14">
        <v>40.039000000000001</v>
      </c>
      <c r="J14">
        <v>29.669</v>
      </c>
      <c r="K14">
        <v>81.36</v>
      </c>
      <c r="L14">
        <v>77.754999999999995</v>
      </c>
      <c r="M14" t="str">
        <f t="shared" si="0"/>
        <v>Elongated</v>
      </c>
      <c r="N14" t="str">
        <f t="shared" si="1"/>
        <v>Intermidiate</v>
      </c>
      <c r="O14" t="str">
        <f t="shared" si="2"/>
        <v>Elongated-Intermidiate</v>
      </c>
      <c r="V14">
        <f>SUM(V2:V13)</f>
        <v>1</v>
      </c>
    </row>
    <row r="15" spans="1:30" x14ac:dyDescent="0.25">
      <c r="A15" t="s">
        <v>52</v>
      </c>
      <c r="B15" t="s">
        <v>20</v>
      </c>
      <c r="C15">
        <v>0</v>
      </c>
      <c r="D15">
        <v>27</v>
      </c>
      <c r="F15">
        <v>1</v>
      </c>
      <c r="G15">
        <v>3</v>
      </c>
      <c r="H15">
        <v>270.822</v>
      </c>
      <c r="I15">
        <v>60.293999999999997</v>
      </c>
      <c r="J15">
        <v>34.993000000000002</v>
      </c>
      <c r="K15">
        <v>47.311</v>
      </c>
      <c r="L15">
        <v>128.22399999999999</v>
      </c>
      <c r="M15" t="str">
        <f t="shared" si="0"/>
        <v>Hyper elongated</v>
      </c>
      <c r="N15" t="str">
        <f t="shared" si="1"/>
        <v>Dispersed</v>
      </c>
      <c r="O15" t="str">
        <f t="shared" si="2"/>
        <v>Hyper elongated-Dispersed</v>
      </c>
      <c r="AA15" t="s">
        <v>70</v>
      </c>
      <c r="AB15" t="s">
        <v>71</v>
      </c>
      <c r="AC15" t="s">
        <v>72</v>
      </c>
      <c r="AD15" t="s">
        <v>73</v>
      </c>
    </row>
    <row r="16" spans="1:30" x14ac:dyDescent="0.25">
      <c r="A16" t="s">
        <v>52</v>
      </c>
      <c r="B16" t="s">
        <v>22</v>
      </c>
      <c r="C16">
        <v>0</v>
      </c>
      <c r="D16">
        <v>71</v>
      </c>
      <c r="F16">
        <v>13</v>
      </c>
      <c r="G16">
        <v>45</v>
      </c>
      <c r="H16">
        <v>275.98899999999998</v>
      </c>
      <c r="I16">
        <v>44.238</v>
      </c>
      <c r="J16">
        <v>32.005000000000003</v>
      </c>
      <c r="K16">
        <v>43.595999999999997</v>
      </c>
      <c r="L16">
        <v>156.15100000000001</v>
      </c>
      <c r="M16" t="str">
        <f t="shared" si="0"/>
        <v>Hyper elongated</v>
      </c>
      <c r="N16" t="str">
        <f t="shared" si="1"/>
        <v>Intermidiate</v>
      </c>
      <c r="O16" t="str">
        <f t="shared" si="2"/>
        <v>Hyper elongated-Intermidiate</v>
      </c>
      <c r="Z16" t="s">
        <v>74</v>
      </c>
      <c r="AA16">
        <v>2</v>
      </c>
      <c r="AB16">
        <v>4</v>
      </c>
      <c r="AC16">
        <v>14</v>
      </c>
      <c r="AD16" t="s">
        <v>75</v>
      </c>
    </row>
    <row r="17" spans="1:15" x14ac:dyDescent="0.25">
      <c r="A17" t="s">
        <v>52</v>
      </c>
      <c r="B17" t="s">
        <v>27</v>
      </c>
      <c r="C17">
        <v>0</v>
      </c>
      <c r="D17">
        <v>39</v>
      </c>
      <c r="F17">
        <v>3</v>
      </c>
      <c r="G17">
        <v>8</v>
      </c>
      <c r="H17">
        <v>288.74200000000002</v>
      </c>
      <c r="I17">
        <v>42.942999999999998</v>
      </c>
      <c r="J17">
        <v>66.960999999999999</v>
      </c>
      <c r="K17">
        <v>51.957000000000001</v>
      </c>
      <c r="L17">
        <v>126.881</v>
      </c>
      <c r="M17" t="str">
        <f t="shared" si="0"/>
        <v>Hyper elongated</v>
      </c>
      <c r="N17" t="str">
        <f t="shared" si="1"/>
        <v>Dispersed</v>
      </c>
      <c r="O17" t="str">
        <f t="shared" si="2"/>
        <v>Hyper elongated-Dispersed</v>
      </c>
    </row>
    <row r="18" spans="1:15" x14ac:dyDescent="0.25">
      <c r="A18" t="s">
        <v>52</v>
      </c>
      <c r="B18" t="s">
        <v>29</v>
      </c>
      <c r="C18">
        <v>0</v>
      </c>
      <c r="D18">
        <v>19</v>
      </c>
      <c r="F18">
        <v>2</v>
      </c>
      <c r="G18">
        <v>7</v>
      </c>
      <c r="H18">
        <v>152.18199999999999</v>
      </c>
      <c r="I18">
        <v>44.454999999999998</v>
      </c>
      <c r="J18">
        <v>37.22</v>
      </c>
      <c r="K18">
        <v>30.963999999999999</v>
      </c>
      <c r="L18">
        <v>39.542999999999999</v>
      </c>
      <c r="M18" t="str">
        <f t="shared" si="0"/>
        <v>Fragmented</v>
      </c>
      <c r="N18" t="str">
        <f t="shared" si="1"/>
        <v>Intermidiate</v>
      </c>
      <c r="O18" t="str">
        <f t="shared" si="2"/>
        <v>Fragmented-Intermidiate</v>
      </c>
    </row>
    <row r="19" spans="1:15" x14ac:dyDescent="0.25">
      <c r="A19" t="s">
        <v>52</v>
      </c>
      <c r="B19" t="s">
        <v>32</v>
      </c>
      <c r="C19">
        <v>0</v>
      </c>
      <c r="D19">
        <v>25</v>
      </c>
      <c r="F19">
        <v>4</v>
      </c>
      <c r="G19">
        <v>14</v>
      </c>
      <c r="H19">
        <v>142.768</v>
      </c>
      <c r="I19">
        <v>25.785</v>
      </c>
      <c r="J19">
        <v>11.894</v>
      </c>
      <c r="K19">
        <v>47.177999999999997</v>
      </c>
      <c r="L19">
        <v>57.911000000000001</v>
      </c>
      <c r="M19" t="str">
        <f t="shared" si="0"/>
        <v>Hyper elongated</v>
      </c>
      <c r="N19" t="str">
        <f t="shared" si="1"/>
        <v>Intermidiate</v>
      </c>
      <c r="O19" t="str">
        <f t="shared" si="2"/>
        <v>Hyper elongated-Intermidiate</v>
      </c>
    </row>
    <row r="20" spans="1:15" x14ac:dyDescent="0.25">
      <c r="A20" t="s">
        <v>53</v>
      </c>
      <c r="B20" t="s">
        <v>14</v>
      </c>
      <c r="C20">
        <v>0</v>
      </c>
      <c r="D20">
        <v>29</v>
      </c>
      <c r="F20">
        <v>3</v>
      </c>
      <c r="G20">
        <v>12</v>
      </c>
      <c r="H20">
        <v>185.29900000000001</v>
      </c>
      <c r="I20">
        <v>63.658000000000001</v>
      </c>
      <c r="J20">
        <v>42.893999999999998</v>
      </c>
      <c r="K20">
        <v>57.039000000000001</v>
      </c>
      <c r="L20">
        <v>21.707000000000001</v>
      </c>
      <c r="M20" t="str">
        <f t="shared" si="0"/>
        <v>Fragmented</v>
      </c>
      <c r="N20" t="str">
        <f t="shared" si="1"/>
        <v>Intermidiate</v>
      </c>
      <c r="O20" t="str">
        <f t="shared" si="2"/>
        <v>Fragmented-Intermidiate</v>
      </c>
    </row>
    <row r="21" spans="1:15" x14ac:dyDescent="0.25">
      <c r="A21" t="s">
        <v>53</v>
      </c>
      <c r="B21" t="s">
        <v>20</v>
      </c>
      <c r="C21">
        <v>0</v>
      </c>
      <c r="D21">
        <v>32</v>
      </c>
      <c r="F21">
        <v>1</v>
      </c>
      <c r="G21">
        <v>3</v>
      </c>
      <c r="H21">
        <v>266.68400000000003</v>
      </c>
      <c r="I21">
        <v>38.356999999999999</v>
      </c>
      <c r="J21">
        <v>28.314</v>
      </c>
      <c r="K21">
        <v>31.640999999999998</v>
      </c>
      <c r="L21">
        <v>168.37100000000001</v>
      </c>
      <c r="M21" t="str">
        <f t="shared" si="0"/>
        <v>Hyper elongated</v>
      </c>
      <c r="N21" t="str">
        <f t="shared" si="1"/>
        <v>Dispersed</v>
      </c>
      <c r="O21" t="str">
        <f t="shared" si="2"/>
        <v>Hyper elongated-Dispersed</v>
      </c>
    </row>
    <row r="22" spans="1:15" x14ac:dyDescent="0.25">
      <c r="A22" t="s">
        <v>53</v>
      </c>
      <c r="B22" t="s">
        <v>22</v>
      </c>
      <c r="C22">
        <v>0</v>
      </c>
      <c r="D22">
        <v>28</v>
      </c>
      <c r="F22">
        <v>1</v>
      </c>
      <c r="G22">
        <v>3</v>
      </c>
      <c r="H22">
        <v>224.58799999999999</v>
      </c>
      <c r="I22">
        <v>43.56</v>
      </c>
      <c r="J22">
        <v>34.715000000000003</v>
      </c>
      <c r="K22">
        <v>71.644000000000005</v>
      </c>
      <c r="L22">
        <v>74.668999999999997</v>
      </c>
      <c r="M22" t="str">
        <f t="shared" si="0"/>
        <v>Hyper elongated</v>
      </c>
      <c r="N22" t="str">
        <f t="shared" si="1"/>
        <v>Dispersed</v>
      </c>
      <c r="O22" t="str">
        <f t="shared" si="2"/>
        <v>Hyper elongated-Dispersed</v>
      </c>
    </row>
    <row r="23" spans="1:15" x14ac:dyDescent="0.25">
      <c r="A23" t="s">
        <v>53</v>
      </c>
      <c r="B23" t="s">
        <v>27</v>
      </c>
      <c r="C23">
        <v>0</v>
      </c>
      <c r="D23">
        <v>18</v>
      </c>
      <c r="F23">
        <v>2</v>
      </c>
      <c r="G23">
        <v>12</v>
      </c>
      <c r="H23">
        <v>50.578000000000003</v>
      </c>
      <c r="I23">
        <v>35.066000000000003</v>
      </c>
      <c r="J23">
        <v>5.2510000000000003</v>
      </c>
      <c r="K23">
        <v>10.260999999999999</v>
      </c>
      <c r="L23">
        <v>0</v>
      </c>
      <c r="M23" t="str">
        <f t="shared" si="0"/>
        <v>Fragmented</v>
      </c>
      <c r="N23" t="str">
        <f t="shared" si="1"/>
        <v>Intermidiate</v>
      </c>
      <c r="O23" t="str">
        <f t="shared" si="2"/>
        <v>Fragmented-Intermidiate</v>
      </c>
    </row>
    <row r="24" spans="1:15" x14ac:dyDescent="0.25">
      <c r="A24" t="s">
        <v>53</v>
      </c>
      <c r="B24" t="s">
        <v>29</v>
      </c>
      <c r="C24">
        <v>0</v>
      </c>
      <c r="D24">
        <v>10</v>
      </c>
      <c r="F24">
        <v>2</v>
      </c>
      <c r="G24">
        <v>7</v>
      </c>
      <c r="H24">
        <v>100.866</v>
      </c>
      <c r="I24">
        <v>32.561</v>
      </c>
      <c r="J24">
        <v>25.434000000000001</v>
      </c>
      <c r="K24">
        <v>28.858000000000001</v>
      </c>
      <c r="L24">
        <v>14.012</v>
      </c>
      <c r="M24" t="str">
        <f t="shared" si="0"/>
        <v>Fragmented</v>
      </c>
      <c r="N24" t="str">
        <f t="shared" si="1"/>
        <v>Intermidiate</v>
      </c>
      <c r="O24" t="str">
        <f t="shared" si="2"/>
        <v>Fragmented-Intermidiate</v>
      </c>
    </row>
    <row r="25" spans="1:15" x14ac:dyDescent="0.25">
      <c r="A25" t="s">
        <v>53</v>
      </c>
      <c r="B25" t="s">
        <v>32</v>
      </c>
      <c r="C25">
        <v>0</v>
      </c>
      <c r="D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tr">
        <f t="shared" si="0"/>
        <v>Ignore</v>
      </c>
      <c r="N25" t="str">
        <f t="shared" si="1"/>
        <v>No LDs</v>
      </c>
      <c r="O25" t="str">
        <f t="shared" si="2"/>
        <v>Ignore</v>
      </c>
    </row>
    <row r="26" spans="1:15" x14ac:dyDescent="0.25">
      <c r="A26" t="s">
        <v>53</v>
      </c>
      <c r="B26" t="s">
        <v>33</v>
      </c>
      <c r="C26">
        <v>0</v>
      </c>
      <c r="D26">
        <v>56</v>
      </c>
      <c r="F26">
        <v>8</v>
      </c>
      <c r="G26">
        <v>32</v>
      </c>
      <c r="H26">
        <v>204.72</v>
      </c>
      <c r="I26">
        <v>43.56</v>
      </c>
      <c r="J26">
        <v>35.695</v>
      </c>
      <c r="K26">
        <v>49.948999999999998</v>
      </c>
      <c r="L26">
        <v>75.516000000000005</v>
      </c>
      <c r="M26" t="str">
        <f t="shared" si="0"/>
        <v>Hyper elongated</v>
      </c>
      <c r="N26" t="str">
        <f t="shared" si="1"/>
        <v>Intermidiate</v>
      </c>
      <c r="O26" t="str">
        <f t="shared" si="2"/>
        <v>Hyper elongated-Intermidiate</v>
      </c>
    </row>
    <row r="27" spans="1:15" x14ac:dyDescent="0.25">
      <c r="A27" t="s">
        <v>54</v>
      </c>
      <c r="B27" t="s">
        <v>14</v>
      </c>
      <c r="C27">
        <v>0</v>
      </c>
      <c r="D27">
        <v>13</v>
      </c>
      <c r="F27">
        <v>2</v>
      </c>
      <c r="G27">
        <v>8</v>
      </c>
      <c r="H27">
        <v>75.165000000000006</v>
      </c>
      <c r="I27">
        <v>8.6150000000000002</v>
      </c>
      <c r="J27">
        <v>17.847000000000001</v>
      </c>
      <c r="K27">
        <v>30.879000000000001</v>
      </c>
      <c r="L27">
        <v>17.823</v>
      </c>
      <c r="M27" t="str">
        <f t="shared" si="0"/>
        <v>Elongated</v>
      </c>
      <c r="N27" t="str">
        <f t="shared" si="1"/>
        <v>Intermidiate</v>
      </c>
      <c r="O27" t="str">
        <f t="shared" si="2"/>
        <v>Elongated-Intermidiate</v>
      </c>
    </row>
    <row r="28" spans="1:15" x14ac:dyDescent="0.25">
      <c r="A28" t="s">
        <v>54</v>
      </c>
      <c r="B28" t="s">
        <v>20</v>
      </c>
      <c r="C28">
        <v>0</v>
      </c>
      <c r="D28">
        <v>9</v>
      </c>
      <c r="F28">
        <v>0</v>
      </c>
      <c r="G28">
        <v>0</v>
      </c>
      <c r="H28">
        <v>136.911</v>
      </c>
      <c r="I28">
        <v>46.585000000000001</v>
      </c>
      <c r="J28">
        <v>45.811</v>
      </c>
      <c r="K28">
        <v>44.515999999999998</v>
      </c>
      <c r="L28">
        <v>0</v>
      </c>
      <c r="M28" t="str">
        <f t="shared" si="0"/>
        <v>Fragmented</v>
      </c>
      <c r="N28" t="str">
        <f t="shared" si="1"/>
        <v>Dispersed</v>
      </c>
      <c r="O28" t="str">
        <f t="shared" si="2"/>
        <v>Fragmented-Dispersed</v>
      </c>
    </row>
    <row r="29" spans="1:15" x14ac:dyDescent="0.25">
      <c r="A29" t="s">
        <v>54</v>
      </c>
      <c r="B29" t="s">
        <v>22</v>
      </c>
      <c r="C29">
        <v>0</v>
      </c>
      <c r="D29">
        <v>35</v>
      </c>
      <c r="F29">
        <v>4</v>
      </c>
      <c r="G29">
        <v>23</v>
      </c>
      <c r="H29">
        <v>171.74700000000001</v>
      </c>
      <c r="I29">
        <v>31.327000000000002</v>
      </c>
      <c r="J29">
        <v>37.594999999999999</v>
      </c>
      <c r="K29">
        <v>72.611999999999995</v>
      </c>
      <c r="L29">
        <v>30.213999999999999</v>
      </c>
      <c r="M29" t="str">
        <f t="shared" si="0"/>
        <v>Elongated</v>
      </c>
      <c r="N29" t="str">
        <f t="shared" si="1"/>
        <v>Intermidiate</v>
      </c>
      <c r="O29" t="str">
        <f t="shared" si="2"/>
        <v>Elongated-Intermidiate</v>
      </c>
    </row>
    <row r="30" spans="1:15" x14ac:dyDescent="0.25">
      <c r="A30" t="s">
        <v>54</v>
      </c>
      <c r="B30" t="s">
        <v>27</v>
      </c>
      <c r="C30">
        <v>0</v>
      </c>
      <c r="D30">
        <v>12</v>
      </c>
      <c r="F30">
        <v>1</v>
      </c>
      <c r="G30">
        <v>4</v>
      </c>
      <c r="H30">
        <v>108.997</v>
      </c>
      <c r="I30">
        <v>44.442999999999998</v>
      </c>
      <c r="J30">
        <v>19.202999999999999</v>
      </c>
      <c r="K30">
        <v>22.99</v>
      </c>
      <c r="L30">
        <v>22.361000000000001</v>
      </c>
      <c r="M30" t="str">
        <f t="shared" si="0"/>
        <v>Fragmented</v>
      </c>
      <c r="N30" t="str">
        <f t="shared" si="1"/>
        <v>Intermidiate</v>
      </c>
      <c r="O30" t="str">
        <f t="shared" si="2"/>
        <v>Fragmented-Intermidiate</v>
      </c>
    </row>
    <row r="31" spans="1:15" x14ac:dyDescent="0.25">
      <c r="A31" t="s">
        <v>54</v>
      </c>
      <c r="B31" t="s">
        <v>29</v>
      </c>
      <c r="C31">
        <v>0</v>
      </c>
      <c r="D31">
        <v>46</v>
      </c>
      <c r="F31">
        <v>6</v>
      </c>
      <c r="G31">
        <v>27</v>
      </c>
      <c r="H31">
        <v>266.23599999999999</v>
      </c>
      <c r="I31">
        <v>38.235999999999997</v>
      </c>
      <c r="J31">
        <v>15.125</v>
      </c>
      <c r="K31">
        <v>50.625999999999998</v>
      </c>
      <c r="L31">
        <v>162.249</v>
      </c>
      <c r="M31" t="str">
        <f t="shared" si="0"/>
        <v>Hyper elongated</v>
      </c>
      <c r="N31" t="str">
        <f t="shared" si="1"/>
        <v>Intermidiate</v>
      </c>
      <c r="O31" t="str">
        <f t="shared" si="2"/>
        <v>Hyper elongated-Intermidiate</v>
      </c>
    </row>
    <row r="32" spans="1:15" x14ac:dyDescent="0.25">
      <c r="A32" t="s">
        <v>54</v>
      </c>
      <c r="B32" t="s">
        <v>32</v>
      </c>
      <c r="C32">
        <v>0</v>
      </c>
      <c r="D32">
        <v>90</v>
      </c>
      <c r="F32">
        <v>12</v>
      </c>
      <c r="G32">
        <v>52</v>
      </c>
      <c r="H32">
        <v>325.13900000000001</v>
      </c>
      <c r="I32">
        <v>30.515999999999998</v>
      </c>
      <c r="J32">
        <v>24.623000000000001</v>
      </c>
      <c r="K32">
        <v>88.754000000000005</v>
      </c>
      <c r="L32">
        <v>181.24600000000001</v>
      </c>
      <c r="M32" t="str">
        <f t="shared" si="0"/>
        <v>Hyper elongated</v>
      </c>
      <c r="N32" t="str">
        <f t="shared" si="1"/>
        <v>Intermidiate</v>
      </c>
      <c r="O32" t="str">
        <f t="shared" si="2"/>
        <v>Hyper elongated-Intermidiate</v>
      </c>
    </row>
    <row r="33" spans="1:15" x14ac:dyDescent="0.25">
      <c r="A33" t="s">
        <v>54</v>
      </c>
      <c r="B33" t="s">
        <v>33</v>
      </c>
      <c r="C33">
        <v>0</v>
      </c>
      <c r="D33">
        <v>54</v>
      </c>
      <c r="F33">
        <v>5</v>
      </c>
      <c r="G33">
        <v>20</v>
      </c>
      <c r="H33">
        <v>277.50099999999998</v>
      </c>
      <c r="I33">
        <v>33.686</v>
      </c>
      <c r="J33">
        <v>6.9580000000000002</v>
      </c>
      <c r="K33">
        <v>15.73</v>
      </c>
      <c r="L33">
        <v>221.12799999999999</v>
      </c>
      <c r="M33" t="str">
        <f t="shared" si="0"/>
        <v>Hyper elongated</v>
      </c>
      <c r="N33" t="str">
        <f t="shared" si="1"/>
        <v>Intermidiate</v>
      </c>
      <c r="O33" t="str">
        <f t="shared" si="2"/>
        <v>Hyper elongated-Intermidiate</v>
      </c>
    </row>
    <row r="34" spans="1:15" x14ac:dyDescent="0.25">
      <c r="A34" t="s">
        <v>54</v>
      </c>
      <c r="B34" t="s">
        <v>34</v>
      </c>
      <c r="C34">
        <v>0</v>
      </c>
      <c r="D34">
        <v>21</v>
      </c>
      <c r="F34">
        <v>2</v>
      </c>
      <c r="G34">
        <v>9</v>
      </c>
      <c r="H34">
        <v>68.075000000000003</v>
      </c>
      <c r="I34">
        <v>35.889000000000003</v>
      </c>
      <c r="J34">
        <v>9.0749999999999993</v>
      </c>
      <c r="K34">
        <v>12.571999999999999</v>
      </c>
      <c r="L34">
        <v>10.539</v>
      </c>
      <c r="M34" t="str">
        <f t="shared" si="0"/>
        <v>Fragmented</v>
      </c>
      <c r="N34" t="str">
        <f t="shared" si="1"/>
        <v>Intermidiate</v>
      </c>
      <c r="O34" t="str">
        <f t="shared" si="2"/>
        <v>Fragmented-Intermidiate</v>
      </c>
    </row>
    <row r="35" spans="1:15" x14ac:dyDescent="0.25">
      <c r="A35" t="s">
        <v>55</v>
      </c>
      <c r="B35" t="s">
        <v>14</v>
      </c>
      <c r="C35">
        <v>0</v>
      </c>
      <c r="D35">
        <v>62</v>
      </c>
      <c r="F35">
        <v>7</v>
      </c>
      <c r="G35">
        <v>31</v>
      </c>
      <c r="H35">
        <v>296.34100000000001</v>
      </c>
      <c r="I35">
        <v>71.366</v>
      </c>
      <c r="J35">
        <v>60.161000000000001</v>
      </c>
      <c r="K35">
        <v>52.658999999999999</v>
      </c>
      <c r="L35">
        <v>112.155</v>
      </c>
      <c r="M35" t="str">
        <f t="shared" si="0"/>
        <v>Hyper elongated</v>
      </c>
      <c r="N35" t="str">
        <f t="shared" si="1"/>
        <v>Intermidiate</v>
      </c>
      <c r="O35" t="str">
        <f t="shared" si="2"/>
        <v>Hyper elongated-Intermidiate</v>
      </c>
    </row>
    <row r="36" spans="1:15" x14ac:dyDescent="0.25">
      <c r="A36" t="s">
        <v>55</v>
      </c>
      <c r="B36" t="s">
        <v>20</v>
      </c>
      <c r="C36">
        <v>0</v>
      </c>
      <c r="D36">
        <v>47</v>
      </c>
      <c r="F36">
        <v>6</v>
      </c>
      <c r="G36">
        <v>20</v>
      </c>
      <c r="H36">
        <v>218.93700000000001</v>
      </c>
      <c r="I36">
        <v>46.331000000000003</v>
      </c>
      <c r="J36">
        <v>30.504000000000001</v>
      </c>
      <c r="K36">
        <v>57.826000000000001</v>
      </c>
      <c r="L36">
        <v>84.275999999999996</v>
      </c>
      <c r="M36" t="str">
        <f t="shared" si="0"/>
        <v>Hyper elongated</v>
      </c>
      <c r="N36" t="str">
        <f t="shared" si="1"/>
        <v>Intermidiate</v>
      </c>
      <c r="O36" t="str">
        <f t="shared" si="2"/>
        <v>Hyper elongated-Intermidiate</v>
      </c>
    </row>
    <row r="37" spans="1:15" x14ac:dyDescent="0.25">
      <c r="A37" t="s">
        <v>55</v>
      </c>
      <c r="B37" t="s">
        <v>22</v>
      </c>
      <c r="C37">
        <v>0</v>
      </c>
      <c r="D37">
        <v>4</v>
      </c>
      <c r="F37">
        <v>0</v>
      </c>
      <c r="G37">
        <v>0</v>
      </c>
      <c r="H37">
        <v>277.005</v>
      </c>
      <c r="I37">
        <v>39.433999999999997</v>
      </c>
      <c r="J37">
        <v>26.885999999999999</v>
      </c>
      <c r="K37">
        <v>77.513000000000005</v>
      </c>
      <c r="L37">
        <v>133.173</v>
      </c>
      <c r="M37" t="str">
        <f t="shared" si="0"/>
        <v>Hyper elongated</v>
      </c>
      <c r="N37" t="str">
        <f t="shared" si="1"/>
        <v>Dispersed</v>
      </c>
      <c r="O37" t="str">
        <f t="shared" si="2"/>
        <v>Hyper elongated-Dispersed</v>
      </c>
    </row>
    <row r="38" spans="1:15" x14ac:dyDescent="0.25">
      <c r="A38" t="s">
        <v>55</v>
      </c>
      <c r="B38" t="s">
        <v>27</v>
      </c>
      <c r="C38">
        <v>0</v>
      </c>
      <c r="D38">
        <v>49</v>
      </c>
      <c r="F38">
        <v>8</v>
      </c>
      <c r="G38">
        <v>32</v>
      </c>
      <c r="H38">
        <v>219.37299999999999</v>
      </c>
      <c r="I38">
        <v>36.276000000000003</v>
      </c>
      <c r="J38">
        <v>27.491</v>
      </c>
      <c r="K38">
        <v>72.164000000000001</v>
      </c>
      <c r="L38">
        <v>83.441999999999993</v>
      </c>
      <c r="M38" t="str">
        <f t="shared" si="0"/>
        <v>Hyper elongated</v>
      </c>
      <c r="N38" t="str">
        <f t="shared" si="1"/>
        <v>Intermidiate</v>
      </c>
      <c r="O38" t="str">
        <f t="shared" si="2"/>
        <v>Hyper elongated-Intermidiate</v>
      </c>
    </row>
    <row r="39" spans="1:15" x14ac:dyDescent="0.25">
      <c r="A39" t="s">
        <v>55</v>
      </c>
      <c r="B39" t="s">
        <v>29</v>
      </c>
      <c r="C39">
        <v>0</v>
      </c>
      <c r="D39">
        <v>11</v>
      </c>
      <c r="F39">
        <v>2</v>
      </c>
      <c r="G39">
        <v>6</v>
      </c>
      <c r="H39">
        <v>73.930999999999997</v>
      </c>
      <c r="I39">
        <v>29.547999999999998</v>
      </c>
      <c r="J39">
        <v>25.773</v>
      </c>
      <c r="K39">
        <v>18.61</v>
      </c>
      <c r="L39">
        <v>0</v>
      </c>
      <c r="M39" t="str">
        <f t="shared" si="0"/>
        <v>Fragmented</v>
      </c>
      <c r="N39" t="str">
        <f t="shared" si="1"/>
        <v>Intermidiate</v>
      </c>
      <c r="O39" t="str">
        <f t="shared" si="2"/>
        <v>Fragmented-Intermidiate</v>
      </c>
    </row>
    <row r="40" spans="1:15" x14ac:dyDescent="0.25">
      <c r="A40" t="s">
        <v>55</v>
      </c>
      <c r="B40" t="s">
        <v>32</v>
      </c>
      <c r="C40">
        <v>0</v>
      </c>
      <c r="D40">
        <v>24</v>
      </c>
      <c r="F40">
        <v>2</v>
      </c>
      <c r="G40">
        <v>8</v>
      </c>
      <c r="H40">
        <v>275.517</v>
      </c>
      <c r="I40">
        <v>65.835999999999999</v>
      </c>
      <c r="J40">
        <v>58.817999999999998</v>
      </c>
      <c r="K40">
        <v>105.56</v>
      </c>
      <c r="L40">
        <v>45.302</v>
      </c>
      <c r="M40" t="str">
        <f t="shared" si="0"/>
        <v>Elongated</v>
      </c>
      <c r="N40" t="str">
        <f t="shared" si="1"/>
        <v>Intermidiate</v>
      </c>
      <c r="O40" t="str">
        <f t="shared" si="2"/>
        <v>Elongated-Intermidiate</v>
      </c>
    </row>
    <row r="41" spans="1:15" x14ac:dyDescent="0.25">
      <c r="A41" t="s">
        <v>55</v>
      </c>
      <c r="B41" t="s">
        <v>33</v>
      </c>
      <c r="C41">
        <v>0</v>
      </c>
      <c r="D41">
        <v>64</v>
      </c>
      <c r="F41">
        <v>9</v>
      </c>
      <c r="G41">
        <v>61</v>
      </c>
      <c r="H41">
        <v>88.778000000000006</v>
      </c>
      <c r="I41">
        <v>19.154</v>
      </c>
      <c r="J41">
        <v>20.992999999999999</v>
      </c>
      <c r="K41">
        <v>9.2080000000000002</v>
      </c>
      <c r="L41">
        <v>39.421999999999997</v>
      </c>
      <c r="M41" t="str">
        <f t="shared" si="0"/>
        <v>Hyper elongated</v>
      </c>
      <c r="N41" t="str">
        <f t="shared" si="1"/>
        <v>Clustered</v>
      </c>
      <c r="O41" t="str">
        <f t="shared" si="2"/>
        <v>Hyper elongated-Clustered</v>
      </c>
    </row>
    <row r="42" spans="1:15" x14ac:dyDescent="0.25">
      <c r="A42" t="s">
        <v>56</v>
      </c>
      <c r="B42" t="s">
        <v>14</v>
      </c>
      <c r="C42">
        <v>0</v>
      </c>
      <c r="D42">
        <v>82</v>
      </c>
      <c r="F42">
        <v>12</v>
      </c>
      <c r="G42">
        <v>58</v>
      </c>
      <c r="H42">
        <v>226.60900000000001</v>
      </c>
      <c r="I42">
        <v>43.293999999999997</v>
      </c>
      <c r="J42">
        <v>23.026</v>
      </c>
      <c r="K42">
        <v>83.49</v>
      </c>
      <c r="L42">
        <v>76.799000000000007</v>
      </c>
      <c r="M42" t="str">
        <f t="shared" si="0"/>
        <v>Elongated</v>
      </c>
      <c r="N42" t="str">
        <f t="shared" si="1"/>
        <v>Clustered</v>
      </c>
      <c r="O42" t="str">
        <f t="shared" si="2"/>
        <v>Elongated-Clustered</v>
      </c>
    </row>
    <row r="43" spans="1:15" x14ac:dyDescent="0.25">
      <c r="A43" t="s">
        <v>56</v>
      </c>
      <c r="B43" t="s">
        <v>20</v>
      </c>
      <c r="C43">
        <v>0</v>
      </c>
      <c r="D43">
        <v>99</v>
      </c>
      <c r="F43">
        <v>14</v>
      </c>
      <c r="G43">
        <v>87</v>
      </c>
      <c r="H43">
        <v>159.07900000000001</v>
      </c>
      <c r="I43">
        <v>35.719000000000001</v>
      </c>
      <c r="J43">
        <v>23.317</v>
      </c>
      <c r="K43">
        <v>81.650999999999996</v>
      </c>
      <c r="L43">
        <v>18.391999999999999</v>
      </c>
      <c r="M43" t="str">
        <f t="shared" si="0"/>
        <v>Elongated</v>
      </c>
      <c r="N43" t="str">
        <f t="shared" si="1"/>
        <v>Clustered</v>
      </c>
      <c r="O43" t="str">
        <f t="shared" si="2"/>
        <v>Elongated-Clustered</v>
      </c>
    </row>
    <row r="44" spans="1:15" x14ac:dyDescent="0.25">
      <c r="A44" t="s">
        <v>56</v>
      </c>
      <c r="B44" t="s">
        <v>22</v>
      </c>
      <c r="C44">
        <v>0</v>
      </c>
      <c r="D44">
        <v>51</v>
      </c>
      <c r="F44">
        <v>7</v>
      </c>
      <c r="G44">
        <v>19</v>
      </c>
      <c r="H44">
        <v>198.22200000000001</v>
      </c>
      <c r="I44">
        <v>61.746000000000002</v>
      </c>
      <c r="J44">
        <v>50.601999999999997</v>
      </c>
      <c r="K44">
        <v>64.59</v>
      </c>
      <c r="L44">
        <v>21.283999999999999</v>
      </c>
      <c r="M44" t="str">
        <f t="shared" si="0"/>
        <v>Elongated</v>
      </c>
      <c r="N44" t="str">
        <f t="shared" si="1"/>
        <v>Intermidiate</v>
      </c>
      <c r="O44" t="str">
        <f t="shared" si="2"/>
        <v>Elongated-Intermidiate</v>
      </c>
    </row>
    <row r="45" spans="1:15" x14ac:dyDescent="0.25">
      <c r="A45" t="s">
        <v>56</v>
      </c>
      <c r="B45" t="s">
        <v>27</v>
      </c>
      <c r="C45">
        <v>0</v>
      </c>
      <c r="D45">
        <v>88</v>
      </c>
      <c r="F45">
        <v>15</v>
      </c>
      <c r="G45">
        <v>64</v>
      </c>
      <c r="H45">
        <v>187.126</v>
      </c>
      <c r="I45">
        <v>45.604999999999997</v>
      </c>
      <c r="J45">
        <v>30.806999999999999</v>
      </c>
      <c r="K45">
        <v>73.228999999999999</v>
      </c>
      <c r="L45">
        <v>37.485999999999997</v>
      </c>
      <c r="M45" t="str">
        <f t="shared" si="0"/>
        <v>Elongated</v>
      </c>
      <c r="N45" t="str">
        <f t="shared" si="1"/>
        <v>Clustered</v>
      </c>
      <c r="O45" t="str">
        <f t="shared" si="2"/>
        <v>Elongated-Clustered</v>
      </c>
    </row>
    <row r="46" spans="1:15" x14ac:dyDescent="0.25">
      <c r="A46" t="s">
        <v>56</v>
      </c>
      <c r="B46" t="s">
        <v>29</v>
      </c>
      <c r="C46">
        <v>0</v>
      </c>
      <c r="D46">
        <v>78</v>
      </c>
      <c r="F46">
        <v>14</v>
      </c>
      <c r="G46">
        <v>56</v>
      </c>
      <c r="H46">
        <v>205.60300000000001</v>
      </c>
      <c r="I46">
        <v>53.313000000000002</v>
      </c>
      <c r="J46">
        <v>29.79</v>
      </c>
      <c r="K46">
        <v>43.305999999999997</v>
      </c>
      <c r="L46">
        <v>79.194000000000003</v>
      </c>
      <c r="M46" t="str">
        <f t="shared" si="0"/>
        <v>Hyper elongated</v>
      </c>
      <c r="N46" t="str">
        <f t="shared" si="1"/>
        <v>Clustered</v>
      </c>
      <c r="O46" t="str">
        <f t="shared" si="2"/>
        <v>Hyper elongated-Clustered</v>
      </c>
    </row>
    <row r="47" spans="1:15" x14ac:dyDescent="0.25">
      <c r="A47" t="s">
        <v>56</v>
      </c>
      <c r="B47" t="s">
        <v>32</v>
      </c>
      <c r="C47">
        <v>0</v>
      </c>
      <c r="D47">
        <v>47</v>
      </c>
      <c r="F47">
        <v>6</v>
      </c>
      <c r="G47">
        <v>24</v>
      </c>
      <c r="H47">
        <v>191.26499999999999</v>
      </c>
      <c r="I47">
        <v>53.542999999999999</v>
      </c>
      <c r="J47">
        <v>25.324999999999999</v>
      </c>
      <c r="K47">
        <v>56.155999999999999</v>
      </c>
      <c r="L47">
        <v>56.241</v>
      </c>
      <c r="M47" t="str">
        <f t="shared" si="0"/>
        <v>Hyper elongated</v>
      </c>
      <c r="N47" t="str">
        <f t="shared" si="1"/>
        <v>Intermidiate</v>
      </c>
      <c r="O47" t="str">
        <f t="shared" si="2"/>
        <v>Hyper elongated-Intermidiate</v>
      </c>
    </row>
    <row r="48" spans="1:15" x14ac:dyDescent="0.25">
      <c r="A48" t="s">
        <v>56</v>
      </c>
      <c r="B48" t="s">
        <v>33</v>
      </c>
      <c r="C48">
        <v>0</v>
      </c>
      <c r="D48">
        <v>56</v>
      </c>
      <c r="F48">
        <v>9</v>
      </c>
      <c r="G48">
        <v>42</v>
      </c>
      <c r="H48">
        <v>108.58499999999999</v>
      </c>
      <c r="I48">
        <v>34.000999999999998</v>
      </c>
      <c r="J48">
        <v>15.089</v>
      </c>
      <c r="K48">
        <v>25.942</v>
      </c>
      <c r="L48">
        <v>33.552999999999997</v>
      </c>
      <c r="M48" t="str">
        <f t="shared" si="0"/>
        <v>Fragmented</v>
      </c>
      <c r="N48" t="str">
        <f t="shared" si="1"/>
        <v>Clustered</v>
      </c>
      <c r="O48" t="str">
        <f t="shared" si="2"/>
        <v>Fragmented-Clustered</v>
      </c>
    </row>
    <row r="49" spans="1:15" x14ac:dyDescent="0.25">
      <c r="A49" t="s">
        <v>56</v>
      </c>
      <c r="B49" t="s">
        <v>34</v>
      </c>
      <c r="C49">
        <v>0</v>
      </c>
      <c r="D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tr">
        <f t="shared" si="0"/>
        <v>Ignore</v>
      </c>
      <c r="N49" t="str">
        <f t="shared" si="1"/>
        <v>No LDs</v>
      </c>
      <c r="O49" t="str">
        <f t="shared" si="2"/>
        <v>Ignore</v>
      </c>
    </row>
    <row r="50" spans="1:15" x14ac:dyDescent="0.25">
      <c r="A50" t="s">
        <v>57</v>
      </c>
      <c r="B50" t="s">
        <v>14</v>
      </c>
      <c r="C50">
        <v>0</v>
      </c>
      <c r="D50">
        <v>26</v>
      </c>
      <c r="F50">
        <v>1</v>
      </c>
      <c r="G50">
        <v>3</v>
      </c>
      <c r="H50">
        <v>332.351</v>
      </c>
      <c r="I50">
        <v>52.514000000000003</v>
      </c>
      <c r="J50">
        <v>36.226999999999997</v>
      </c>
      <c r="K50">
        <v>53.313000000000002</v>
      </c>
      <c r="L50">
        <v>190.297</v>
      </c>
      <c r="M50" t="str">
        <f t="shared" si="0"/>
        <v>Hyper elongated</v>
      </c>
      <c r="N50" t="str">
        <f t="shared" si="1"/>
        <v>Dispersed</v>
      </c>
      <c r="O50" t="str">
        <f t="shared" si="2"/>
        <v>Hyper elongated-Dispersed</v>
      </c>
    </row>
    <row r="51" spans="1:15" x14ac:dyDescent="0.25">
      <c r="A51" t="s">
        <v>57</v>
      </c>
      <c r="B51" t="s">
        <v>20</v>
      </c>
      <c r="C51">
        <v>0</v>
      </c>
      <c r="D51">
        <v>23</v>
      </c>
      <c r="F51">
        <v>2</v>
      </c>
      <c r="G51">
        <v>6</v>
      </c>
      <c r="H51">
        <v>292.56599999999997</v>
      </c>
      <c r="I51">
        <v>38.539000000000001</v>
      </c>
      <c r="J51">
        <v>14.096</v>
      </c>
      <c r="K51">
        <v>22.809000000000001</v>
      </c>
      <c r="L51">
        <v>217.12200000000001</v>
      </c>
      <c r="M51" t="str">
        <f t="shared" si="0"/>
        <v>Hyper elongated</v>
      </c>
      <c r="N51" t="str">
        <f t="shared" si="1"/>
        <v>Dispersed</v>
      </c>
      <c r="O51" t="str">
        <f t="shared" si="2"/>
        <v>Hyper elongated-Dispersed</v>
      </c>
    </row>
    <row r="52" spans="1:15" x14ac:dyDescent="0.25">
      <c r="A52" t="s">
        <v>57</v>
      </c>
      <c r="B52" t="s">
        <v>22</v>
      </c>
      <c r="C52">
        <v>0</v>
      </c>
      <c r="D52">
        <v>25</v>
      </c>
      <c r="F52">
        <v>0</v>
      </c>
      <c r="G52">
        <v>0</v>
      </c>
      <c r="H52">
        <v>272.89100000000002</v>
      </c>
      <c r="I52">
        <v>36.094000000000001</v>
      </c>
      <c r="J52">
        <v>28.471</v>
      </c>
      <c r="K52">
        <v>49.15</v>
      </c>
      <c r="L52">
        <v>159.17500000000001</v>
      </c>
      <c r="M52" t="str">
        <f t="shared" si="0"/>
        <v>Hyper elongated</v>
      </c>
      <c r="N52" t="str">
        <f t="shared" si="1"/>
        <v>Dispersed</v>
      </c>
      <c r="O52" t="str">
        <f t="shared" si="2"/>
        <v>Hyper elongated-Dispersed</v>
      </c>
    </row>
    <row r="53" spans="1:15" x14ac:dyDescent="0.25">
      <c r="A53" t="s">
        <v>57</v>
      </c>
      <c r="B53" t="s">
        <v>27</v>
      </c>
      <c r="C53">
        <v>0</v>
      </c>
      <c r="D53">
        <v>4</v>
      </c>
      <c r="F53">
        <v>0</v>
      </c>
      <c r="G53">
        <v>0</v>
      </c>
      <c r="H53">
        <v>77.525000000000006</v>
      </c>
      <c r="I53">
        <v>19.457000000000001</v>
      </c>
      <c r="J53">
        <v>2.9159999999999999</v>
      </c>
      <c r="K53">
        <v>17.109000000000002</v>
      </c>
      <c r="L53">
        <v>38.042000000000002</v>
      </c>
      <c r="M53" t="str">
        <f t="shared" si="0"/>
        <v>Hyper elongated</v>
      </c>
      <c r="N53" t="str">
        <f t="shared" si="1"/>
        <v>Dispersed</v>
      </c>
      <c r="O53" t="str">
        <f t="shared" si="2"/>
        <v>Hyper elongated-Dispersed</v>
      </c>
    </row>
    <row r="54" spans="1:15" x14ac:dyDescent="0.25">
      <c r="A54" t="s">
        <v>57</v>
      </c>
      <c r="B54" t="s">
        <v>29</v>
      </c>
      <c r="C54">
        <v>0</v>
      </c>
      <c r="D54">
        <v>29</v>
      </c>
      <c r="F54">
        <v>3</v>
      </c>
      <c r="G54">
        <v>9</v>
      </c>
      <c r="H54">
        <v>176.733</v>
      </c>
      <c r="I54">
        <v>20.776</v>
      </c>
      <c r="J54">
        <v>14.23</v>
      </c>
      <c r="K54">
        <v>70.215999999999994</v>
      </c>
      <c r="L54">
        <v>71.510999999999996</v>
      </c>
      <c r="M54" t="str">
        <f t="shared" si="0"/>
        <v>Hyper elongated</v>
      </c>
      <c r="N54" t="str">
        <f t="shared" si="1"/>
        <v>Intermidiate</v>
      </c>
      <c r="O54" t="str">
        <f t="shared" si="2"/>
        <v>Hyper elongated-Intermidiate</v>
      </c>
    </row>
    <row r="55" spans="1:15" x14ac:dyDescent="0.25">
      <c r="A55" t="s">
        <v>57</v>
      </c>
      <c r="B55" t="s">
        <v>32</v>
      </c>
      <c r="C55">
        <v>0</v>
      </c>
      <c r="D55">
        <v>26</v>
      </c>
      <c r="F55">
        <v>0</v>
      </c>
      <c r="G55">
        <v>0</v>
      </c>
      <c r="H55">
        <v>331.96300000000002</v>
      </c>
      <c r="I55">
        <v>33.710999999999999</v>
      </c>
      <c r="J55">
        <v>18.344000000000001</v>
      </c>
      <c r="K55">
        <v>36.360999999999997</v>
      </c>
      <c r="L55">
        <v>243.54900000000001</v>
      </c>
      <c r="M55" t="str">
        <f t="shared" si="0"/>
        <v>Hyper elongated</v>
      </c>
      <c r="N55" t="str">
        <f t="shared" si="1"/>
        <v>Dispersed</v>
      </c>
      <c r="O55" t="str">
        <f t="shared" si="2"/>
        <v>Hyper elongated-Dispersed</v>
      </c>
    </row>
    <row r="56" spans="1:15" x14ac:dyDescent="0.25">
      <c r="A56" t="s">
        <v>58</v>
      </c>
      <c r="B56" t="s">
        <v>14</v>
      </c>
      <c r="C56">
        <v>0</v>
      </c>
      <c r="D56">
        <v>10</v>
      </c>
      <c r="F56">
        <v>0</v>
      </c>
      <c r="G56">
        <v>0</v>
      </c>
      <c r="H56">
        <v>116.233</v>
      </c>
      <c r="I56">
        <v>31.725999999999999</v>
      </c>
      <c r="J56">
        <v>8.0589999999999993</v>
      </c>
      <c r="K56">
        <v>42.107999999999997</v>
      </c>
      <c r="L56">
        <v>34.340000000000003</v>
      </c>
      <c r="M56" t="str">
        <f t="shared" si="0"/>
        <v>Elongated</v>
      </c>
      <c r="N56" t="str">
        <f t="shared" si="1"/>
        <v>Dispersed</v>
      </c>
      <c r="O56" t="str">
        <f t="shared" si="2"/>
        <v>Elongated-Dispersed</v>
      </c>
    </row>
    <row r="57" spans="1:15" x14ac:dyDescent="0.25">
      <c r="A57" t="s">
        <v>58</v>
      </c>
      <c r="B57" t="s">
        <v>20</v>
      </c>
      <c r="C57">
        <v>0</v>
      </c>
      <c r="D57">
        <v>8</v>
      </c>
      <c r="F57">
        <v>2</v>
      </c>
      <c r="G57">
        <v>6</v>
      </c>
      <c r="H57">
        <v>137.178</v>
      </c>
      <c r="I57">
        <v>21.283999999999999</v>
      </c>
      <c r="J57">
        <v>23.704000000000001</v>
      </c>
      <c r="K57">
        <v>23.099</v>
      </c>
      <c r="L57">
        <v>69.090999999999994</v>
      </c>
      <c r="M57" t="str">
        <f t="shared" si="0"/>
        <v>Hyper elongated</v>
      </c>
      <c r="N57" t="str">
        <f t="shared" si="1"/>
        <v>Clustered</v>
      </c>
      <c r="O57" t="str">
        <f t="shared" si="2"/>
        <v>Hyper elongated-Clustered</v>
      </c>
    </row>
    <row r="58" spans="1:15" x14ac:dyDescent="0.25">
      <c r="A58" t="s">
        <v>58</v>
      </c>
      <c r="B58" t="s">
        <v>22</v>
      </c>
      <c r="C58">
        <v>0</v>
      </c>
      <c r="D58">
        <v>5</v>
      </c>
      <c r="F58">
        <v>0</v>
      </c>
      <c r="G58">
        <v>0</v>
      </c>
      <c r="H58">
        <v>86.793000000000006</v>
      </c>
      <c r="I58">
        <v>17.048999999999999</v>
      </c>
      <c r="J58">
        <v>22.553999999999998</v>
      </c>
      <c r="K58">
        <v>24.696000000000002</v>
      </c>
      <c r="L58">
        <v>22.494</v>
      </c>
      <c r="M58" t="str">
        <f t="shared" si="0"/>
        <v>Elongated</v>
      </c>
      <c r="N58" t="str">
        <f t="shared" si="1"/>
        <v>Dispersed</v>
      </c>
      <c r="O58" t="str">
        <f t="shared" si="2"/>
        <v>Elongated-Dispersed</v>
      </c>
    </row>
    <row r="59" spans="1:15" x14ac:dyDescent="0.25">
      <c r="A59" t="s">
        <v>58</v>
      </c>
      <c r="B59" t="s">
        <v>27</v>
      </c>
      <c r="C59">
        <v>0</v>
      </c>
      <c r="D59">
        <v>19</v>
      </c>
      <c r="F59">
        <v>2</v>
      </c>
      <c r="G59">
        <v>7</v>
      </c>
      <c r="H59">
        <v>141.82400000000001</v>
      </c>
      <c r="I59">
        <v>34.920999999999999</v>
      </c>
      <c r="J59">
        <v>34.908999999999999</v>
      </c>
      <c r="K59">
        <v>30.202000000000002</v>
      </c>
      <c r="L59">
        <v>41.792999999999999</v>
      </c>
      <c r="M59" t="str">
        <f t="shared" si="0"/>
        <v>Hyper elongated</v>
      </c>
      <c r="N59" t="str">
        <f t="shared" si="1"/>
        <v>Intermidiate</v>
      </c>
      <c r="O59" t="str">
        <f t="shared" si="2"/>
        <v>Hyper elongated-Intermidiate</v>
      </c>
    </row>
    <row r="60" spans="1:15" x14ac:dyDescent="0.25">
      <c r="A60" t="s">
        <v>58</v>
      </c>
      <c r="B60" t="s">
        <v>29</v>
      </c>
      <c r="C60">
        <v>0</v>
      </c>
      <c r="D60">
        <v>31</v>
      </c>
      <c r="F60">
        <v>4</v>
      </c>
      <c r="G60">
        <v>16</v>
      </c>
      <c r="H60">
        <v>201.21100000000001</v>
      </c>
      <c r="I60">
        <v>42.435000000000002</v>
      </c>
      <c r="J60">
        <v>36.360999999999997</v>
      </c>
      <c r="K60">
        <v>77.850999999999999</v>
      </c>
      <c r="L60">
        <v>44.564</v>
      </c>
      <c r="M60" t="str">
        <f t="shared" si="0"/>
        <v>Elongated</v>
      </c>
      <c r="N60" t="str">
        <f t="shared" si="1"/>
        <v>Intermidiate</v>
      </c>
      <c r="O60" t="str">
        <f t="shared" si="2"/>
        <v>Elongated-Intermidiate</v>
      </c>
    </row>
    <row r="61" spans="1:15" x14ac:dyDescent="0.25">
      <c r="A61" t="s">
        <v>58</v>
      </c>
      <c r="B61" t="s">
        <v>32</v>
      </c>
      <c r="C61">
        <v>0</v>
      </c>
      <c r="D61">
        <v>29</v>
      </c>
      <c r="F61">
        <v>3</v>
      </c>
      <c r="G61">
        <v>11</v>
      </c>
      <c r="H61">
        <v>237.74100000000001</v>
      </c>
      <c r="I61">
        <v>56.555</v>
      </c>
      <c r="J61">
        <v>48.92</v>
      </c>
      <c r="K61">
        <v>63.597999999999999</v>
      </c>
      <c r="L61">
        <v>68.667000000000002</v>
      </c>
      <c r="M61" t="str">
        <f t="shared" si="0"/>
        <v>Hyper elongated</v>
      </c>
      <c r="N61" t="str">
        <f t="shared" si="1"/>
        <v>Intermidiate</v>
      </c>
      <c r="O61" t="str">
        <f t="shared" si="2"/>
        <v>Hyper elongated-Intermidiate</v>
      </c>
    </row>
    <row r="62" spans="1:15" x14ac:dyDescent="0.25">
      <c r="A62" t="s">
        <v>58</v>
      </c>
      <c r="B62" t="s">
        <v>33</v>
      </c>
      <c r="C62">
        <v>0</v>
      </c>
      <c r="D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t="str">
        <f t="shared" si="0"/>
        <v>Ignore</v>
      </c>
      <c r="N62" t="str">
        <f t="shared" si="1"/>
        <v>No LDs</v>
      </c>
      <c r="O62" t="str">
        <f t="shared" si="2"/>
        <v>Ignore</v>
      </c>
    </row>
    <row r="63" spans="1:15" x14ac:dyDescent="0.25">
      <c r="A63" t="s">
        <v>59</v>
      </c>
      <c r="B63" t="s">
        <v>14</v>
      </c>
      <c r="C63">
        <v>0</v>
      </c>
      <c r="D63">
        <v>6</v>
      </c>
      <c r="F63">
        <v>0</v>
      </c>
      <c r="G63">
        <v>0</v>
      </c>
      <c r="H63">
        <v>57.148000000000003</v>
      </c>
      <c r="I63">
        <v>15.972</v>
      </c>
      <c r="J63">
        <v>6.1589999999999998</v>
      </c>
      <c r="K63">
        <v>0</v>
      </c>
      <c r="L63">
        <v>35.017000000000003</v>
      </c>
      <c r="M63" t="str">
        <f t="shared" si="0"/>
        <v>Hyper elongated</v>
      </c>
      <c r="N63" t="str">
        <f t="shared" si="1"/>
        <v>Dispersed</v>
      </c>
      <c r="O63" t="str">
        <f t="shared" si="2"/>
        <v>Hyper elongated-Dispersed</v>
      </c>
    </row>
    <row r="64" spans="1:15" x14ac:dyDescent="0.25">
      <c r="A64" t="s">
        <v>59</v>
      </c>
      <c r="B64" t="s">
        <v>20</v>
      </c>
      <c r="C64">
        <v>0</v>
      </c>
      <c r="D64">
        <v>37</v>
      </c>
      <c r="F64">
        <v>6</v>
      </c>
      <c r="G64">
        <v>27</v>
      </c>
      <c r="H64">
        <v>177.15600000000001</v>
      </c>
      <c r="I64">
        <v>46.706000000000003</v>
      </c>
      <c r="J64">
        <v>43.33</v>
      </c>
      <c r="K64">
        <v>34.738999999999997</v>
      </c>
      <c r="L64">
        <v>52.381</v>
      </c>
      <c r="M64" t="str">
        <f t="shared" si="0"/>
        <v>Hyper elongated</v>
      </c>
      <c r="N64" t="str">
        <f t="shared" si="1"/>
        <v>Clustered</v>
      </c>
      <c r="O64" t="str">
        <f t="shared" si="2"/>
        <v>Hyper elongated-Clustered</v>
      </c>
    </row>
    <row r="65" spans="1:15" x14ac:dyDescent="0.25">
      <c r="A65" t="s">
        <v>59</v>
      </c>
      <c r="B65" t="s">
        <v>22</v>
      </c>
      <c r="C65">
        <v>0</v>
      </c>
      <c r="D65">
        <v>21</v>
      </c>
      <c r="F65">
        <v>2</v>
      </c>
      <c r="G65">
        <v>6</v>
      </c>
      <c r="H65">
        <v>149.423</v>
      </c>
      <c r="I65">
        <v>16.818999999999999</v>
      </c>
      <c r="J65">
        <v>23.062999999999999</v>
      </c>
      <c r="K65">
        <v>52.295999999999999</v>
      </c>
      <c r="L65">
        <v>57.244999999999997</v>
      </c>
      <c r="M65" t="str">
        <f t="shared" si="0"/>
        <v>Hyper elongated</v>
      </c>
      <c r="N65" t="str">
        <f t="shared" si="1"/>
        <v>Dispersed</v>
      </c>
      <c r="O65" t="str">
        <f t="shared" si="2"/>
        <v>Hyper elongated-Dispersed</v>
      </c>
    </row>
    <row r="66" spans="1:15" x14ac:dyDescent="0.25">
      <c r="A66" t="s">
        <v>59</v>
      </c>
      <c r="B66" t="s">
        <v>27</v>
      </c>
      <c r="C66">
        <v>0</v>
      </c>
      <c r="D66">
        <v>21</v>
      </c>
      <c r="F66">
        <v>1</v>
      </c>
      <c r="G66">
        <v>3</v>
      </c>
      <c r="H66">
        <v>175.45</v>
      </c>
      <c r="I66">
        <v>20.303999999999998</v>
      </c>
      <c r="J66">
        <v>14.351000000000001</v>
      </c>
      <c r="K66">
        <v>23.751999999999999</v>
      </c>
      <c r="L66">
        <v>117.04300000000001</v>
      </c>
      <c r="M66" t="str">
        <f t="shared" si="0"/>
        <v>Hyper elongated</v>
      </c>
      <c r="N66" t="str">
        <f t="shared" si="1"/>
        <v>Dispersed</v>
      </c>
      <c r="O66" t="str">
        <f t="shared" si="2"/>
        <v>Hyper elongated-Dispersed</v>
      </c>
    </row>
    <row r="67" spans="1:15" x14ac:dyDescent="0.25">
      <c r="A67" t="s">
        <v>59</v>
      </c>
      <c r="B67" t="s">
        <v>29</v>
      </c>
      <c r="C67">
        <v>0</v>
      </c>
      <c r="D67">
        <v>23</v>
      </c>
      <c r="F67">
        <v>3</v>
      </c>
      <c r="G67">
        <v>9</v>
      </c>
      <c r="H67">
        <v>213.02</v>
      </c>
      <c r="I67">
        <v>29.318000000000001</v>
      </c>
      <c r="J67">
        <v>22.445</v>
      </c>
      <c r="K67">
        <v>50.191000000000003</v>
      </c>
      <c r="L67">
        <v>111.066</v>
      </c>
      <c r="M67" t="str">
        <f t="shared" ref="M67:M130" si="5">IF(I67=0,"Ignore",IF(AND(I67&gt;J67,I67&gt;K67,I67&gt;L67),"Fragmented",IF(AND(J67&gt;I67,J67&gt;K67,J67&gt;L67),"intermidiate",IF(AND(K67&gt;I67,K67&gt;J67,K67&gt;L67),"Elongated","Hyper elongated"))))</f>
        <v>Hyper elongated</v>
      </c>
      <c r="N67" t="str">
        <f t="shared" ref="N67:N130" si="6">IF(D67=0,"No LDs",IF(G67/D67 &gt; 0.7,"Clustered",IF(G67/D67&gt;0.3,"Intermidiate","Dispersed")))</f>
        <v>Intermidiate</v>
      </c>
      <c r="O67" t="str">
        <f t="shared" ref="O67:O130" si="7">IF(OR(M67="Ignore",N67="No LDs"),"Ignore",CONCATENATE(M67,"-",N67))</f>
        <v>Hyper elongated-Intermidiate</v>
      </c>
    </row>
    <row r="68" spans="1:15" x14ac:dyDescent="0.25">
      <c r="A68" t="s">
        <v>59</v>
      </c>
      <c r="B68" t="s">
        <v>32</v>
      </c>
      <c r="C68">
        <v>0</v>
      </c>
      <c r="D68">
        <v>41</v>
      </c>
      <c r="F68">
        <v>5</v>
      </c>
      <c r="G68">
        <v>16</v>
      </c>
      <c r="H68">
        <v>286.79399999999998</v>
      </c>
      <c r="I68">
        <v>37.28</v>
      </c>
      <c r="J68">
        <v>30.297999999999998</v>
      </c>
      <c r="K68">
        <v>82.218999999999994</v>
      </c>
      <c r="L68">
        <v>136.99600000000001</v>
      </c>
      <c r="M68" t="str">
        <f t="shared" si="5"/>
        <v>Hyper elongated</v>
      </c>
      <c r="N68" t="str">
        <f t="shared" si="6"/>
        <v>Intermidiate</v>
      </c>
      <c r="O68" t="str">
        <f t="shared" si="7"/>
        <v>Hyper elongated-Intermidiate</v>
      </c>
    </row>
    <row r="69" spans="1:15" x14ac:dyDescent="0.25">
      <c r="A69" t="s">
        <v>59</v>
      </c>
      <c r="B69" t="s">
        <v>33</v>
      </c>
      <c r="C69">
        <v>0</v>
      </c>
      <c r="D69">
        <v>10</v>
      </c>
      <c r="F69">
        <v>1</v>
      </c>
      <c r="G69">
        <v>3</v>
      </c>
      <c r="H69">
        <v>115.7</v>
      </c>
      <c r="I69">
        <v>10.696</v>
      </c>
      <c r="J69">
        <v>4.8760000000000003</v>
      </c>
      <c r="K69">
        <v>9.8979999999999997</v>
      </c>
      <c r="L69">
        <v>90.23</v>
      </c>
      <c r="M69" t="str">
        <f t="shared" si="5"/>
        <v>Hyper elongated</v>
      </c>
      <c r="N69" t="str">
        <f t="shared" si="6"/>
        <v>Dispersed</v>
      </c>
      <c r="O69" t="str">
        <f t="shared" si="7"/>
        <v>Hyper elongated-Dispersed</v>
      </c>
    </row>
    <row r="70" spans="1:15" x14ac:dyDescent="0.25">
      <c r="A70" t="s">
        <v>60</v>
      </c>
      <c r="B70" t="s">
        <v>14</v>
      </c>
      <c r="C70">
        <v>0</v>
      </c>
      <c r="D70">
        <v>41</v>
      </c>
      <c r="F70">
        <v>1</v>
      </c>
      <c r="G70">
        <v>3</v>
      </c>
      <c r="H70">
        <v>426.87599999999998</v>
      </c>
      <c r="I70">
        <v>88.173000000000002</v>
      </c>
      <c r="J70">
        <v>67.022000000000006</v>
      </c>
      <c r="K70">
        <v>114.744</v>
      </c>
      <c r="L70">
        <v>156.93700000000001</v>
      </c>
      <c r="M70" t="str">
        <f t="shared" si="5"/>
        <v>Hyper elongated</v>
      </c>
      <c r="N70" t="str">
        <f t="shared" si="6"/>
        <v>Dispersed</v>
      </c>
      <c r="O70" t="str">
        <f t="shared" si="7"/>
        <v>Hyper elongated-Dispersed</v>
      </c>
    </row>
    <row r="71" spans="1:15" x14ac:dyDescent="0.25">
      <c r="A71" t="s">
        <v>60</v>
      </c>
      <c r="B71" t="s">
        <v>20</v>
      </c>
      <c r="C71">
        <v>0</v>
      </c>
      <c r="D71">
        <v>40</v>
      </c>
      <c r="F71">
        <v>5</v>
      </c>
      <c r="G71">
        <v>20</v>
      </c>
      <c r="H71">
        <v>232.18700000000001</v>
      </c>
      <c r="I71">
        <v>86.055000000000007</v>
      </c>
      <c r="J71">
        <v>52.042000000000002</v>
      </c>
      <c r="K71">
        <v>54.765000000000001</v>
      </c>
      <c r="L71">
        <v>39.325000000000003</v>
      </c>
      <c r="M71" t="str">
        <f t="shared" si="5"/>
        <v>Fragmented</v>
      </c>
      <c r="N71" t="str">
        <f t="shared" si="6"/>
        <v>Intermidiate</v>
      </c>
      <c r="O71" t="str">
        <f t="shared" si="7"/>
        <v>Fragmented-Intermidiate</v>
      </c>
    </row>
    <row r="72" spans="1:15" x14ac:dyDescent="0.25">
      <c r="A72" t="s">
        <v>60</v>
      </c>
      <c r="B72" t="s">
        <v>22</v>
      </c>
      <c r="C72">
        <v>0</v>
      </c>
      <c r="D72">
        <v>33</v>
      </c>
      <c r="F72">
        <v>2</v>
      </c>
      <c r="G72">
        <v>6</v>
      </c>
      <c r="H72">
        <v>432.95</v>
      </c>
      <c r="I72">
        <v>69.406000000000006</v>
      </c>
      <c r="J72">
        <v>102.172</v>
      </c>
      <c r="K72">
        <v>83.042000000000002</v>
      </c>
      <c r="L72">
        <v>178.33</v>
      </c>
      <c r="M72" t="str">
        <f t="shared" si="5"/>
        <v>Hyper elongated</v>
      </c>
      <c r="N72" t="str">
        <f t="shared" si="6"/>
        <v>Dispersed</v>
      </c>
      <c r="O72" t="str">
        <f t="shared" si="7"/>
        <v>Hyper elongated-Dispersed</v>
      </c>
    </row>
    <row r="73" spans="1:15" x14ac:dyDescent="0.25">
      <c r="A73" t="s">
        <v>60</v>
      </c>
      <c r="B73" t="s">
        <v>27</v>
      </c>
      <c r="C73">
        <v>0</v>
      </c>
      <c r="D73">
        <v>12</v>
      </c>
      <c r="F73">
        <v>1</v>
      </c>
      <c r="G73">
        <v>6</v>
      </c>
      <c r="H73">
        <v>108.077</v>
      </c>
      <c r="I73">
        <v>21.876999999999999</v>
      </c>
      <c r="J73">
        <v>15.839</v>
      </c>
      <c r="K73">
        <v>27.236999999999998</v>
      </c>
      <c r="L73">
        <v>43.124000000000002</v>
      </c>
      <c r="M73" t="str">
        <f t="shared" si="5"/>
        <v>Hyper elongated</v>
      </c>
      <c r="N73" t="str">
        <f t="shared" si="6"/>
        <v>Intermidiate</v>
      </c>
      <c r="O73" t="str">
        <f t="shared" si="7"/>
        <v>Hyper elongated-Intermidiate</v>
      </c>
    </row>
    <row r="74" spans="1:15" x14ac:dyDescent="0.25">
      <c r="A74" t="s">
        <v>61</v>
      </c>
      <c r="B74" t="s">
        <v>14</v>
      </c>
      <c r="C74">
        <v>0</v>
      </c>
      <c r="D74">
        <v>23</v>
      </c>
      <c r="F74">
        <v>3</v>
      </c>
      <c r="G74">
        <v>13</v>
      </c>
      <c r="H74">
        <v>110.413</v>
      </c>
      <c r="I74">
        <v>36.554000000000002</v>
      </c>
      <c r="J74">
        <v>43.753999999999998</v>
      </c>
      <c r="K74">
        <v>30.105</v>
      </c>
      <c r="L74">
        <v>0</v>
      </c>
      <c r="M74" t="str">
        <f t="shared" si="5"/>
        <v>intermidiate</v>
      </c>
      <c r="N74" t="str">
        <f t="shared" si="6"/>
        <v>Intermidiate</v>
      </c>
      <c r="O74" t="str">
        <f t="shared" si="7"/>
        <v>intermidiate-Intermidiate</v>
      </c>
    </row>
    <row r="75" spans="1:15" x14ac:dyDescent="0.25">
      <c r="A75" t="s">
        <v>61</v>
      </c>
      <c r="B75" t="s">
        <v>20</v>
      </c>
      <c r="C75">
        <v>0</v>
      </c>
      <c r="D75">
        <v>46</v>
      </c>
      <c r="F75">
        <v>4</v>
      </c>
      <c r="G75">
        <v>20</v>
      </c>
      <c r="H75">
        <v>291.69499999999999</v>
      </c>
      <c r="I75">
        <v>61.540999999999997</v>
      </c>
      <c r="J75">
        <v>56.204999999999998</v>
      </c>
      <c r="K75">
        <v>55.091000000000001</v>
      </c>
      <c r="L75">
        <v>118.858</v>
      </c>
      <c r="M75" t="str">
        <f t="shared" si="5"/>
        <v>Hyper elongated</v>
      </c>
      <c r="N75" t="str">
        <f t="shared" si="6"/>
        <v>Intermidiate</v>
      </c>
      <c r="O75" t="str">
        <f t="shared" si="7"/>
        <v>Hyper elongated-Intermidiate</v>
      </c>
    </row>
    <row r="76" spans="1:15" x14ac:dyDescent="0.25">
      <c r="A76" t="s">
        <v>61</v>
      </c>
      <c r="B76" t="s">
        <v>22</v>
      </c>
      <c r="C76">
        <v>0</v>
      </c>
      <c r="D76">
        <v>52</v>
      </c>
      <c r="F76">
        <v>6</v>
      </c>
      <c r="G76">
        <v>23</v>
      </c>
      <c r="H76">
        <v>303.541</v>
      </c>
      <c r="I76">
        <v>85.558999999999997</v>
      </c>
      <c r="J76">
        <v>67.456999999999994</v>
      </c>
      <c r="K76">
        <v>60.354999999999997</v>
      </c>
      <c r="L76">
        <v>90.168999999999997</v>
      </c>
      <c r="M76" t="str">
        <f t="shared" si="5"/>
        <v>Hyper elongated</v>
      </c>
      <c r="N76" t="str">
        <f t="shared" si="6"/>
        <v>Intermidiate</v>
      </c>
      <c r="O76" t="str">
        <f t="shared" si="7"/>
        <v>Hyper elongated-Intermidiate</v>
      </c>
    </row>
    <row r="77" spans="1:15" x14ac:dyDescent="0.25">
      <c r="A77" t="s">
        <v>61</v>
      </c>
      <c r="B77" t="s">
        <v>27</v>
      </c>
      <c r="C77">
        <v>0</v>
      </c>
      <c r="D77">
        <v>35</v>
      </c>
      <c r="F77">
        <v>4</v>
      </c>
      <c r="G77">
        <v>15</v>
      </c>
      <c r="H77">
        <v>277.51299999999998</v>
      </c>
      <c r="I77">
        <v>50.445</v>
      </c>
      <c r="J77">
        <v>35.465000000000003</v>
      </c>
      <c r="K77">
        <v>98.712000000000003</v>
      </c>
      <c r="L77">
        <v>92.891999999999996</v>
      </c>
      <c r="M77" t="str">
        <f t="shared" si="5"/>
        <v>Elongated</v>
      </c>
      <c r="N77" t="str">
        <f t="shared" si="6"/>
        <v>Intermidiate</v>
      </c>
      <c r="O77" t="str">
        <f t="shared" si="7"/>
        <v>Elongated-Intermidiate</v>
      </c>
    </row>
    <row r="78" spans="1:15" x14ac:dyDescent="0.25">
      <c r="A78" t="s">
        <v>61</v>
      </c>
      <c r="B78" t="s">
        <v>29</v>
      </c>
      <c r="C78">
        <v>0</v>
      </c>
      <c r="D78">
        <v>5</v>
      </c>
      <c r="F78">
        <v>0</v>
      </c>
      <c r="G78">
        <v>0</v>
      </c>
      <c r="H78">
        <v>80.694999999999993</v>
      </c>
      <c r="I78">
        <v>14.773999999999999</v>
      </c>
      <c r="J78">
        <v>11.313000000000001</v>
      </c>
      <c r="K78">
        <v>22.373000000000001</v>
      </c>
      <c r="L78">
        <v>32.234000000000002</v>
      </c>
      <c r="M78" t="str">
        <f t="shared" si="5"/>
        <v>Hyper elongated</v>
      </c>
      <c r="N78" t="str">
        <f t="shared" si="6"/>
        <v>Dispersed</v>
      </c>
      <c r="O78" t="str">
        <f t="shared" si="7"/>
        <v>Hyper elongated-Dispersed</v>
      </c>
    </row>
    <row r="79" spans="1:15" x14ac:dyDescent="0.25">
      <c r="A79" t="s">
        <v>61</v>
      </c>
      <c r="B79" t="s">
        <v>32</v>
      </c>
      <c r="C79">
        <v>0</v>
      </c>
      <c r="D79">
        <v>3</v>
      </c>
      <c r="F79">
        <v>0</v>
      </c>
      <c r="G79">
        <v>0</v>
      </c>
      <c r="H79">
        <v>55.768999999999998</v>
      </c>
      <c r="I79">
        <v>12.741</v>
      </c>
      <c r="J79">
        <v>6.6070000000000002</v>
      </c>
      <c r="K79">
        <v>36.420999999999999</v>
      </c>
      <c r="L79">
        <v>0</v>
      </c>
      <c r="M79" t="str">
        <f t="shared" si="5"/>
        <v>Elongated</v>
      </c>
      <c r="N79" t="str">
        <f t="shared" si="6"/>
        <v>Dispersed</v>
      </c>
      <c r="O79" t="str">
        <f t="shared" si="7"/>
        <v>Elongated-Dispersed</v>
      </c>
    </row>
    <row r="80" spans="1:15" x14ac:dyDescent="0.25">
      <c r="A80" t="s">
        <v>61</v>
      </c>
      <c r="B80" t="s">
        <v>33</v>
      </c>
      <c r="C80">
        <v>0</v>
      </c>
      <c r="D80">
        <v>11</v>
      </c>
      <c r="F80">
        <v>1</v>
      </c>
      <c r="G80">
        <v>3</v>
      </c>
      <c r="H80">
        <v>99.825000000000003</v>
      </c>
      <c r="I80">
        <v>12.318</v>
      </c>
      <c r="J80">
        <v>13.334</v>
      </c>
      <c r="K80">
        <v>10.079000000000001</v>
      </c>
      <c r="L80">
        <v>64.093999999999994</v>
      </c>
      <c r="M80" t="str">
        <f t="shared" si="5"/>
        <v>Hyper elongated</v>
      </c>
      <c r="N80" t="str">
        <f t="shared" si="6"/>
        <v>Dispersed</v>
      </c>
      <c r="O80" t="str">
        <f t="shared" si="7"/>
        <v>Hyper elongated-Dispersed</v>
      </c>
    </row>
    <row r="81" spans="1:15" x14ac:dyDescent="0.25">
      <c r="A81" t="s">
        <v>62</v>
      </c>
      <c r="B81" t="s">
        <v>14</v>
      </c>
      <c r="C81">
        <v>0</v>
      </c>
      <c r="D81">
        <v>58</v>
      </c>
      <c r="F81">
        <v>8</v>
      </c>
      <c r="G81">
        <v>28</v>
      </c>
      <c r="H81">
        <v>332.12099999999998</v>
      </c>
      <c r="I81">
        <v>81.614999999999995</v>
      </c>
      <c r="J81">
        <v>27.648</v>
      </c>
      <c r="K81">
        <v>46.5</v>
      </c>
      <c r="L81">
        <v>176.358</v>
      </c>
      <c r="M81" t="str">
        <f t="shared" si="5"/>
        <v>Hyper elongated</v>
      </c>
      <c r="N81" t="str">
        <f t="shared" si="6"/>
        <v>Intermidiate</v>
      </c>
      <c r="O81" t="str">
        <f t="shared" si="7"/>
        <v>Hyper elongated-Intermidiate</v>
      </c>
    </row>
    <row r="82" spans="1:15" x14ac:dyDescent="0.25">
      <c r="A82" t="s">
        <v>62</v>
      </c>
      <c r="B82" t="s">
        <v>20</v>
      </c>
      <c r="C82">
        <v>0</v>
      </c>
      <c r="D82">
        <v>35</v>
      </c>
      <c r="F82">
        <v>4</v>
      </c>
      <c r="G82">
        <v>19</v>
      </c>
      <c r="H82">
        <v>248.607</v>
      </c>
      <c r="I82">
        <v>39.991</v>
      </c>
      <c r="J82">
        <v>31.835000000000001</v>
      </c>
      <c r="K82">
        <v>72.334000000000003</v>
      </c>
      <c r="L82">
        <v>104.447</v>
      </c>
      <c r="M82" t="str">
        <f t="shared" si="5"/>
        <v>Hyper elongated</v>
      </c>
      <c r="N82" t="str">
        <f t="shared" si="6"/>
        <v>Intermidiate</v>
      </c>
      <c r="O82" t="str">
        <f t="shared" si="7"/>
        <v>Hyper elongated-Intermidiate</v>
      </c>
    </row>
    <row r="83" spans="1:15" x14ac:dyDescent="0.25">
      <c r="A83" t="s">
        <v>62</v>
      </c>
      <c r="B83" t="s">
        <v>22</v>
      </c>
      <c r="C83">
        <v>0</v>
      </c>
      <c r="D83">
        <v>11</v>
      </c>
      <c r="F83">
        <v>0</v>
      </c>
      <c r="G83">
        <v>0</v>
      </c>
      <c r="H83">
        <v>154.965</v>
      </c>
      <c r="I83">
        <v>46.573</v>
      </c>
      <c r="J83">
        <v>30.745999999999999</v>
      </c>
      <c r="K83">
        <v>31.193999999999999</v>
      </c>
      <c r="L83">
        <v>46.451999999999998</v>
      </c>
      <c r="M83" t="str">
        <f t="shared" si="5"/>
        <v>Fragmented</v>
      </c>
      <c r="N83" t="str">
        <f t="shared" si="6"/>
        <v>Dispersed</v>
      </c>
      <c r="O83" t="str">
        <f t="shared" si="7"/>
        <v>Fragmented-Dispersed</v>
      </c>
    </row>
    <row r="84" spans="1:15" x14ac:dyDescent="0.25">
      <c r="A84" t="s">
        <v>62</v>
      </c>
      <c r="B84" t="s">
        <v>27</v>
      </c>
      <c r="C84">
        <v>0</v>
      </c>
      <c r="D84">
        <v>28</v>
      </c>
      <c r="F84">
        <v>4</v>
      </c>
      <c r="G84">
        <v>15</v>
      </c>
      <c r="H84">
        <v>203.946</v>
      </c>
      <c r="I84">
        <v>39.567</v>
      </c>
      <c r="J84">
        <v>24.152000000000001</v>
      </c>
      <c r="K84">
        <v>51.619</v>
      </c>
      <c r="L84">
        <v>88.608000000000004</v>
      </c>
      <c r="M84" t="str">
        <f t="shared" si="5"/>
        <v>Hyper elongated</v>
      </c>
      <c r="N84" t="str">
        <f t="shared" si="6"/>
        <v>Intermidiate</v>
      </c>
      <c r="O84" t="str">
        <f t="shared" si="7"/>
        <v>Hyper elongated-Intermidiate</v>
      </c>
    </row>
    <row r="85" spans="1:15" x14ac:dyDescent="0.25">
      <c r="A85" t="s">
        <v>62</v>
      </c>
      <c r="B85" t="s">
        <v>29</v>
      </c>
      <c r="C85">
        <v>0</v>
      </c>
      <c r="D85">
        <v>10</v>
      </c>
      <c r="F85">
        <v>1</v>
      </c>
      <c r="G85">
        <v>3</v>
      </c>
      <c r="H85">
        <v>185.43299999999999</v>
      </c>
      <c r="I85">
        <v>44.866999999999997</v>
      </c>
      <c r="J85">
        <v>18.888000000000002</v>
      </c>
      <c r="K85">
        <v>52.198999999999998</v>
      </c>
      <c r="L85">
        <v>69.477999999999994</v>
      </c>
      <c r="M85" t="str">
        <f t="shared" si="5"/>
        <v>Hyper elongated</v>
      </c>
      <c r="N85" t="str">
        <f t="shared" si="6"/>
        <v>Dispersed</v>
      </c>
      <c r="O85" t="str">
        <f t="shared" si="7"/>
        <v>Hyper elongated-Dispersed</v>
      </c>
    </row>
    <row r="86" spans="1:15" x14ac:dyDescent="0.25">
      <c r="A86" t="s">
        <v>63</v>
      </c>
      <c r="B86" t="s">
        <v>14</v>
      </c>
      <c r="C86">
        <v>0</v>
      </c>
      <c r="D86">
        <v>15</v>
      </c>
      <c r="F86">
        <v>1</v>
      </c>
      <c r="G86">
        <v>3</v>
      </c>
      <c r="H86">
        <v>196.577</v>
      </c>
      <c r="I86">
        <v>31.859000000000002</v>
      </c>
      <c r="J86">
        <v>27.297999999999998</v>
      </c>
      <c r="K86">
        <v>56.301000000000002</v>
      </c>
      <c r="L86">
        <v>81.117999999999995</v>
      </c>
      <c r="M86" t="str">
        <f t="shared" si="5"/>
        <v>Hyper elongated</v>
      </c>
      <c r="N86" t="str">
        <f t="shared" si="6"/>
        <v>Dispersed</v>
      </c>
      <c r="O86" t="str">
        <f t="shared" si="7"/>
        <v>Hyper elongated-Dispersed</v>
      </c>
    </row>
    <row r="87" spans="1:15" x14ac:dyDescent="0.25">
      <c r="A87" t="s">
        <v>63</v>
      </c>
      <c r="B87" t="s">
        <v>20</v>
      </c>
      <c r="C87">
        <v>0</v>
      </c>
      <c r="D87">
        <v>41</v>
      </c>
      <c r="F87">
        <v>5</v>
      </c>
      <c r="G87">
        <v>18</v>
      </c>
      <c r="H87">
        <v>364.92399999999998</v>
      </c>
      <c r="I87">
        <v>45.423000000000002</v>
      </c>
      <c r="J87">
        <v>31.350999999999999</v>
      </c>
      <c r="K87">
        <v>43.536000000000001</v>
      </c>
      <c r="L87">
        <v>244.614</v>
      </c>
      <c r="M87" t="str">
        <f t="shared" si="5"/>
        <v>Hyper elongated</v>
      </c>
      <c r="N87" t="str">
        <f t="shared" si="6"/>
        <v>Intermidiate</v>
      </c>
      <c r="O87" t="str">
        <f t="shared" si="7"/>
        <v>Hyper elongated-Intermidiate</v>
      </c>
    </row>
    <row r="88" spans="1:15" x14ac:dyDescent="0.25">
      <c r="A88" t="s">
        <v>63</v>
      </c>
      <c r="B88" t="s">
        <v>22</v>
      </c>
      <c r="C88">
        <v>0</v>
      </c>
      <c r="D88">
        <v>8</v>
      </c>
      <c r="F88">
        <v>2</v>
      </c>
      <c r="G88">
        <v>6</v>
      </c>
      <c r="H88">
        <v>87.471000000000004</v>
      </c>
      <c r="I88">
        <v>18.997</v>
      </c>
      <c r="J88">
        <v>8.0340000000000007</v>
      </c>
      <c r="K88">
        <v>37.231999999999999</v>
      </c>
      <c r="L88">
        <v>23.207999999999998</v>
      </c>
      <c r="M88" t="str">
        <f t="shared" si="5"/>
        <v>Elongated</v>
      </c>
      <c r="N88" t="str">
        <f t="shared" si="6"/>
        <v>Clustered</v>
      </c>
      <c r="O88" t="str">
        <f t="shared" si="7"/>
        <v>Elongated-Clustered</v>
      </c>
    </row>
    <row r="89" spans="1:15" x14ac:dyDescent="0.25">
      <c r="A89" t="s">
        <v>63</v>
      </c>
      <c r="B89" t="s">
        <v>27</v>
      </c>
      <c r="C89">
        <v>0</v>
      </c>
      <c r="D89">
        <v>41</v>
      </c>
      <c r="F89">
        <v>5</v>
      </c>
      <c r="G89">
        <v>18</v>
      </c>
      <c r="H89">
        <v>227.553</v>
      </c>
      <c r="I89">
        <v>43.524000000000001</v>
      </c>
      <c r="J89">
        <v>43.5</v>
      </c>
      <c r="K89">
        <v>67.191000000000003</v>
      </c>
      <c r="L89">
        <v>73.337999999999994</v>
      </c>
      <c r="M89" t="str">
        <f t="shared" si="5"/>
        <v>Hyper elongated</v>
      </c>
      <c r="N89" t="str">
        <f t="shared" si="6"/>
        <v>Intermidiate</v>
      </c>
      <c r="O89" t="str">
        <f t="shared" si="7"/>
        <v>Hyper elongated-Intermidiate</v>
      </c>
    </row>
    <row r="90" spans="1:15" x14ac:dyDescent="0.25">
      <c r="A90" t="s">
        <v>63</v>
      </c>
      <c r="B90" t="s">
        <v>29</v>
      </c>
      <c r="C90">
        <v>0</v>
      </c>
      <c r="D90">
        <v>22</v>
      </c>
      <c r="F90">
        <v>1</v>
      </c>
      <c r="G90">
        <v>4</v>
      </c>
      <c r="H90">
        <v>226.75399999999999</v>
      </c>
      <c r="I90">
        <v>27.782</v>
      </c>
      <c r="J90">
        <v>13.044</v>
      </c>
      <c r="K90">
        <v>21.803999999999998</v>
      </c>
      <c r="L90">
        <v>164.124</v>
      </c>
      <c r="M90" t="str">
        <f t="shared" si="5"/>
        <v>Hyper elongated</v>
      </c>
      <c r="N90" t="str">
        <f t="shared" si="6"/>
        <v>Dispersed</v>
      </c>
      <c r="O90" t="str">
        <f t="shared" si="7"/>
        <v>Hyper elongated-Dispersed</v>
      </c>
    </row>
    <row r="91" spans="1:15" x14ac:dyDescent="0.25">
      <c r="A91" t="s">
        <v>63</v>
      </c>
      <c r="B91" t="s">
        <v>32</v>
      </c>
      <c r="C91">
        <v>0</v>
      </c>
      <c r="D91">
        <v>18</v>
      </c>
      <c r="F91">
        <v>0</v>
      </c>
      <c r="G91">
        <v>0</v>
      </c>
      <c r="H91">
        <v>161.37799999999999</v>
      </c>
      <c r="I91">
        <v>26.425999999999998</v>
      </c>
      <c r="J91">
        <v>23.981999999999999</v>
      </c>
      <c r="K91">
        <v>25.312999999999999</v>
      </c>
      <c r="L91">
        <v>85.656000000000006</v>
      </c>
      <c r="M91" t="str">
        <f t="shared" si="5"/>
        <v>Hyper elongated</v>
      </c>
      <c r="N91" t="str">
        <f t="shared" si="6"/>
        <v>Dispersed</v>
      </c>
      <c r="O91" t="str">
        <f t="shared" si="7"/>
        <v>Hyper elongated-Dispersed</v>
      </c>
    </row>
    <row r="92" spans="1:15" x14ac:dyDescent="0.25">
      <c r="A92" t="s">
        <v>63</v>
      </c>
      <c r="B92" t="s">
        <v>33</v>
      </c>
      <c r="C92">
        <v>0</v>
      </c>
      <c r="D92">
        <v>3</v>
      </c>
      <c r="F92">
        <v>0</v>
      </c>
      <c r="G92">
        <v>0</v>
      </c>
      <c r="H92">
        <v>51.860999999999997</v>
      </c>
      <c r="I92">
        <v>5.3360000000000003</v>
      </c>
      <c r="J92">
        <v>0</v>
      </c>
      <c r="K92">
        <v>0</v>
      </c>
      <c r="L92">
        <v>46.524000000000001</v>
      </c>
      <c r="M92" t="str">
        <f t="shared" si="5"/>
        <v>Hyper elongated</v>
      </c>
      <c r="N92" t="str">
        <f t="shared" si="6"/>
        <v>Dispersed</v>
      </c>
      <c r="O92" t="str">
        <f t="shared" si="7"/>
        <v>Hyper elongated-Dispersed</v>
      </c>
    </row>
    <row r="93" spans="1:15" x14ac:dyDescent="0.25">
      <c r="A93" t="s">
        <v>63</v>
      </c>
      <c r="B93" t="s">
        <v>34</v>
      </c>
      <c r="C93">
        <v>0</v>
      </c>
      <c r="D93">
        <v>56</v>
      </c>
      <c r="F93">
        <v>8</v>
      </c>
      <c r="G93">
        <v>32</v>
      </c>
      <c r="H93">
        <v>313.46300000000002</v>
      </c>
      <c r="I93">
        <v>37.896999999999998</v>
      </c>
      <c r="J93">
        <v>13.587999999999999</v>
      </c>
      <c r="K93">
        <v>34.255000000000003</v>
      </c>
      <c r="L93">
        <v>227.72200000000001</v>
      </c>
      <c r="M93" t="str">
        <f t="shared" si="5"/>
        <v>Hyper elongated</v>
      </c>
      <c r="N93" t="str">
        <f t="shared" si="6"/>
        <v>Intermidiate</v>
      </c>
      <c r="O93" t="str">
        <f t="shared" si="7"/>
        <v>Hyper elongated-Intermidiate</v>
      </c>
    </row>
    <row r="94" spans="1:15" x14ac:dyDescent="0.25">
      <c r="A94" t="s">
        <v>64</v>
      </c>
      <c r="B94" t="s">
        <v>14</v>
      </c>
      <c r="C94">
        <v>0</v>
      </c>
      <c r="D94">
        <v>42</v>
      </c>
      <c r="F94">
        <v>5</v>
      </c>
      <c r="G94">
        <v>17</v>
      </c>
      <c r="H94">
        <v>259.702</v>
      </c>
      <c r="I94">
        <v>42.023000000000003</v>
      </c>
      <c r="J94">
        <v>21.562000000000001</v>
      </c>
      <c r="K94">
        <v>55.188000000000002</v>
      </c>
      <c r="L94">
        <v>140.929</v>
      </c>
      <c r="M94" t="str">
        <f t="shared" si="5"/>
        <v>Hyper elongated</v>
      </c>
      <c r="N94" t="str">
        <f t="shared" si="6"/>
        <v>Intermidiate</v>
      </c>
      <c r="O94" t="str">
        <f t="shared" si="7"/>
        <v>Hyper elongated-Intermidiate</v>
      </c>
    </row>
    <row r="95" spans="1:15" x14ac:dyDescent="0.25">
      <c r="A95" t="s">
        <v>64</v>
      </c>
      <c r="B95" t="s">
        <v>20</v>
      </c>
      <c r="C95">
        <v>0</v>
      </c>
      <c r="D95">
        <v>36</v>
      </c>
      <c r="F95">
        <v>4</v>
      </c>
      <c r="G95">
        <v>21</v>
      </c>
      <c r="H95">
        <v>163.63999999999999</v>
      </c>
      <c r="I95">
        <v>39.978000000000002</v>
      </c>
      <c r="J95">
        <v>31.181999999999999</v>
      </c>
      <c r="K95">
        <v>47.081000000000003</v>
      </c>
      <c r="L95">
        <v>45.399000000000001</v>
      </c>
      <c r="M95" t="str">
        <f t="shared" si="5"/>
        <v>Elongated</v>
      </c>
      <c r="N95" t="str">
        <f t="shared" si="6"/>
        <v>Intermidiate</v>
      </c>
      <c r="O95" t="str">
        <f t="shared" si="7"/>
        <v>Elongated-Intermidiate</v>
      </c>
    </row>
    <row r="96" spans="1:15" x14ac:dyDescent="0.25">
      <c r="A96" t="s">
        <v>64</v>
      </c>
      <c r="B96" t="s">
        <v>22</v>
      </c>
      <c r="C96">
        <v>0</v>
      </c>
      <c r="D96">
        <v>21</v>
      </c>
      <c r="F96">
        <v>1</v>
      </c>
      <c r="G96">
        <v>3</v>
      </c>
      <c r="H96">
        <v>100.89</v>
      </c>
      <c r="I96">
        <v>31.968</v>
      </c>
      <c r="J96">
        <v>16.225999999999999</v>
      </c>
      <c r="K96">
        <v>39.47</v>
      </c>
      <c r="L96">
        <v>13.225</v>
      </c>
      <c r="M96" t="str">
        <f t="shared" si="5"/>
        <v>Elongated</v>
      </c>
      <c r="N96" t="str">
        <f t="shared" si="6"/>
        <v>Dispersed</v>
      </c>
      <c r="O96" t="str">
        <f t="shared" si="7"/>
        <v>Elongated-Dispersed</v>
      </c>
    </row>
    <row r="97" spans="1:15" x14ac:dyDescent="0.25">
      <c r="A97" t="s">
        <v>64</v>
      </c>
      <c r="B97" t="s">
        <v>27</v>
      </c>
      <c r="C97">
        <v>0</v>
      </c>
      <c r="D97">
        <v>38</v>
      </c>
      <c r="F97">
        <v>6</v>
      </c>
      <c r="G97">
        <v>21</v>
      </c>
      <c r="H97">
        <v>216.73500000000001</v>
      </c>
      <c r="I97">
        <v>31.303000000000001</v>
      </c>
      <c r="J97">
        <v>7.26</v>
      </c>
      <c r="K97">
        <v>47.843000000000004</v>
      </c>
      <c r="L97">
        <v>130.32900000000001</v>
      </c>
      <c r="M97" t="str">
        <f t="shared" si="5"/>
        <v>Hyper elongated</v>
      </c>
      <c r="N97" t="str">
        <f t="shared" si="6"/>
        <v>Intermidiate</v>
      </c>
      <c r="O97" t="str">
        <f t="shared" si="7"/>
        <v>Hyper elongated-Intermidiate</v>
      </c>
    </row>
    <row r="98" spans="1:15" x14ac:dyDescent="0.25">
      <c r="A98" t="s">
        <v>64</v>
      </c>
      <c r="B98" t="s">
        <v>29</v>
      </c>
      <c r="C98">
        <v>0</v>
      </c>
      <c r="D98">
        <v>57</v>
      </c>
      <c r="F98">
        <v>4</v>
      </c>
      <c r="G98">
        <v>13</v>
      </c>
      <c r="H98">
        <v>376.44299999999998</v>
      </c>
      <c r="I98">
        <v>51.351999999999997</v>
      </c>
      <c r="J98">
        <v>35.042000000000002</v>
      </c>
      <c r="K98">
        <v>69.695999999999998</v>
      </c>
      <c r="L98">
        <v>220.35300000000001</v>
      </c>
      <c r="M98" t="str">
        <f t="shared" si="5"/>
        <v>Hyper elongated</v>
      </c>
      <c r="N98" t="str">
        <f t="shared" si="6"/>
        <v>Dispersed</v>
      </c>
      <c r="O98" t="str">
        <f t="shared" si="7"/>
        <v>Hyper elongated-Dispersed</v>
      </c>
    </row>
    <row r="99" spans="1:15" x14ac:dyDescent="0.25">
      <c r="A99" t="s">
        <v>64</v>
      </c>
      <c r="B99" t="s">
        <v>32</v>
      </c>
      <c r="C99">
        <v>0</v>
      </c>
      <c r="D99">
        <v>32</v>
      </c>
      <c r="F99">
        <v>3</v>
      </c>
      <c r="G99">
        <v>17</v>
      </c>
      <c r="H99">
        <v>164.43899999999999</v>
      </c>
      <c r="I99">
        <v>40.631999999999998</v>
      </c>
      <c r="J99">
        <v>23.207999999999998</v>
      </c>
      <c r="K99">
        <v>59.399000000000001</v>
      </c>
      <c r="L99">
        <v>41.2</v>
      </c>
      <c r="M99" t="str">
        <f t="shared" si="5"/>
        <v>Elongated</v>
      </c>
      <c r="N99" t="str">
        <f t="shared" si="6"/>
        <v>Intermidiate</v>
      </c>
      <c r="O99" t="str">
        <f t="shared" si="7"/>
        <v>Elongated-Intermidiate</v>
      </c>
    </row>
    <row r="100" spans="1:15" x14ac:dyDescent="0.25">
      <c r="A100" t="s">
        <v>64</v>
      </c>
      <c r="B100" t="s">
        <v>33</v>
      </c>
      <c r="C100">
        <v>0</v>
      </c>
      <c r="D100">
        <v>33</v>
      </c>
      <c r="F100">
        <v>5</v>
      </c>
      <c r="G100">
        <v>21</v>
      </c>
      <c r="H100">
        <v>177.81</v>
      </c>
      <c r="I100">
        <v>40.982999999999997</v>
      </c>
      <c r="J100">
        <v>23.74</v>
      </c>
      <c r="K100">
        <v>57.85</v>
      </c>
      <c r="L100">
        <v>55.235999999999997</v>
      </c>
      <c r="M100" t="str">
        <f t="shared" si="5"/>
        <v>Elongated</v>
      </c>
      <c r="N100" t="str">
        <f t="shared" si="6"/>
        <v>Intermidiate</v>
      </c>
      <c r="O100" t="str">
        <f t="shared" si="7"/>
        <v>Elongated-Intermidiate</v>
      </c>
    </row>
    <row r="101" spans="1:15" x14ac:dyDescent="0.25">
      <c r="A101" t="s">
        <v>64</v>
      </c>
      <c r="B101" t="s">
        <v>34</v>
      </c>
      <c r="C101">
        <v>0</v>
      </c>
      <c r="D101">
        <v>14</v>
      </c>
      <c r="F101">
        <v>0</v>
      </c>
      <c r="G101">
        <v>0</v>
      </c>
      <c r="H101">
        <v>140.83199999999999</v>
      </c>
      <c r="I101">
        <v>26.643999999999998</v>
      </c>
      <c r="J101">
        <v>20.352</v>
      </c>
      <c r="K101">
        <v>26.039000000000001</v>
      </c>
      <c r="L101">
        <v>67.796000000000006</v>
      </c>
      <c r="M101" t="str">
        <f t="shared" si="5"/>
        <v>Hyper elongated</v>
      </c>
      <c r="N101" t="str">
        <f t="shared" si="6"/>
        <v>Dispersed</v>
      </c>
      <c r="O101" t="str">
        <f t="shared" si="7"/>
        <v>Hyper elongated-Dispersed</v>
      </c>
    </row>
    <row r="102" spans="1:15" x14ac:dyDescent="0.25">
      <c r="A102" t="s">
        <v>64</v>
      </c>
      <c r="B102" t="s">
        <v>35</v>
      </c>
      <c r="C102">
        <v>0</v>
      </c>
      <c r="D102">
        <v>17</v>
      </c>
      <c r="F102">
        <v>3</v>
      </c>
      <c r="G102">
        <v>8</v>
      </c>
      <c r="H102">
        <v>71.353999999999999</v>
      </c>
      <c r="I102">
        <v>12.632</v>
      </c>
      <c r="J102">
        <v>12.983000000000001</v>
      </c>
      <c r="K102">
        <v>13.891</v>
      </c>
      <c r="L102">
        <v>31.847000000000001</v>
      </c>
      <c r="M102" t="str">
        <f t="shared" si="5"/>
        <v>Hyper elongated</v>
      </c>
      <c r="N102" t="str">
        <f t="shared" si="6"/>
        <v>Intermidiate</v>
      </c>
      <c r="O102" t="str">
        <f t="shared" si="7"/>
        <v>Hyper elongated-Intermidiate</v>
      </c>
    </row>
    <row r="103" spans="1:15" x14ac:dyDescent="0.25">
      <c r="A103" t="s">
        <v>65</v>
      </c>
      <c r="B103" t="s">
        <v>14</v>
      </c>
      <c r="C103">
        <v>0</v>
      </c>
      <c r="D103">
        <v>3</v>
      </c>
      <c r="F103">
        <v>0</v>
      </c>
      <c r="G103">
        <v>0</v>
      </c>
      <c r="H103">
        <v>53.264000000000003</v>
      </c>
      <c r="I103">
        <v>14.544</v>
      </c>
      <c r="J103">
        <v>13.382999999999999</v>
      </c>
      <c r="K103">
        <v>25.337</v>
      </c>
      <c r="L103">
        <v>0</v>
      </c>
      <c r="M103" t="str">
        <f t="shared" si="5"/>
        <v>Elongated</v>
      </c>
      <c r="N103" t="str">
        <f t="shared" si="6"/>
        <v>Dispersed</v>
      </c>
      <c r="O103" t="str">
        <f t="shared" si="7"/>
        <v>Elongated-Dispersed</v>
      </c>
    </row>
    <row r="104" spans="1:15" x14ac:dyDescent="0.25">
      <c r="A104" t="s">
        <v>65</v>
      </c>
      <c r="B104" t="s">
        <v>20</v>
      </c>
      <c r="C104">
        <v>0</v>
      </c>
      <c r="D104">
        <v>26</v>
      </c>
      <c r="F104">
        <v>1</v>
      </c>
      <c r="G104">
        <v>3</v>
      </c>
      <c r="H104">
        <v>311.05500000000001</v>
      </c>
      <c r="I104">
        <v>48.326999999999998</v>
      </c>
      <c r="J104">
        <v>42.023000000000003</v>
      </c>
      <c r="K104">
        <v>98.965999999999994</v>
      </c>
      <c r="L104">
        <v>121.738</v>
      </c>
      <c r="M104" t="str">
        <f t="shared" si="5"/>
        <v>Hyper elongated</v>
      </c>
      <c r="N104" t="str">
        <f t="shared" si="6"/>
        <v>Dispersed</v>
      </c>
      <c r="O104" t="str">
        <f t="shared" si="7"/>
        <v>Hyper elongated-Dispersed</v>
      </c>
    </row>
    <row r="105" spans="1:15" x14ac:dyDescent="0.25">
      <c r="A105" t="s">
        <v>65</v>
      </c>
      <c r="B105" t="s">
        <v>22</v>
      </c>
      <c r="C105">
        <v>0</v>
      </c>
      <c r="D105">
        <v>47</v>
      </c>
      <c r="F105">
        <v>4</v>
      </c>
      <c r="G105">
        <v>14</v>
      </c>
      <c r="H105">
        <v>234.88499999999999</v>
      </c>
      <c r="I105">
        <v>22.47</v>
      </c>
      <c r="J105">
        <v>25.265000000000001</v>
      </c>
      <c r="K105">
        <v>48.545000000000002</v>
      </c>
      <c r="L105">
        <v>138.60599999999999</v>
      </c>
      <c r="M105" t="str">
        <f t="shared" si="5"/>
        <v>Hyper elongated</v>
      </c>
      <c r="N105" t="str">
        <f t="shared" si="6"/>
        <v>Dispersed</v>
      </c>
      <c r="O105" t="str">
        <f t="shared" si="7"/>
        <v>Hyper elongated-Dispersed</v>
      </c>
    </row>
    <row r="106" spans="1:15" x14ac:dyDescent="0.25">
      <c r="A106" t="s">
        <v>65</v>
      </c>
      <c r="B106" t="s">
        <v>27</v>
      </c>
      <c r="C106">
        <v>0</v>
      </c>
      <c r="D106">
        <v>8</v>
      </c>
      <c r="F106">
        <v>0</v>
      </c>
      <c r="G106">
        <v>0</v>
      </c>
      <c r="H106">
        <v>118.241</v>
      </c>
      <c r="I106">
        <v>26.571999999999999</v>
      </c>
      <c r="J106">
        <v>13.661</v>
      </c>
      <c r="K106">
        <v>62.993000000000002</v>
      </c>
      <c r="L106">
        <v>15.016</v>
      </c>
      <c r="M106" t="str">
        <f t="shared" si="5"/>
        <v>Elongated</v>
      </c>
      <c r="N106" t="str">
        <f t="shared" si="6"/>
        <v>Dispersed</v>
      </c>
      <c r="O106" t="str">
        <f t="shared" si="7"/>
        <v>Elongated-Dispersed</v>
      </c>
    </row>
    <row r="107" spans="1:15" x14ac:dyDescent="0.25">
      <c r="A107" t="s">
        <v>65</v>
      </c>
      <c r="B107" t="s">
        <v>29</v>
      </c>
      <c r="C107">
        <v>0</v>
      </c>
      <c r="D107">
        <v>38</v>
      </c>
      <c r="F107">
        <v>4</v>
      </c>
      <c r="G107">
        <v>16</v>
      </c>
      <c r="H107">
        <v>256.81</v>
      </c>
      <c r="I107">
        <v>48.811</v>
      </c>
      <c r="J107">
        <v>37.787999999999997</v>
      </c>
      <c r="K107">
        <v>67.760000000000005</v>
      </c>
      <c r="L107">
        <v>102.45099999999999</v>
      </c>
      <c r="M107" t="str">
        <f t="shared" si="5"/>
        <v>Hyper elongated</v>
      </c>
      <c r="N107" t="str">
        <f t="shared" si="6"/>
        <v>Intermidiate</v>
      </c>
      <c r="O107" t="str">
        <f t="shared" si="7"/>
        <v>Hyper elongated-Intermidiate</v>
      </c>
    </row>
    <row r="108" spans="1:15" x14ac:dyDescent="0.25">
      <c r="A108" t="s">
        <v>65</v>
      </c>
      <c r="B108" t="s">
        <v>32</v>
      </c>
      <c r="C108">
        <v>0</v>
      </c>
      <c r="D108">
        <v>18</v>
      </c>
      <c r="F108">
        <v>1</v>
      </c>
      <c r="G108">
        <v>3</v>
      </c>
      <c r="H108">
        <v>148.46700000000001</v>
      </c>
      <c r="I108">
        <v>29.620999999999999</v>
      </c>
      <c r="J108">
        <v>15.548999999999999</v>
      </c>
      <c r="K108">
        <v>29.341999999999999</v>
      </c>
      <c r="L108">
        <v>73.954999999999998</v>
      </c>
      <c r="M108" t="str">
        <f t="shared" si="5"/>
        <v>Hyper elongated</v>
      </c>
      <c r="N108" t="str">
        <f t="shared" si="6"/>
        <v>Dispersed</v>
      </c>
      <c r="O108" t="str">
        <f t="shared" si="7"/>
        <v>Hyper elongated-Dispersed</v>
      </c>
    </row>
    <row r="109" spans="1:15" x14ac:dyDescent="0.25">
      <c r="A109" t="s">
        <v>65</v>
      </c>
      <c r="B109" t="s">
        <v>33</v>
      </c>
      <c r="C109">
        <v>0</v>
      </c>
      <c r="D109">
        <v>63</v>
      </c>
      <c r="F109">
        <v>8</v>
      </c>
      <c r="G109">
        <v>29</v>
      </c>
      <c r="H109">
        <v>303.601</v>
      </c>
      <c r="I109">
        <v>52.924999999999997</v>
      </c>
      <c r="J109">
        <v>49.960999999999999</v>
      </c>
      <c r="K109">
        <v>35.646999999999998</v>
      </c>
      <c r="L109">
        <v>165.06800000000001</v>
      </c>
      <c r="M109" t="str">
        <f t="shared" si="5"/>
        <v>Hyper elongated</v>
      </c>
      <c r="N109" t="str">
        <f t="shared" si="6"/>
        <v>Intermidiate</v>
      </c>
      <c r="O109" t="str">
        <f t="shared" si="7"/>
        <v>Hyper elongated-Intermidiate</v>
      </c>
    </row>
    <row r="110" spans="1:15" x14ac:dyDescent="0.25">
      <c r="A110" t="s">
        <v>66</v>
      </c>
      <c r="B110" t="s">
        <v>14</v>
      </c>
      <c r="C110">
        <v>0</v>
      </c>
      <c r="D110">
        <v>13</v>
      </c>
      <c r="F110">
        <v>0</v>
      </c>
      <c r="G110">
        <v>0</v>
      </c>
      <c r="H110">
        <v>447.13099999999997</v>
      </c>
      <c r="I110">
        <v>94.984999999999999</v>
      </c>
      <c r="J110">
        <v>86.478999999999999</v>
      </c>
      <c r="K110">
        <v>158.70400000000001</v>
      </c>
      <c r="L110">
        <v>106.964</v>
      </c>
      <c r="M110" t="str">
        <f t="shared" si="5"/>
        <v>Elongated</v>
      </c>
      <c r="N110" t="str">
        <f t="shared" si="6"/>
        <v>Dispersed</v>
      </c>
      <c r="O110" t="str">
        <f t="shared" si="7"/>
        <v>Elongated-Dispersed</v>
      </c>
    </row>
    <row r="111" spans="1:15" x14ac:dyDescent="0.25">
      <c r="A111" t="s">
        <v>66</v>
      </c>
      <c r="B111" t="s">
        <v>20</v>
      </c>
      <c r="C111">
        <v>0</v>
      </c>
      <c r="D111">
        <v>1</v>
      </c>
      <c r="F111">
        <v>0</v>
      </c>
      <c r="G111">
        <v>0</v>
      </c>
      <c r="H111">
        <v>140.04499999999999</v>
      </c>
      <c r="I111">
        <v>37.462000000000003</v>
      </c>
      <c r="J111">
        <v>24.332999999999998</v>
      </c>
      <c r="K111">
        <v>40.801000000000002</v>
      </c>
      <c r="L111">
        <v>37.450000000000003</v>
      </c>
      <c r="M111" t="str">
        <f t="shared" si="5"/>
        <v>Elongated</v>
      </c>
      <c r="N111" t="str">
        <f t="shared" si="6"/>
        <v>Dispersed</v>
      </c>
      <c r="O111" t="str">
        <f t="shared" si="7"/>
        <v>Elongated-Dispersed</v>
      </c>
    </row>
    <row r="112" spans="1:15" x14ac:dyDescent="0.25">
      <c r="A112" t="s">
        <v>66</v>
      </c>
      <c r="B112" t="s">
        <v>22</v>
      </c>
      <c r="C112">
        <v>0</v>
      </c>
      <c r="D112">
        <v>15</v>
      </c>
      <c r="F112">
        <v>1</v>
      </c>
      <c r="G112">
        <v>4</v>
      </c>
      <c r="H112">
        <v>151.952</v>
      </c>
      <c r="I112">
        <v>17.085000000000001</v>
      </c>
      <c r="J112">
        <v>11.41</v>
      </c>
      <c r="K112">
        <v>8.8089999999999993</v>
      </c>
      <c r="L112">
        <v>114.648</v>
      </c>
      <c r="M112" t="str">
        <f t="shared" si="5"/>
        <v>Hyper elongated</v>
      </c>
      <c r="N112" t="str">
        <f t="shared" si="6"/>
        <v>Dispersed</v>
      </c>
      <c r="O112" t="str">
        <f t="shared" si="7"/>
        <v>Hyper elongated-Dispersed</v>
      </c>
    </row>
    <row r="113" spans="1:15" x14ac:dyDescent="0.25">
      <c r="A113" t="s">
        <v>66</v>
      </c>
      <c r="B113" t="s">
        <v>27</v>
      </c>
      <c r="C113">
        <v>0</v>
      </c>
      <c r="D113">
        <v>8</v>
      </c>
      <c r="F113">
        <v>0</v>
      </c>
      <c r="G113">
        <v>0</v>
      </c>
      <c r="H113">
        <v>235.95</v>
      </c>
      <c r="I113">
        <v>31.896000000000001</v>
      </c>
      <c r="J113">
        <v>37.643000000000001</v>
      </c>
      <c r="K113">
        <v>49.851999999999997</v>
      </c>
      <c r="L113">
        <v>116.559</v>
      </c>
      <c r="M113" t="str">
        <f t="shared" si="5"/>
        <v>Hyper elongated</v>
      </c>
      <c r="N113" t="str">
        <f t="shared" si="6"/>
        <v>Dispersed</v>
      </c>
      <c r="O113" t="str">
        <f t="shared" si="7"/>
        <v>Hyper elongated-Dispersed</v>
      </c>
    </row>
    <row r="114" spans="1:15" x14ac:dyDescent="0.25">
      <c r="A114" t="s">
        <v>66</v>
      </c>
      <c r="B114" t="s">
        <v>29</v>
      </c>
      <c r="C114">
        <v>0</v>
      </c>
      <c r="D114">
        <v>16</v>
      </c>
      <c r="F114">
        <v>0</v>
      </c>
      <c r="G114">
        <v>0</v>
      </c>
      <c r="H114">
        <v>490.70299999999997</v>
      </c>
      <c r="I114">
        <v>74.754000000000005</v>
      </c>
      <c r="J114">
        <v>57.378</v>
      </c>
      <c r="K114">
        <v>86.878</v>
      </c>
      <c r="L114">
        <v>271.69299999999998</v>
      </c>
      <c r="M114" t="str">
        <f t="shared" si="5"/>
        <v>Hyper elongated</v>
      </c>
      <c r="N114" t="str">
        <f t="shared" si="6"/>
        <v>Dispersed</v>
      </c>
      <c r="O114" t="str">
        <f t="shared" si="7"/>
        <v>Hyper elongated-Dispersed</v>
      </c>
    </row>
    <row r="115" spans="1:15" x14ac:dyDescent="0.25">
      <c r="A115" t="s">
        <v>66</v>
      </c>
      <c r="B115" t="s">
        <v>32</v>
      </c>
      <c r="C115">
        <v>0</v>
      </c>
      <c r="D115">
        <v>8</v>
      </c>
      <c r="F115">
        <v>0</v>
      </c>
      <c r="G115">
        <v>0</v>
      </c>
      <c r="H115">
        <v>245.48500000000001</v>
      </c>
      <c r="I115">
        <v>70.483000000000004</v>
      </c>
      <c r="J115">
        <v>55.273000000000003</v>
      </c>
      <c r="K115">
        <v>84.106999999999999</v>
      </c>
      <c r="L115">
        <v>35.622</v>
      </c>
      <c r="M115" t="str">
        <f t="shared" si="5"/>
        <v>Elongated</v>
      </c>
      <c r="N115" t="str">
        <f t="shared" si="6"/>
        <v>Dispersed</v>
      </c>
      <c r="O115" t="str">
        <f t="shared" si="7"/>
        <v>Elongated-Dispersed</v>
      </c>
    </row>
    <row r="116" spans="1:15" x14ac:dyDescent="0.25">
      <c r="A116" t="s">
        <v>66</v>
      </c>
      <c r="B116" t="s">
        <v>33</v>
      </c>
      <c r="C116">
        <v>0</v>
      </c>
      <c r="D116">
        <v>7</v>
      </c>
      <c r="F116">
        <v>1</v>
      </c>
      <c r="G116">
        <v>3</v>
      </c>
      <c r="H116">
        <v>95.554000000000002</v>
      </c>
      <c r="I116">
        <v>9.3650000000000002</v>
      </c>
      <c r="J116">
        <v>20.885000000000002</v>
      </c>
      <c r="K116">
        <v>19.178000000000001</v>
      </c>
      <c r="L116">
        <v>46.125</v>
      </c>
      <c r="M116" t="str">
        <f t="shared" si="5"/>
        <v>Hyper elongated</v>
      </c>
      <c r="N116" t="str">
        <f t="shared" si="6"/>
        <v>Intermidiate</v>
      </c>
      <c r="O116" t="str">
        <f t="shared" si="7"/>
        <v>Hyper elongated-Intermidiate</v>
      </c>
    </row>
    <row r="117" spans="1:15" x14ac:dyDescent="0.25">
      <c r="A117" t="s">
        <v>66</v>
      </c>
      <c r="B117" t="s">
        <v>34</v>
      </c>
      <c r="C117">
        <v>0</v>
      </c>
      <c r="D117">
        <v>20</v>
      </c>
      <c r="F117">
        <v>0</v>
      </c>
      <c r="G117">
        <v>0</v>
      </c>
      <c r="H117">
        <v>150.42699999999999</v>
      </c>
      <c r="I117">
        <v>22.47</v>
      </c>
      <c r="J117">
        <v>6.9329999999999998</v>
      </c>
      <c r="K117">
        <v>52.018000000000001</v>
      </c>
      <c r="L117">
        <v>69.006</v>
      </c>
      <c r="M117" t="str">
        <f t="shared" si="5"/>
        <v>Hyper elongated</v>
      </c>
      <c r="N117" t="str">
        <f t="shared" si="6"/>
        <v>Dispersed</v>
      </c>
      <c r="O117" t="str">
        <f t="shared" si="7"/>
        <v>Hyper elongated-Dispersed</v>
      </c>
    </row>
    <row r="118" spans="1:15" x14ac:dyDescent="0.25">
      <c r="A118" t="s">
        <v>66</v>
      </c>
      <c r="B118" t="s">
        <v>35</v>
      </c>
      <c r="C118">
        <v>0</v>
      </c>
      <c r="D118">
        <v>25</v>
      </c>
      <c r="F118">
        <v>2</v>
      </c>
      <c r="G118">
        <v>8</v>
      </c>
      <c r="H118">
        <v>170.63399999999999</v>
      </c>
      <c r="I118">
        <v>37.908999999999999</v>
      </c>
      <c r="J118">
        <v>20.702999999999999</v>
      </c>
      <c r="K118">
        <v>60.402999999999999</v>
      </c>
      <c r="L118">
        <v>51.619</v>
      </c>
      <c r="M118" t="str">
        <f t="shared" si="5"/>
        <v>Elongated</v>
      </c>
      <c r="N118" t="str">
        <f t="shared" si="6"/>
        <v>Intermidiate</v>
      </c>
      <c r="O118" t="str">
        <f t="shared" si="7"/>
        <v>Elongated-Intermidiate</v>
      </c>
    </row>
    <row r="119" spans="1:15" x14ac:dyDescent="0.25">
      <c r="A119" t="s">
        <v>66</v>
      </c>
      <c r="B119" t="s">
        <v>37</v>
      </c>
      <c r="C119">
        <v>0</v>
      </c>
      <c r="D119">
        <v>21</v>
      </c>
      <c r="F119">
        <v>0</v>
      </c>
      <c r="G119">
        <v>0</v>
      </c>
      <c r="H119">
        <v>167.28200000000001</v>
      </c>
      <c r="I119">
        <v>22.349</v>
      </c>
      <c r="J119">
        <v>41.89</v>
      </c>
      <c r="K119">
        <v>13.504</v>
      </c>
      <c r="L119">
        <v>89.54</v>
      </c>
      <c r="M119" t="str">
        <f t="shared" si="5"/>
        <v>Hyper elongated</v>
      </c>
      <c r="N119" t="str">
        <f t="shared" si="6"/>
        <v>Dispersed</v>
      </c>
      <c r="O119" t="str">
        <f t="shared" si="7"/>
        <v>Hyper elongated-Dispersed</v>
      </c>
    </row>
    <row r="120" spans="1:15" x14ac:dyDescent="0.25">
      <c r="A120" t="s">
        <v>66</v>
      </c>
      <c r="B120" t="s">
        <v>38</v>
      </c>
      <c r="C120">
        <v>0</v>
      </c>
      <c r="D120">
        <v>0</v>
      </c>
      <c r="F120">
        <v>0</v>
      </c>
      <c r="G120">
        <v>0</v>
      </c>
      <c r="H120">
        <v>64.662000000000006</v>
      </c>
      <c r="I120">
        <v>27.83</v>
      </c>
      <c r="J120">
        <v>31.870999999999999</v>
      </c>
      <c r="K120">
        <v>4.9610000000000003</v>
      </c>
      <c r="L120">
        <v>0</v>
      </c>
      <c r="M120" t="str">
        <f t="shared" si="5"/>
        <v>intermidiate</v>
      </c>
      <c r="N120" t="str">
        <f t="shared" si="6"/>
        <v>No LDs</v>
      </c>
      <c r="O120" t="str">
        <f t="shared" si="7"/>
        <v>Ignore</v>
      </c>
    </row>
    <row r="121" spans="1:15" x14ac:dyDescent="0.25">
      <c r="A121" t="s">
        <v>67</v>
      </c>
      <c r="B121" t="s">
        <v>14</v>
      </c>
      <c r="C121">
        <v>0</v>
      </c>
      <c r="D121">
        <v>7</v>
      </c>
      <c r="F121">
        <v>0</v>
      </c>
      <c r="G121">
        <v>0</v>
      </c>
      <c r="H121">
        <v>85.015000000000001</v>
      </c>
      <c r="I121">
        <v>9.3409999999999993</v>
      </c>
      <c r="J121">
        <v>5.36</v>
      </c>
      <c r="K121">
        <v>37.002000000000002</v>
      </c>
      <c r="L121">
        <v>33.311</v>
      </c>
      <c r="M121" t="str">
        <f t="shared" si="5"/>
        <v>Elongated</v>
      </c>
      <c r="N121" t="str">
        <f t="shared" si="6"/>
        <v>Dispersed</v>
      </c>
      <c r="O121" t="str">
        <f t="shared" si="7"/>
        <v>Elongated-Dispersed</v>
      </c>
    </row>
    <row r="122" spans="1:15" x14ac:dyDescent="0.25">
      <c r="A122" t="s">
        <v>67</v>
      </c>
      <c r="B122" t="s">
        <v>20</v>
      </c>
      <c r="C122">
        <v>0</v>
      </c>
      <c r="D122">
        <v>9</v>
      </c>
      <c r="F122">
        <v>0</v>
      </c>
      <c r="G122">
        <v>0</v>
      </c>
      <c r="H122">
        <v>98.421000000000006</v>
      </c>
      <c r="I122">
        <v>11.725</v>
      </c>
      <c r="J122">
        <v>9.16</v>
      </c>
      <c r="K122">
        <v>33.262999999999998</v>
      </c>
      <c r="L122">
        <v>44.274000000000001</v>
      </c>
      <c r="M122" t="str">
        <f t="shared" si="5"/>
        <v>Hyper elongated</v>
      </c>
      <c r="N122" t="str">
        <f t="shared" si="6"/>
        <v>Dispersed</v>
      </c>
      <c r="O122" t="str">
        <f t="shared" si="7"/>
        <v>Hyper elongated-Dispersed</v>
      </c>
    </row>
    <row r="123" spans="1:15" x14ac:dyDescent="0.25">
      <c r="A123" t="s">
        <v>67</v>
      </c>
      <c r="B123" t="s">
        <v>22</v>
      </c>
      <c r="C123">
        <v>0</v>
      </c>
      <c r="D123">
        <v>17</v>
      </c>
      <c r="F123">
        <v>1</v>
      </c>
      <c r="G123">
        <v>2</v>
      </c>
      <c r="H123">
        <v>242.62899999999999</v>
      </c>
      <c r="I123">
        <v>23.643000000000001</v>
      </c>
      <c r="J123">
        <v>18.742999999999999</v>
      </c>
      <c r="K123">
        <v>67.046000000000006</v>
      </c>
      <c r="L123">
        <v>133.197</v>
      </c>
      <c r="M123" t="str">
        <f t="shared" si="5"/>
        <v>Hyper elongated</v>
      </c>
      <c r="N123" t="str">
        <f t="shared" si="6"/>
        <v>Dispersed</v>
      </c>
      <c r="O123" t="str">
        <f t="shared" si="7"/>
        <v>Hyper elongated-Dispersed</v>
      </c>
    </row>
    <row r="124" spans="1:15" x14ac:dyDescent="0.25">
      <c r="A124" t="s">
        <v>67</v>
      </c>
      <c r="B124" t="s">
        <v>27</v>
      </c>
      <c r="C124">
        <v>0</v>
      </c>
      <c r="D124">
        <v>6</v>
      </c>
      <c r="F124">
        <v>0</v>
      </c>
      <c r="G124">
        <v>0</v>
      </c>
      <c r="H124">
        <v>150.512</v>
      </c>
      <c r="I124">
        <v>21.501999999999999</v>
      </c>
      <c r="J124">
        <v>11.132</v>
      </c>
      <c r="K124">
        <v>24.902000000000001</v>
      </c>
      <c r="L124">
        <v>92.975999999999999</v>
      </c>
      <c r="M124" t="str">
        <f t="shared" si="5"/>
        <v>Hyper elongated</v>
      </c>
      <c r="N124" t="str">
        <f t="shared" si="6"/>
        <v>Dispersed</v>
      </c>
      <c r="O124" t="str">
        <f t="shared" si="7"/>
        <v>Hyper elongated-Dispersed</v>
      </c>
    </row>
    <row r="125" spans="1:15" x14ac:dyDescent="0.25">
      <c r="A125" t="s">
        <v>67</v>
      </c>
      <c r="B125" t="s">
        <v>29</v>
      </c>
      <c r="C125">
        <v>0</v>
      </c>
      <c r="D125">
        <v>12</v>
      </c>
      <c r="F125">
        <v>1</v>
      </c>
      <c r="G125">
        <v>5</v>
      </c>
      <c r="H125">
        <v>84.251999999999995</v>
      </c>
      <c r="I125">
        <v>24.321000000000002</v>
      </c>
      <c r="J125">
        <v>19.457000000000001</v>
      </c>
      <c r="K125">
        <v>16.504000000000001</v>
      </c>
      <c r="L125">
        <v>23.97</v>
      </c>
      <c r="M125" t="str">
        <f t="shared" si="5"/>
        <v>Fragmented</v>
      </c>
      <c r="N125" t="str">
        <f t="shared" si="6"/>
        <v>Intermidiate</v>
      </c>
      <c r="O125" t="str">
        <f t="shared" si="7"/>
        <v>Fragmented-Intermidiate</v>
      </c>
    </row>
    <row r="126" spans="1:15" x14ac:dyDescent="0.25">
      <c r="A126" t="s">
        <v>67</v>
      </c>
      <c r="B126" t="s">
        <v>32</v>
      </c>
      <c r="C126">
        <v>0</v>
      </c>
      <c r="D126">
        <v>22</v>
      </c>
      <c r="F126">
        <v>1</v>
      </c>
      <c r="G126">
        <v>2</v>
      </c>
      <c r="H126">
        <v>177.81</v>
      </c>
      <c r="I126">
        <v>35.247</v>
      </c>
      <c r="J126">
        <v>37.570999999999998</v>
      </c>
      <c r="K126">
        <v>55.091000000000001</v>
      </c>
      <c r="L126">
        <v>49.9</v>
      </c>
      <c r="M126" t="str">
        <f t="shared" si="5"/>
        <v>Elongated</v>
      </c>
      <c r="N126" t="str">
        <f t="shared" si="6"/>
        <v>Dispersed</v>
      </c>
      <c r="O126" t="str">
        <f t="shared" si="7"/>
        <v>Elongated-Dispersed</v>
      </c>
    </row>
    <row r="127" spans="1:15" x14ac:dyDescent="0.25">
      <c r="A127" t="s">
        <v>67</v>
      </c>
      <c r="B127" t="s">
        <v>33</v>
      </c>
      <c r="C127">
        <v>0</v>
      </c>
      <c r="D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t="str">
        <f t="shared" si="5"/>
        <v>Ignore</v>
      </c>
      <c r="N127" t="str">
        <f t="shared" si="6"/>
        <v>No LDs</v>
      </c>
      <c r="O127" t="str">
        <f t="shared" si="7"/>
        <v>Ignore</v>
      </c>
    </row>
    <row r="128" spans="1:15" x14ac:dyDescent="0.25">
      <c r="A128" t="s">
        <v>67</v>
      </c>
      <c r="B128" t="s">
        <v>34</v>
      </c>
      <c r="C128">
        <v>0</v>
      </c>
      <c r="D128">
        <v>36</v>
      </c>
      <c r="F128">
        <v>3</v>
      </c>
      <c r="G128">
        <v>10</v>
      </c>
      <c r="H128">
        <v>285.83800000000002</v>
      </c>
      <c r="I128">
        <v>44.140999999999998</v>
      </c>
      <c r="J128">
        <v>36.554000000000002</v>
      </c>
      <c r="K128">
        <v>31.956</v>
      </c>
      <c r="L128">
        <v>173.18700000000001</v>
      </c>
      <c r="M128" t="str">
        <f t="shared" si="5"/>
        <v>Hyper elongated</v>
      </c>
      <c r="N128" t="str">
        <f t="shared" si="6"/>
        <v>Dispersed</v>
      </c>
      <c r="O128" t="str">
        <f t="shared" si="7"/>
        <v>Hyper elongated-Dispersed</v>
      </c>
    </row>
    <row r="129" spans="1:15" x14ac:dyDescent="0.25">
      <c r="A129" t="s">
        <v>67</v>
      </c>
      <c r="B129" t="s">
        <v>35</v>
      </c>
      <c r="C129">
        <v>0</v>
      </c>
      <c r="D129">
        <v>26</v>
      </c>
      <c r="F129">
        <v>1</v>
      </c>
      <c r="G129">
        <v>2</v>
      </c>
      <c r="H129">
        <v>247.68700000000001</v>
      </c>
      <c r="I129">
        <v>42.64</v>
      </c>
      <c r="J129">
        <v>33.250999999999998</v>
      </c>
      <c r="K129">
        <v>40.558999999999997</v>
      </c>
      <c r="L129">
        <v>131.23699999999999</v>
      </c>
      <c r="M129" t="str">
        <f t="shared" si="5"/>
        <v>Hyper elongated</v>
      </c>
      <c r="N129" t="str">
        <f t="shared" si="6"/>
        <v>Dispersed</v>
      </c>
      <c r="O129" t="str">
        <f t="shared" si="7"/>
        <v>Hyper elongated-Dispersed</v>
      </c>
    </row>
    <row r="130" spans="1:15" x14ac:dyDescent="0.25">
      <c r="A130" t="s">
        <v>67</v>
      </c>
      <c r="B130" t="s">
        <v>37</v>
      </c>
      <c r="C130">
        <v>0</v>
      </c>
      <c r="D130">
        <v>32</v>
      </c>
      <c r="F130">
        <v>6</v>
      </c>
      <c r="G130">
        <v>23</v>
      </c>
      <c r="H130">
        <v>191.96600000000001</v>
      </c>
      <c r="I130">
        <v>18.972999999999999</v>
      </c>
      <c r="J130">
        <v>8.3130000000000006</v>
      </c>
      <c r="K130">
        <v>35.695</v>
      </c>
      <c r="L130">
        <v>128.98599999999999</v>
      </c>
      <c r="M130" t="str">
        <f t="shared" si="5"/>
        <v>Hyper elongated</v>
      </c>
      <c r="N130" t="str">
        <f t="shared" si="6"/>
        <v>Clustered</v>
      </c>
      <c r="O130" t="str">
        <f t="shared" si="7"/>
        <v>Hyper elongated-Clustered</v>
      </c>
    </row>
    <row r="131" spans="1:15" x14ac:dyDescent="0.25">
      <c r="A131" t="s">
        <v>67</v>
      </c>
      <c r="B131" t="s">
        <v>38</v>
      </c>
      <c r="C131">
        <v>0</v>
      </c>
      <c r="D131">
        <v>89</v>
      </c>
      <c r="F131">
        <v>13</v>
      </c>
      <c r="G131">
        <v>77</v>
      </c>
      <c r="H131">
        <v>216.989</v>
      </c>
      <c r="I131">
        <v>30.419</v>
      </c>
      <c r="J131">
        <v>20.472999999999999</v>
      </c>
      <c r="K131">
        <v>11.603999999999999</v>
      </c>
      <c r="L131">
        <v>154.49299999999999</v>
      </c>
      <c r="M131" t="str">
        <f t="shared" ref="M131:M144" si="8">IF(I131=0,"Ignore",IF(AND(I131&gt;J131,I131&gt;K131,I131&gt;L131),"Fragmented",IF(AND(J131&gt;I131,J131&gt;K131,J131&gt;L131),"intermidiate",IF(AND(K131&gt;I131,K131&gt;J131,K131&gt;L131),"Elongated","Hyper elongated"))))</f>
        <v>Hyper elongated</v>
      </c>
      <c r="N131" t="str">
        <f t="shared" ref="N131:N145" si="9">IF(D131=0,"No LDs",IF(G131/D131 &gt; 0.7,"Clustered",IF(G131/D131&gt;0.3,"Intermidiate","Dispersed")))</f>
        <v>Clustered</v>
      </c>
      <c r="O131" t="str">
        <f t="shared" ref="O131:O145" si="10">IF(OR(M131="Ignore",N131="No LDs"),"Ignore",CONCATENATE(M131,"-",N131))</f>
        <v>Hyper elongated-Clustered</v>
      </c>
    </row>
    <row r="132" spans="1:15" x14ac:dyDescent="0.25">
      <c r="A132" t="s">
        <v>67</v>
      </c>
      <c r="B132" t="s">
        <v>39</v>
      </c>
      <c r="C132">
        <v>0</v>
      </c>
      <c r="D132">
        <v>49</v>
      </c>
      <c r="F132">
        <v>5</v>
      </c>
      <c r="G132">
        <v>18</v>
      </c>
      <c r="H132">
        <v>340.47</v>
      </c>
      <c r="I132">
        <v>34.085999999999999</v>
      </c>
      <c r="J132">
        <v>18.597999999999999</v>
      </c>
      <c r="K132">
        <v>46.076999999999998</v>
      </c>
      <c r="L132">
        <v>241.71</v>
      </c>
      <c r="M132" t="str">
        <f t="shared" si="8"/>
        <v>Hyper elongated</v>
      </c>
      <c r="N132" t="str">
        <f t="shared" si="9"/>
        <v>Intermidiate</v>
      </c>
      <c r="O132" t="str">
        <f t="shared" si="10"/>
        <v>Hyper elongated-Intermidiate</v>
      </c>
    </row>
    <row r="133" spans="1:15" x14ac:dyDescent="0.25">
      <c r="A133" t="s">
        <v>67</v>
      </c>
      <c r="B133" t="s">
        <v>40</v>
      </c>
      <c r="C133">
        <v>0</v>
      </c>
      <c r="D133">
        <v>11</v>
      </c>
      <c r="F133">
        <v>0</v>
      </c>
      <c r="G133">
        <v>0</v>
      </c>
      <c r="H133">
        <v>131.97499999999999</v>
      </c>
      <c r="I133">
        <v>18.295000000000002</v>
      </c>
      <c r="J133">
        <v>17.484999999999999</v>
      </c>
      <c r="K133">
        <v>8.0830000000000002</v>
      </c>
      <c r="L133">
        <v>88.111999999999995</v>
      </c>
      <c r="M133" t="str">
        <f t="shared" si="8"/>
        <v>Hyper elongated</v>
      </c>
      <c r="N133" t="str">
        <f t="shared" si="9"/>
        <v>Dispersed</v>
      </c>
      <c r="O133" t="str">
        <f t="shared" si="10"/>
        <v>Hyper elongated-Dispersed</v>
      </c>
    </row>
    <row r="134" spans="1:15" x14ac:dyDescent="0.25">
      <c r="A134" t="s">
        <v>67</v>
      </c>
      <c r="B134" t="s">
        <v>41</v>
      </c>
      <c r="C134">
        <v>0</v>
      </c>
      <c r="D134">
        <v>43</v>
      </c>
      <c r="F134">
        <v>10</v>
      </c>
      <c r="G134">
        <v>36</v>
      </c>
      <c r="H134">
        <v>155.96899999999999</v>
      </c>
      <c r="I134">
        <v>24.152000000000001</v>
      </c>
      <c r="J134">
        <v>30.032</v>
      </c>
      <c r="K134">
        <v>42.241</v>
      </c>
      <c r="L134">
        <v>59.543999999999997</v>
      </c>
      <c r="M134" t="str">
        <f t="shared" si="8"/>
        <v>Hyper elongated</v>
      </c>
      <c r="N134" t="str">
        <f t="shared" si="9"/>
        <v>Clustered</v>
      </c>
      <c r="O134" t="str">
        <f t="shared" si="10"/>
        <v>Hyper elongated-Clustered</v>
      </c>
    </row>
    <row r="135" spans="1:15" x14ac:dyDescent="0.25">
      <c r="A135" t="s">
        <v>68</v>
      </c>
      <c r="B135" t="s">
        <v>14</v>
      </c>
      <c r="C135">
        <v>0</v>
      </c>
      <c r="D135">
        <v>17</v>
      </c>
      <c r="F135">
        <v>1</v>
      </c>
      <c r="G135">
        <v>9</v>
      </c>
      <c r="H135">
        <v>244.48099999999999</v>
      </c>
      <c r="I135">
        <v>41.999000000000002</v>
      </c>
      <c r="J135">
        <v>26.172000000000001</v>
      </c>
      <c r="K135">
        <v>49.816000000000003</v>
      </c>
      <c r="L135">
        <v>126.49299999999999</v>
      </c>
      <c r="M135" t="str">
        <f t="shared" si="8"/>
        <v>Hyper elongated</v>
      </c>
      <c r="N135" t="str">
        <f t="shared" si="9"/>
        <v>Intermidiate</v>
      </c>
      <c r="O135" t="str">
        <f t="shared" si="10"/>
        <v>Hyper elongated-Intermidiate</v>
      </c>
    </row>
    <row r="136" spans="1:15" x14ac:dyDescent="0.25">
      <c r="A136" t="s">
        <v>68</v>
      </c>
      <c r="B136" t="s">
        <v>20</v>
      </c>
      <c r="C136">
        <v>0</v>
      </c>
      <c r="D136">
        <v>22</v>
      </c>
      <c r="F136">
        <v>1</v>
      </c>
      <c r="G136">
        <v>6</v>
      </c>
      <c r="H136">
        <v>228.03700000000001</v>
      </c>
      <c r="I136">
        <v>52.417000000000002</v>
      </c>
      <c r="J136">
        <v>51.703000000000003</v>
      </c>
      <c r="K136">
        <v>55.091000000000001</v>
      </c>
      <c r="L136">
        <v>68.825000000000003</v>
      </c>
      <c r="M136" t="str">
        <f t="shared" si="8"/>
        <v>Hyper elongated</v>
      </c>
      <c r="N136" t="str">
        <f t="shared" si="9"/>
        <v>Dispersed</v>
      </c>
      <c r="O136" t="str">
        <f t="shared" si="10"/>
        <v>Hyper elongated-Dispersed</v>
      </c>
    </row>
    <row r="137" spans="1:15" x14ac:dyDescent="0.25">
      <c r="A137" t="s">
        <v>68</v>
      </c>
      <c r="B137" t="s">
        <v>22</v>
      </c>
      <c r="C137">
        <v>0</v>
      </c>
      <c r="D137">
        <v>34</v>
      </c>
      <c r="F137">
        <v>3</v>
      </c>
      <c r="G137">
        <v>10</v>
      </c>
      <c r="H137">
        <v>339.06599999999997</v>
      </c>
      <c r="I137">
        <v>50.433</v>
      </c>
      <c r="J137">
        <v>28.228999999999999</v>
      </c>
      <c r="K137">
        <v>59.895000000000003</v>
      </c>
      <c r="L137">
        <v>200.50899999999999</v>
      </c>
      <c r="M137" t="str">
        <f t="shared" si="8"/>
        <v>Hyper elongated</v>
      </c>
      <c r="N137" t="str">
        <f t="shared" si="9"/>
        <v>Dispersed</v>
      </c>
      <c r="O137" t="str">
        <f t="shared" si="10"/>
        <v>Hyper elongated-Dispersed</v>
      </c>
    </row>
    <row r="138" spans="1:15" x14ac:dyDescent="0.25">
      <c r="A138" t="s">
        <v>68</v>
      </c>
      <c r="B138" t="s">
        <v>27</v>
      </c>
      <c r="C138">
        <v>0</v>
      </c>
      <c r="D138">
        <v>9</v>
      </c>
      <c r="F138">
        <v>1</v>
      </c>
      <c r="G138">
        <v>3</v>
      </c>
      <c r="H138">
        <v>86.745000000000005</v>
      </c>
      <c r="I138">
        <v>28.422999999999998</v>
      </c>
      <c r="J138">
        <v>13.794</v>
      </c>
      <c r="K138">
        <v>14.266</v>
      </c>
      <c r="L138">
        <v>30.262</v>
      </c>
      <c r="M138" t="str">
        <f t="shared" si="8"/>
        <v>Hyper elongated</v>
      </c>
      <c r="N138" t="str">
        <f t="shared" si="9"/>
        <v>Intermidiate</v>
      </c>
      <c r="O138" t="str">
        <f t="shared" si="10"/>
        <v>Hyper elongated-Intermidiate</v>
      </c>
    </row>
    <row r="139" spans="1:15" x14ac:dyDescent="0.25">
      <c r="A139" t="s">
        <v>68</v>
      </c>
      <c r="B139" t="s">
        <v>29</v>
      </c>
      <c r="C139">
        <v>0</v>
      </c>
      <c r="D139">
        <v>16</v>
      </c>
      <c r="F139">
        <v>2</v>
      </c>
      <c r="G139">
        <v>5</v>
      </c>
      <c r="H139">
        <v>148.40700000000001</v>
      </c>
      <c r="I139">
        <v>26.802</v>
      </c>
      <c r="J139">
        <v>39.749000000000002</v>
      </c>
      <c r="K139">
        <v>41.249000000000002</v>
      </c>
      <c r="L139">
        <v>40.607999999999997</v>
      </c>
      <c r="M139" t="str">
        <f t="shared" si="8"/>
        <v>Elongated</v>
      </c>
      <c r="N139" t="str">
        <f t="shared" si="9"/>
        <v>Intermidiate</v>
      </c>
      <c r="O139" t="str">
        <f t="shared" si="10"/>
        <v>Elongated-Intermidiate</v>
      </c>
    </row>
    <row r="140" spans="1:15" x14ac:dyDescent="0.25">
      <c r="A140" t="s">
        <v>68</v>
      </c>
      <c r="B140" t="s">
        <v>32</v>
      </c>
      <c r="C140">
        <v>0</v>
      </c>
      <c r="D140">
        <v>14</v>
      </c>
      <c r="F140">
        <v>1</v>
      </c>
      <c r="G140">
        <v>3</v>
      </c>
      <c r="H140">
        <v>135.56800000000001</v>
      </c>
      <c r="I140">
        <v>32.076999999999998</v>
      </c>
      <c r="J140">
        <v>11.701000000000001</v>
      </c>
      <c r="K140">
        <v>32.354999999999997</v>
      </c>
      <c r="L140">
        <v>59.435000000000002</v>
      </c>
      <c r="M140" t="str">
        <f t="shared" si="8"/>
        <v>Hyper elongated</v>
      </c>
      <c r="N140" t="str">
        <f t="shared" si="9"/>
        <v>Dispersed</v>
      </c>
      <c r="O140" t="str">
        <f t="shared" si="10"/>
        <v>Hyper elongated-Dispersed</v>
      </c>
    </row>
    <row r="141" spans="1:15" x14ac:dyDescent="0.25">
      <c r="A141" t="s">
        <v>69</v>
      </c>
      <c r="B141" t="s">
        <v>14</v>
      </c>
      <c r="C141">
        <v>0</v>
      </c>
      <c r="D141">
        <v>113</v>
      </c>
      <c r="F141">
        <v>18</v>
      </c>
      <c r="G141">
        <v>105</v>
      </c>
      <c r="H141">
        <v>268.03899999999999</v>
      </c>
      <c r="I141">
        <v>42.652000000000001</v>
      </c>
      <c r="J141">
        <v>43.124000000000002</v>
      </c>
      <c r="K141">
        <v>50.094000000000001</v>
      </c>
      <c r="L141">
        <v>132.16800000000001</v>
      </c>
      <c r="M141" t="str">
        <f t="shared" si="8"/>
        <v>Hyper elongated</v>
      </c>
      <c r="N141" t="str">
        <f t="shared" si="9"/>
        <v>Clustered</v>
      </c>
      <c r="O141" t="str">
        <f t="shared" si="10"/>
        <v>Hyper elongated-Clustered</v>
      </c>
    </row>
    <row r="142" spans="1:15" x14ac:dyDescent="0.25">
      <c r="A142" t="s">
        <v>69</v>
      </c>
      <c r="B142" t="s">
        <v>20</v>
      </c>
      <c r="C142">
        <v>0</v>
      </c>
      <c r="D142">
        <v>139</v>
      </c>
      <c r="F142">
        <v>20</v>
      </c>
      <c r="G142">
        <v>114</v>
      </c>
      <c r="H142">
        <v>293.76400000000001</v>
      </c>
      <c r="I142">
        <v>52.985999999999997</v>
      </c>
      <c r="J142">
        <v>41.213000000000001</v>
      </c>
      <c r="K142">
        <v>58.261000000000003</v>
      </c>
      <c r="L142">
        <v>141.304</v>
      </c>
      <c r="M142" t="str">
        <f t="shared" si="8"/>
        <v>Hyper elongated</v>
      </c>
      <c r="N142" t="str">
        <f t="shared" si="9"/>
        <v>Clustered</v>
      </c>
      <c r="O142" t="str">
        <f t="shared" si="10"/>
        <v>Hyper elongated-Clustered</v>
      </c>
    </row>
    <row r="143" spans="1:15" x14ac:dyDescent="0.25">
      <c r="A143" t="s">
        <v>69</v>
      </c>
      <c r="B143" t="s">
        <v>22</v>
      </c>
      <c r="C143">
        <v>0</v>
      </c>
      <c r="D143">
        <v>107</v>
      </c>
      <c r="F143">
        <v>11</v>
      </c>
      <c r="G143">
        <v>98</v>
      </c>
      <c r="H143">
        <v>272.85500000000002</v>
      </c>
      <c r="I143">
        <v>68.244</v>
      </c>
      <c r="J143">
        <v>25.713000000000001</v>
      </c>
      <c r="K143">
        <v>48.835999999999999</v>
      </c>
      <c r="L143">
        <v>130.06299999999999</v>
      </c>
      <c r="M143" t="str">
        <f t="shared" si="8"/>
        <v>Hyper elongated</v>
      </c>
      <c r="N143" t="str">
        <f t="shared" si="9"/>
        <v>Clustered</v>
      </c>
      <c r="O143" t="str">
        <f t="shared" si="10"/>
        <v>Hyper elongated-Clustered</v>
      </c>
    </row>
    <row r="144" spans="1:15" x14ac:dyDescent="0.25">
      <c r="A144" t="s">
        <v>69</v>
      </c>
      <c r="B144" t="s">
        <v>27</v>
      </c>
      <c r="C144">
        <v>0</v>
      </c>
      <c r="D144">
        <v>103</v>
      </c>
      <c r="F144">
        <v>20</v>
      </c>
      <c r="G144">
        <v>94</v>
      </c>
      <c r="H144">
        <v>202.857</v>
      </c>
      <c r="I144">
        <v>53.917999999999999</v>
      </c>
      <c r="J144">
        <v>15.875</v>
      </c>
      <c r="K144">
        <v>41.999000000000002</v>
      </c>
      <c r="L144">
        <v>91.064999999999998</v>
      </c>
      <c r="M144" t="str">
        <f t="shared" si="8"/>
        <v>Hyper elongated</v>
      </c>
      <c r="N144" t="str">
        <f t="shared" si="9"/>
        <v>Clustered</v>
      </c>
      <c r="O144" t="str">
        <f t="shared" si="10"/>
        <v>Hyper elongated-Clustered</v>
      </c>
    </row>
    <row r="145" spans="1:15" x14ac:dyDescent="0.25">
      <c r="A145" t="s">
        <v>69</v>
      </c>
      <c r="B145" t="s">
        <v>29</v>
      </c>
      <c r="C145">
        <v>0</v>
      </c>
      <c r="D145">
        <v>5</v>
      </c>
      <c r="F145">
        <v>0</v>
      </c>
      <c r="G145">
        <v>0</v>
      </c>
      <c r="H145">
        <v>56.143999999999998</v>
      </c>
      <c r="I145">
        <v>10.116</v>
      </c>
      <c r="J145">
        <v>9.9459999999999997</v>
      </c>
      <c r="K145">
        <v>20.11</v>
      </c>
      <c r="L145">
        <v>15.972</v>
      </c>
      <c r="M145" t="str">
        <f>IF(I145=0,"Ignore",IF(AND(I145&gt;J145,I145&gt;K145,I145&gt;L145),"Fragmented",IF(AND(J145&gt;I145,J145&gt;K145,J145&gt;L145),"intermidiate",IF(AND(K145&gt;I145,K145&gt;J145,K145&gt;L145),"Elongated","Hyper elongated"))))</f>
        <v>Elongated</v>
      </c>
      <c r="N145" t="str">
        <f t="shared" si="9"/>
        <v>Dispersed</v>
      </c>
      <c r="O145" t="str">
        <f t="shared" si="10"/>
        <v>Elongated-Dispersed</v>
      </c>
    </row>
  </sheetData>
  <mergeCells count="3">
    <mergeCell ref="P1:Q1"/>
    <mergeCell ref="R1:S1"/>
    <mergeCell ref="U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allCompositeTable Template (8 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Ehud Sivan</dc:creator>
  <cp:lastModifiedBy>Sabita Chourasia</cp:lastModifiedBy>
  <dcterms:created xsi:type="dcterms:W3CDTF">2022-06-27T14:36:14Z</dcterms:created>
  <dcterms:modified xsi:type="dcterms:W3CDTF">2023-07-17T00:04:00Z</dcterms:modified>
</cp:coreProperties>
</file>