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abita\Phase Experiment9\"/>
    </mc:Choice>
  </mc:AlternateContent>
  <xr:revisionPtr revIDLastSave="0" documentId="13_ncr:1_{01C47339-F8C1-42F2-B883-9B417AAD774A}" xr6:coauthVersionLast="47" xr6:coauthVersionMax="47" xr10:uidLastSave="{00000000-0000-0000-0000-000000000000}"/>
  <bookViews>
    <workbookView xWindow="-120" yWindow="-120" windowWidth="38640" windowHeight="23640" xr2:uid="{00000000-000D-0000-FFFF-FFFF00000000}"/>
  </bookViews>
  <sheets>
    <sheet name="WT_CM_0hr_allCompositeTable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2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U4" i="1"/>
  <c r="P2" i="1"/>
  <c r="P3" i="1"/>
  <c r="S5" i="1" l="1"/>
  <c r="S4" i="1"/>
  <c r="S2" i="1"/>
  <c r="S3" i="1"/>
  <c r="U3" i="1"/>
  <c r="U2" i="1"/>
  <c r="S6" i="1" l="1"/>
  <c r="W2" i="1" l="1"/>
  <c r="X2" i="1"/>
  <c r="V2" i="1"/>
  <c r="U5" i="1" l="1"/>
  <c r="Z5" i="1" l="1"/>
  <c r="Z3" i="1"/>
  <c r="Z4" i="1"/>
  <c r="Z7" i="1"/>
  <c r="Z8" i="1"/>
  <c r="Z9" i="1"/>
  <c r="Z10" i="1"/>
  <c r="Z13" i="1"/>
  <c r="Z11" i="1"/>
  <c r="Z12" i="1"/>
  <c r="Z6" i="1"/>
  <c r="Z2" i="1"/>
  <c r="Z14" i="1" l="1"/>
</calcChain>
</file>

<file path=xl/sharedStrings.xml><?xml version="1.0" encoding="utf-8"?>
<sst xmlns="http://schemas.openxmlformats.org/spreadsheetml/2006/main" count="182" uniqueCount="63">
  <si>
    <t>File Name</t>
  </si>
  <si>
    <t>Cell ID</t>
  </si>
  <si>
    <t>Manual Cell roi</t>
  </si>
  <si>
    <t>No. LDs</t>
  </si>
  <si>
    <t>Avg. LD size (microns^2)</t>
  </si>
  <si>
    <t>Avg. LD size (area x intensity)</t>
  </si>
  <si>
    <t>No. clusters</t>
  </si>
  <si>
    <t>No. Clustered LDs</t>
  </si>
  <si>
    <t>Mito. AR</t>
  </si>
  <si>
    <t>Mito. Total area</t>
  </si>
  <si>
    <t>Mito. fregmented size area (&lt;2m^2)</t>
  </si>
  <si>
    <t>Mito. intermidiate size area</t>
  </si>
  <si>
    <t>Mito. elongated size area (&gt;4m^2)</t>
  </si>
  <si>
    <t>Mito. hyper elongated size area (&gt;4m^2)</t>
  </si>
  <si>
    <t>A:\sabita\Phase Experiment9\HeLa CONTROL\CM\Hela_CON_CM_0Hrs\\Hela CON_CM_0hr_183.nd2</t>
  </si>
  <si>
    <t>CellB_3</t>
  </si>
  <si>
    <t>CellB_2</t>
  </si>
  <si>
    <t>CellB_1</t>
  </si>
  <si>
    <t>Whole image</t>
  </si>
  <si>
    <t>A:\sabita\Phase Experiment9\HeLa CONTROL\CM\Hela_CON_CM_0Hrs\\Hela CON_CM_0hr_184.nd2</t>
  </si>
  <si>
    <t>CellB_5</t>
  </si>
  <si>
    <t>CellB_4</t>
  </si>
  <si>
    <t>A:\sabita\Phase Experiment9\HeLa CONTROL\CM\Hela_CON_CM_0Hrs\\Hela CON_CM_0hr_185.nd2</t>
  </si>
  <si>
    <t>A:\sabita\Phase Experiment9\HeLa CONTROL\CM\Hela_CON_CM_0Hrs\\Hela CON_CM_0hr_186.nd2</t>
  </si>
  <si>
    <t>A:\sabita\Phase Experiment9\HeLa CONTROL\CM\Hela_CON_CM_0Hrs\\Hela CON_CM_0hr_187.nd2</t>
  </si>
  <si>
    <t>A:\sabita\Phase Experiment9\HeLa CONTROL\CM\Hela_CON_CM_0Hrs\\Hela CON_CM_0hr_188.nd2</t>
  </si>
  <si>
    <t>A:\sabita\Phase Experiment9\HeLa CONTROL\CM\Hela_CON_CM_0Hrs\\Hela CON_CM_0hr_189.nd2</t>
  </si>
  <si>
    <t>CellB_6</t>
  </si>
  <si>
    <t>A:\sabita\Phase Experiment9\HeLa CONTROL\CM\Hela_CON_CM_0Hrs\\Hela CON_CM_0hr_190.nd2</t>
  </si>
  <si>
    <t>A:\sabita\Phase Experiment9\HeLa CONTROL\CM\Hela_CON_CM_0Hrs\\Hela CON_CM_0hr_191.nd2</t>
  </si>
  <si>
    <t>A:\sabita\Phase Experiment9\HeLa CONTROL\CM\Hela_CON_CM_0Hrs\\Hela CON_CM_0hr_192.nd2</t>
  </si>
  <si>
    <t>A:\sabita\Phase Experiment9\HeLa CONTROL\CM\Hela_CON_CM_0Hrs\\Hela CON_CM_0hr_193.nd2</t>
  </si>
  <si>
    <t>A:\sabita\Phase Experiment9\HeLa CONTROL\CM\Hela_CON_CM_0Hrs\\Hela CON_CM_0hr_194.nd2</t>
  </si>
  <si>
    <t>A:\sabita\Phase Experiment9\HeLa CONTROL\CM\Hela_CON_CM_0Hrs\\Hela CON_CM_0hr_195.nd2</t>
  </si>
  <si>
    <t>CellB_7</t>
  </si>
  <si>
    <t>A:\sabita\Phase Experiment9\HeLa CONTROL\CM\Hela_CON_CM_0Hrs\\Hela CON_CM_0hr_196.nd2</t>
  </si>
  <si>
    <t>Cell-Mito-Histogram (%)</t>
  </si>
  <si>
    <t>Cell-LD-Histogram (%)</t>
  </si>
  <si>
    <t>Avg. LDs per cell</t>
  </si>
  <si>
    <t>Cell-Mito-LD-Histogram (%)</t>
  </si>
  <si>
    <t>Fragmented</t>
  </si>
  <si>
    <t>Dispersed</t>
  </si>
  <si>
    <t>Fragmented-Dispersed</t>
  </si>
  <si>
    <t>Intermidiate</t>
  </si>
  <si>
    <t>Fragmented-Intermidiate</t>
  </si>
  <si>
    <t>Elongated</t>
  </si>
  <si>
    <t>Clustered</t>
  </si>
  <si>
    <t>Fragmented-Clustered</t>
  </si>
  <si>
    <t>Hyper elongated</t>
  </si>
  <si>
    <t>Intermidiate-Dispersed</t>
  </si>
  <si>
    <t>Intermidiate-Intermidiate</t>
  </si>
  <si>
    <t>Intermidiate-Clustered</t>
  </si>
  <si>
    <t>Elongated-Dispersed</t>
  </si>
  <si>
    <t>Elongated-Intermidiate</t>
  </si>
  <si>
    <t>Elongated-Clustered</t>
  </si>
  <si>
    <t>Hyper elongated-Dispersed</t>
  </si>
  <si>
    <t>Hyper elongated-Intermidiate</t>
  </si>
  <si>
    <t>Hyper elongated-Clustered</t>
  </si>
  <si>
    <t>Cell-Mito-Category</t>
  </si>
  <si>
    <t>Cell-LD-Category</t>
  </si>
  <si>
    <t>Combined Category</t>
  </si>
  <si>
    <t>Avg. LD size(micron^2)</t>
  </si>
  <si>
    <t>Avg. LD size(area x intensity)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</si>
</sst>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tabSelected="1" topLeftCell="J1" workbookViewId="0">
      <selection activeCell="S20" sqref="S20"/>
    </sheetView>
  </sheetViews>
  <sheetFormatPr defaultColWidth="11.5703125" defaultRowHeight="15" x14ac:dyDescent="0.25"/>
  <cols>
    <col min="1" max="1" width="15.140625" customWidth="1"/>
    <col min="2" max="2" width="12.7109375" bestFit="1" customWidth="1"/>
    <col min="3" max="3" width="14.42578125" bestFit="1" customWidth="1"/>
    <col min="4" max="4" width="7.5703125" bestFit="1" customWidth="1"/>
    <col min="5" max="5" width="22.5703125" bestFit="1" customWidth="1"/>
    <col min="6" max="6" width="27.28515625" bestFit="1" customWidth="1"/>
    <col min="7" max="7" width="11.42578125" bestFit="1" customWidth="1"/>
    <col min="8" max="8" width="16.7109375" bestFit="1" customWidth="1"/>
    <col min="9" max="9" width="8.5703125" bestFit="1" customWidth="1"/>
    <col min="10" max="10" width="15" bestFit="1" customWidth="1"/>
    <col min="11" max="11" width="33.140625" bestFit="1" customWidth="1"/>
    <col min="12" max="12" width="26" bestFit="1" customWidth="1"/>
    <col min="13" max="13" width="31.5703125" bestFit="1" customWidth="1"/>
    <col min="14" max="14" width="37.28515625" bestFit="1" customWidth="1"/>
    <col min="15" max="15" width="18.140625" style="1" bestFit="1" customWidth="1"/>
    <col min="16" max="16" width="16" style="1" bestFit="1" customWidth="1"/>
    <col min="17" max="17" width="25.85546875" style="1" bestFit="1" customWidth="1"/>
    <col min="18" max="18" width="15.85546875" style="1" bestFit="1" customWidth="1"/>
    <col min="19" max="19" width="12" style="1" bestFit="1" customWidth="1"/>
    <col min="20" max="20" width="12.140625" style="1" bestFit="1" customWidth="1"/>
    <col min="21" max="21" width="12" style="1" bestFit="1" customWidth="1"/>
    <col min="22" max="22" width="15.42578125" style="1" bestFit="1" customWidth="1"/>
    <col min="23" max="23" width="21.140625" style="1" bestFit="1" customWidth="1"/>
    <col min="24" max="24" width="26.85546875" style="1" bestFit="1" customWidth="1"/>
    <col min="25" max="25" width="28.140625" style="1" bestFit="1" customWidth="1"/>
    <col min="26" max="26" width="12" style="1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58</v>
      </c>
      <c r="P1" s="1" t="s">
        <v>59</v>
      </c>
      <c r="Q1" s="1" t="s">
        <v>60</v>
      </c>
      <c r="R1" s="2" t="s">
        <v>36</v>
      </c>
      <c r="S1" s="2"/>
      <c r="T1" s="2" t="s">
        <v>37</v>
      </c>
      <c r="U1" s="2"/>
      <c r="V1" s="1" t="s">
        <v>38</v>
      </c>
      <c r="W1" s="1" t="s">
        <v>61</v>
      </c>
      <c r="X1" s="1" t="s">
        <v>62</v>
      </c>
      <c r="Y1" s="2" t="s">
        <v>39</v>
      </c>
      <c r="Z1" s="2"/>
    </row>
    <row r="2" spans="1:26" x14ac:dyDescent="0.25">
      <c r="A2" t="s">
        <v>14</v>
      </c>
      <c r="B2" t="s">
        <v>15</v>
      </c>
      <c r="C2">
        <v>0</v>
      </c>
      <c r="D2">
        <v>1</v>
      </c>
      <c r="E2">
        <v>0.38100000000000001</v>
      </c>
      <c r="F2">
        <v>348.48099999999999</v>
      </c>
      <c r="G2">
        <v>0</v>
      </c>
      <c r="H2">
        <v>0</v>
      </c>
      <c r="I2">
        <v>3.4769999999999999</v>
      </c>
      <c r="J2">
        <v>99.974999999999994</v>
      </c>
      <c r="K2">
        <v>41.542000000000002</v>
      </c>
      <c r="L2">
        <v>25.873999999999999</v>
      </c>
      <c r="M2">
        <v>0</v>
      </c>
      <c r="N2">
        <v>32.558999999999997</v>
      </c>
      <c r="O2" s="1" t="str">
        <f>IF(J2=0,"Ignore",IF(AND(K2&gt;L2,K2&gt;M2,K2&gt;N2),"Fragmented",IF(AND(L2&gt;K2,L2&gt;M2,L2&gt;N2),"intermidiate",IF(AND(M2&gt;K2,M2&gt;L2,M2&gt;N2),"Elongated","Hyper elongated"))))</f>
        <v>Fragmented</v>
      </c>
      <c r="P2" s="1" t="str">
        <f>IF(D2=0,"Dispersed",IF(H2/D2 &gt; 0.7,"Clustered",IF(H2/D2&gt;0.3,"Intermidiate","Dispersed")))</f>
        <v>Dispersed</v>
      </c>
      <c r="Q2" s="1" t="str">
        <f>IF(O2="Ignore","Ignore",CONCATENATE(O2,"-",P2))</f>
        <v>Fragmented-Dispersed</v>
      </c>
      <c r="R2" s="1" t="s">
        <v>40</v>
      </c>
      <c r="S2" s="1">
        <f>100*COUNTIF(O:O,R2)/(COUNTA(O:O)-1 - COUNTIF(O:O,"Ignore"))</f>
        <v>1.4285714285714286</v>
      </c>
      <c r="T2" s="1" t="s">
        <v>41</v>
      </c>
      <c r="U2" s="1">
        <f>100*COUNTIF(P:P,T2)/(COUNTA(P:P)-1 - COUNTIF(P:P,"No LDs"))</f>
        <v>96.527777777777771</v>
      </c>
      <c r="V2" s="1">
        <f>SUM(D:D)/(COUNTA(D:D)-1 - COUNTIF(D:D,0))</f>
        <v>7.3793103448275863</v>
      </c>
      <c r="W2" s="1">
        <f t="shared" ref="W2:X2" si="0">SUM(E:E)/(COUNTA(E:E)-1 - COUNTIF(E:E,0))</f>
        <v>0.26436206896551739</v>
      </c>
      <c r="X2" s="1">
        <f t="shared" si="0"/>
        <v>267.00258620689647</v>
      </c>
      <c r="Y2" s="1" t="s">
        <v>42</v>
      </c>
      <c r="Z2" s="1">
        <f>100*COUNTIF(Q:Q,Y2)/(COUNTA(Q:Q)-1 - COUNTIF(Q:Q,"Ignore"))</f>
        <v>1.4285714285714286</v>
      </c>
    </row>
    <row r="3" spans="1:26" x14ac:dyDescent="0.25">
      <c r="A3" t="s">
        <v>14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6.1269999999999998</v>
      </c>
      <c r="J3">
        <v>140.411</v>
      </c>
      <c r="K3">
        <v>28.349</v>
      </c>
      <c r="L3">
        <v>12.75</v>
      </c>
      <c r="M3">
        <v>0</v>
      </c>
      <c r="N3">
        <v>99.311999999999998</v>
      </c>
      <c r="O3" s="1" t="str">
        <f t="shared" ref="O3:O66" si="1">IF(J3=0,"Ignore",IF(AND(K3&gt;L3,K3&gt;M3,K3&gt;N3),"Fragmented",IF(AND(L3&gt;K3,L3&gt;M3,L3&gt;N3),"intermidiate",IF(AND(M3&gt;K3,M3&gt;L3,M3&gt;N3),"Elongated","Hyper elongated"))))</f>
        <v>Hyper elongated</v>
      </c>
      <c r="P3" s="1" t="str">
        <f>IF(D3=0,"Dispersed",IF(H3/D3 &gt; 0.7,"Clustered",IF(H3/D3&gt;0.3,"Intermidiate","Dispersed")))</f>
        <v>Dispersed</v>
      </c>
      <c r="Q3" s="1" t="str">
        <f t="shared" ref="Q3:Q66" si="2">IF(O3="Ignore","Ignore",CONCATENATE(O3,"-",P3))</f>
        <v>Hyper elongated-Dispersed</v>
      </c>
      <c r="R3" s="1" t="s">
        <v>43</v>
      </c>
      <c r="S3" s="1">
        <f t="shared" ref="S3:S6" si="3">100*COUNTIF(O:O,R3)/(COUNTA(O:O)-1 - COUNTIF(O:O,"Ignore"))</f>
        <v>0</v>
      </c>
      <c r="T3" s="1" t="s">
        <v>43</v>
      </c>
      <c r="U3" s="1">
        <f t="shared" ref="U3:U4" si="4">100*COUNTIF(P:P,T3)/(COUNTA(P:P)-1 - COUNTIF(P:P,"No LDs"))</f>
        <v>2.0833333333333335</v>
      </c>
      <c r="Y3" s="1" t="s">
        <v>44</v>
      </c>
      <c r="Z3" s="1">
        <f t="shared" ref="Z3:Z13" si="5">100*COUNTIF(Q:Q,Y3)/(COUNTA(Q:Q)-1 - COUNTIF(Q:Q,"Ignore"))</f>
        <v>0</v>
      </c>
    </row>
    <row r="4" spans="1:26" x14ac:dyDescent="0.25">
      <c r="A4" t="s">
        <v>14</v>
      </c>
      <c r="B4" t="s">
        <v>17</v>
      </c>
      <c r="C4">
        <v>0</v>
      </c>
      <c r="D4">
        <v>7</v>
      </c>
      <c r="E4">
        <v>0.316</v>
      </c>
      <c r="F4">
        <v>217.43799999999999</v>
      </c>
      <c r="G4">
        <v>0</v>
      </c>
      <c r="H4">
        <v>0</v>
      </c>
      <c r="I4">
        <v>5.5149999999999997</v>
      </c>
      <c r="J4">
        <v>358.61200000000002</v>
      </c>
      <c r="K4">
        <v>77.606999999999999</v>
      </c>
      <c r="L4">
        <v>58.143999999999998</v>
      </c>
      <c r="M4">
        <v>0</v>
      </c>
      <c r="N4">
        <v>222.86199999999999</v>
      </c>
      <c r="O4" s="1" t="str">
        <f t="shared" si="1"/>
        <v>Hyper elongated</v>
      </c>
      <c r="P4" s="1" t="str">
        <f t="shared" ref="P4:P67" si="6">IF(D4=0,"Dispersed",IF(H4/D4 &gt; 0.7,"Clustered",IF(H4/D4&gt;0.3,"Intermidiate","Dispersed")))</f>
        <v>Dispersed</v>
      </c>
      <c r="Q4" s="1" t="str">
        <f t="shared" si="2"/>
        <v>Hyper elongated-Dispersed</v>
      </c>
      <c r="R4" s="1" t="s">
        <v>45</v>
      </c>
      <c r="S4" s="1">
        <f t="shared" si="3"/>
        <v>0</v>
      </c>
      <c r="T4" s="1" t="s">
        <v>46</v>
      </c>
      <c r="U4" s="1">
        <f t="shared" si="4"/>
        <v>1.3888888888888888</v>
      </c>
      <c r="Y4" s="1" t="s">
        <v>47</v>
      </c>
      <c r="Z4" s="1">
        <f t="shared" si="5"/>
        <v>0</v>
      </c>
    </row>
    <row r="5" spans="1:26" x14ac:dyDescent="0.25">
      <c r="A5" t="s">
        <v>14</v>
      </c>
      <c r="B5" t="s">
        <v>18</v>
      </c>
      <c r="C5">
        <v>0</v>
      </c>
      <c r="D5">
        <v>8</v>
      </c>
      <c r="E5">
        <v>0.32400000000000001</v>
      </c>
      <c r="F5">
        <v>239.41900000000001</v>
      </c>
      <c r="G5">
        <v>0</v>
      </c>
      <c r="H5">
        <v>0</v>
      </c>
      <c r="I5">
        <v>5.0419999999999998</v>
      </c>
      <c r="J5">
        <v>610.62</v>
      </c>
      <c r="K5">
        <v>157.42500000000001</v>
      </c>
      <c r="L5">
        <v>96.768000000000001</v>
      </c>
      <c r="M5">
        <v>0</v>
      </c>
      <c r="N5">
        <v>356.42700000000002</v>
      </c>
      <c r="O5" s="1" t="str">
        <f t="shared" si="1"/>
        <v>Hyper elongated</v>
      </c>
      <c r="P5" s="1" t="str">
        <f t="shared" si="6"/>
        <v>Dispersed</v>
      </c>
      <c r="Q5" s="1" t="str">
        <f t="shared" si="2"/>
        <v>Hyper elongated-Dispersed</v>
      </c>
      <c r="R5" s="1" t="s">
        <v>48</v>
      </c>
      <c r="S5" s="1">
        <f t="shared" si="3"/>
        <v>98.571428571428569</v>
      </c>
      <c r="U5" s="1">
        <f>SUM(U2:U4)</f>
        <v>99.999999999999986</v>
      </c>
      <c r="Y5" s="1" t="s">
        <v>49</v>
      </c>
      <c r="Z5" s="1">
        <f t="shared" si="5"/>
        <v>0</v>
      </c>
    </row>
    <row r="6" spans="1:26" x14ac:dyDescent="0.25">
      <c r="A6" t="s">
        <v>19</v>
      </c>
      <c r="B6" t="s">
        <v>20</v>
      </c>
      <c r="C6">
        <v>0</v>
      </c>
      <c r="D6">
        <v>1</v>
      </c>
      <c r="E6">
        <v>0.192</v>
      </c>
      <c r="F6">
        <v>105.583</v>
      </c>
      <c r="G6">
        <v>0</v>
      </c>
      <c r="H6">
        <v>0</v>
      </c>
      <c r="I6">
        <v>5.5679999999999996</v>
      </c>
      <c r="J6">
        <v>79.820999999999998</v>
      </c>
      <c r="K6">
        <v>13.76</v>
      </c>
      <c r="L6">
        <v>8.1270000000000007</v>
      </c>
      <c r="M6">
        <v>0</v>
      </c>
      <c r="N6">
        <v>57.933</v>
      </c>
      <c r="O6" s="1" t="str">
        <f t="shared" si="1"/>
        <v>Hyper elongated</v>
      </c>
      <c r="P6" s="1" t="str">
        <f t="shared" si="6"/>
        <v>Dispersed</v>
      </c>
      <c r="Q6" s="1" t="str">
        <f t="shared" si="2"/>
        <v>Hyper elongated-Dispersed</v>
      </c>
      <c r="S6" s="1">
        <f>SUM(S2:S5)</f>
        <v>100</v>
      </c>
      <c r="Y6" s="1" t="s">
        <v>50</v>
      </c>
      <c r="Z6" s="1">
        <f t="shared" si="5"/>
        <v>0</v>
      </c>
    </row>
    <row r="7" spans="1:26" x14ac:dyDescent="0.25">
      <c r="A7" t="s">
        <v>19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5.3259999999999996</v>
      </c>
      <c r="J7">
        <v>175.93700000000001</v>
      </c>
      <c r="K7">
        <v>49.746000000000002</v>
      </c>
      <c r="L7">
        <v>12.023</v>
      </c>
      <c r="M7">
        <v>0</v>
      </c>
      <c r="N7">
        <v>114.167</v>
      </c>
      <c r="O7" s="1" t="str">
        <f t="shared" si="1"/>
        <v>Hyper elongated</v>
      </c>
      <c r="P7" s="1" t="str">
        <f t="shared" si="6"/>
        <v>Dispersed</v>
      </c>
      <c r="Q7" s="1" t="str">
        <f t="shared" si="2"/>
        <v>Hyper elongated-Dispersed</v>
      </c>
      <c r="Y7" s="1" t="s">
        <v>51</v>
      </c>
      <c r="Z7" s="1">
        <f t="shared" si="5"/>
        <v>0</v>
      </c>
    </row>
    <row r="8" spans="1:26" x14ac:dyDescent="0.25">
      <c r="A8" t="s">
        <v>19</v>
      </c>
      <c r="B8" t="s">
        <v>15</v>
      </c>
      <c r="C8">
        <v>0</v>
      </c>
      <c r="D8">
        <v>5</v>
      </c>
      <c r="E8">
        <v>0.20699999999999999</v>
      </c>
      <c r="F8">
        <v>154.137</v>
      </c>
      <c r="G8">
        <v>0</v>
      </c>
      <c r="H8">
        <v>0</v>
      </c>
      <c r="I8">
        <v>4.8010000000000002</v>
      </c>
      <c r="J8">
        <v>194.08500000000001</v>
      </c>
      <c r="K8">
        <v>40.502000000000002</v>
      </c>
      <c r="L8">
        <v>34.880000000000003</v>
      </c>
      <c r="M8">
        <v>0</v>
      </c>
      <c r="N8">
        <v>118.70399999999999</v>
      </c>
      <c r="O8" s="1" t="str">
        <f t="shared" si="1"/>
        <v>Hyper elongated</v>
      </c>
      <c r="P8" s="1" t="str">
        <f t="shared" si="6"/>
        <v>Dispersed</v>
      </c>
      <c r="Q8" s="1" t="str">
        <f t="shared" si="2"/>
        <v>Hyper elongated-Dispersed</v>
      </c>
      <c r="Y8" s="1" t="s">
        <v>52</v>
      </c>
      <c r="Z8" s="1">
        <f t="shared" si="5"/>
        <v>0</v>
      </c>
    </row>
    <row r="9" spans="1:26" x14ac:dyDescent="0.25">
      <c r="A9" t="s">
        <v>19</v>
      </c>
      <c r="B9" t="s">
        <v>16</v>
      </c>
      <c r="C9">
        <v>0</v>
      </c>
      <c r="D9">
        <v>3</v>
      </c>
      <c r="E9">
        <v>0.32600000000000001</v>
      </c>
      <c r="F9">
        <v>311.22399999999999</v>
      </c>
      <c r="G9">
        <v>0</v>
      </c>
      <c r="H9">
        <v>0</v>
      </c>
      <c r="I9">
        <v>6.0110000000000001</v>
      </c>
      <c r="J9">
        <v>99.712000000000003</v>
      </c>
      <c r="K9">
        <v>17.523</v>
      </c>
      <c r="L9">
        <v>12.656000000000001</v>
      </c>
      <c r="M9">
        <v>0</v>
      </c>
      <c r="N9">
        <v>69.531999999999996</v>
      </c>
      <c r="O9" s="1" t="str">
        <f t="shared" si="1"/>
        <v>Hyper elongated</v>
      </c>
      <c r="P9" s="1" t="str">
        <f t="shared" si="6"/>
        <v>Dispersed</v>
      </c>
      <c r="Q9" s="1" t="str">
        <f t="shared" si="2"/>
        <v>Hyper elongated-Dispersed</v>
      </c>
      <c r="Y9" s="1" t="s">
        <v>53</v>
      </c>
      <c r="Z9" s="1">
        <f t="shared" si="5"/>
        <v>0</v>
      </c>
    </row>
    <row r="10" spans="1:26" x14ac:dyDescent="0.25">
      <c r="A10" t="s">
        <v>19</v>
      </c>
      <c r="B10" t="s">
        <v>17</v>
      </c>
      <c r="C10">
        <v>0</v>
      </c>
      <c r="D10">
        <v>7</v>
      </c>
      <c r="E10">
        <v>0.315</v>
      </c>
      <c r="F10">
        <v>294.26799999999997</v>
      </c>
      <c r="G10">
        <v>0</v>
      </c>
      <c r="H10">
        <v>0</v>
      </c>
      <c r="I10">
        <v>8.1419999999999995</v>
      </c>
      <c r="J10">
        <v>226.357</v>
      </c>
      <c r="K10">
        <v>30.167999999999999</v>
      </c>
      <c r="L10">
        <v>16.494</v>
      </c>
      <c r="M10">
        <v>0</v>
      </c>
      <c r="N10">
        <v>179.69399999999999</v>
      </c>
      <c r="O10" s="1" t="str">
        <f t="shared" si="1"/>
        <v>Hyper elongated</v>
      </c>
      <c r="P10" s="1" t="str">
        <f t="shared" si="6"/>
        <v>Dispersed</v>
      </c>
      <c r="Q10" s="1" t="str">
        <f t="shared" si="2"/>
        <v>Hyper elongated-Dispersed</v>
      </c>
      <c r="Y10" s="1" t="s">
        <v>54</v>
      </c>
      <c r="Z10" s="1">
        <f t="shared" si="5"/>
        <v>0</v>
      </c>
    </row>
    <row r="11" spans="1:26" x14ac:dyDescent="0.25">
      <c r="A11" t="s">
        <v>19</v>
      </c>
      <c r="B11" t="s">
        <v>18</v>
      </c>
      <c r="C11">
        <v>0</v>
      </c>
      <c r="D11">
        <v>16</v>
      </c>
      <c r="E11">
        <v>0.27600000000000002</v>
      </c>
      <c r="F11">
        <v>246.78200000000001</v>
      </c>
      <c r="G11">
        <v>0</v>
      </c>
      <c r="H11">
        <v>0</v>
      </c>
      <c r="I11">
        <v>5.7549999999999999</v>
      </c>
      <c r="J11">
        <v>823.197</v>
      </c>
      <c r="K11">
        <v>168.512</v>
      </c>
      <c r="L11">
        <v>98.222999999999999</v>
      </c>
      <c r="M11">
        <v>0</v>
      </c>
      <c r="N11">
        <v>556.46299999999997</v>
      </c>
      <c r="O11" s="1" t="str">
        <f t="shared" si="1"/>
        <v>Hyper elongated</v>
      </c>
      <c r="P11" s="1" t="str">
        <f t="shared" si="6"/>
        <v>Dispersed</v>
      </c>
      <c r="Q11" s="1" t="str">
        <f t="shared" si="2"/>
        <v>Hyper elongated-Dispersed</v>
      </c>
      <c r="Y11" s="1" t="s">
        <v>55</v>
      </c>
      <c r="Z11" s="1">
        <f t="shared" si="5"/>
        <v>91.428571428571431</v>
      </c>
    </row>
    <row r="12" spans="1:26" x14ac:dyDescent="0.25">
      <c r="A12" t="s">
        <v>22</v>
      </c>
      <c r="B12" t="s">
        <v>15</v>
      </c>
      <c r="C12">
        <v>0</v>
      </c>
      <c r="D12">
        <v>6</v>
      </c>
      <c r="E12">
        <v>0.20100000000000001</v>
      </c>
      <c r="F12">
        <v>139.79599999999999</v>
      </c>
      <c r="G12">
        <v>0</v>
      </c>
      <c r="H12">
        <v>0</v>
      </c>
      <c r="I12">
        <v>6.9550000000000001</v>
      </c>
      <c r="J12">
        <v>196.38</v>
      </c>
      <c r="K12">
        <v>35.384999999999998</v>
      </c>
      <c r="L12">
        <v>29.359000000000002</v>
      </c>
      <c r="M12">
        <v>0</v>
      </c>
      <c r="N12">
        <v>131.636</v>
      </c>
      <c r="O12" s="1" t="str">
        <f t="shared" si="1"/>
        <v>Hyper elongated</v>
      </c>
      <c r="P12" s="1" t="str">
        <f t="shared" si="6"/>
        <v>Dispersed</v>
      </c>
      <c r="Q12" s="1" t="str">
        <f t="shared" si="2"/>
        <v>Hyper elongated-Dispersed</v>
      </c>
      <c r="Y12" s="1" t="s">
        <v>56</v>
      </c>
      <c r="Z12" s="1">
        <f t="shared" si="5"/>
        <v>4.2857142857142856</v>
      </c>
    </row>
    <row r="13" spans="1:26" x14ac:dyDescent="0.25">
      <c r="A13" t="s">
        <v>22</v>
      </c>
      <c r="B13" t="s">
        <v>16</v>
      </c>
      <c r="C13">
        <v>0</v>
      </c>
      <c r="D13">
        <v>6</v>
      </c>
      <c r="E13">
        <v>0.20200000000000001</v>
      </c>
      <c r="F13">
        <v>176.21600000000001</v>
      </c>
      <c r="G13">
        <v>0</v>
      </c>
      <c r="H13">
        <v>0</v>
      </c>
      <c r="I13">
        <v>8.8209999999999997</v>
      </c>
      <c r="J13">
        <v>200.90899999999999</v>
      </c>
      <c r="K13">
        <v>28.106999999999999</v>
      </c>
      <c r="L13">
        <v>25.087</v>
      </c>
      <c r="M13">
        <v>0</v>
      </c>
      <c r="N13">
        <v>147.715</v>
      </c>
      <c r="O13" s="1" t="str">
        <f t="shared" si="1"/>
        <v>Hyper elongated</v>
      </c>
      <c r="P13" s="1" t="str">
        <f t="shared" si="6"/>
        <v>Dispersed</v>
      </c>
      <c r="Q13" s="1" t="str">
        <f t="shared" si="2"/>
        <v>Hyper elongated-Dispersed</v>
      </c>
      <c r="Y13" s="1" t="s">
        <v>57</v>
      </c>
      <c r="Z13" s="1">
        <f t="shared" si="5"/>
        <v>2.8571428571428572</v>
      </c>
    </row>
    <row r="14" spans="1:26" x14ac:dyDescent="0.25">
      <c r="A14" t="s">
        <v>22</v>
      </c>
      <c r="B14" t="s">
        <v>17</v>
      </c>
      <c r="C14">
        <v>0</v>
      </c>
      <c r="D14">
        <v>4</v>
      </c>
      <c r="E14">
        <v>0.254</v>
      </c>
      <c r="F14">
        <v>214.51499999999999</v>
      </c>
      <c r="G14">
        <v>0</v>
      </c>
      <c r="H14">
        <v>0</v>
      </c>
      <c r="I14">
        <v>9.0690000000000008</v>
      </c>
      <c r="J14">
        <v>290.16500000000002</v>
      </c>
      <c r="K14">
        <v>26.841000000000001</v>
      </c>
      <c r="L14">
        <v>36.536000000000001</v>
      </c>
      <c r="M14">
        <v>0</v>
      </c>
      <c r="N14">
        <v>226.78899999999999</v>
      </c>
      <c r="O14" s="1" t="str">
        <f t="shared" si="1"/>
        <v>Hyper elongated</v>
      </c>
      <c r="P14" s="1" t="str">
        <f t="shared" si="6"/>
        <v>Dispersed</v>
      </c>
      <c r="Q14" s="1" t="str">
        <f t="shared" si="2"/>
        <v>Hyper elongated-Dispersed</v>
      </c>
      <c r="Z14" s="1">
        <f>SUM(Z2:Z13)</f>
        <v>100.00000000000001</v>
      </c>
    </row>
    <row r="15" spans="1:26" x14ac:dyDescent="0.25">
      <c r="A15" t="s">
        <v>22</v>
      </c>
      <c r="B15" t="s">
        <v>18</v>
      </c>
      <c r="C15">
        <v>0</v>
      </c>
      <c r="D15">
        <v>15</v>
      </c>
      <c r="E15">
        <v>0.22900000000000001</v>
      </c>
      <c r="F15">
        <v>193.297</v>
      </c>
      <c r="G15">
        <v>0</v>
      </c>
      <c r="H15">
        <v>0</v>
      </c>
      <c r="I15">
        <v>7.7629999999999999</v>
      </c>
      <c r="J15">
        <v>759.80700000000002</v>
      </c>
      <c r="K15">
        <v>116.58</v>
      </c>
      <c r="L15">
        <v>93.724000000000004</v>
      </c>
      <c r="M15">
        <v>0</v>
      </c>
      <c r="N15">
        <v>549.50400000000002</v>
      </c>
      <c r="O15" s="1" t="str">
        <f t="shared" si="1"/>
        <v>Hyper elongated</v>
      </c>
      <c r="P15" s="1" t="str">
        <f t="shared" si="6"/>
        <v>Dispersed</v>
      </c>
      <c r="Q15" s="1" t="str">
        <f t="shared" si="2"/>
        <v>Hyper elongated-Dispersed</v>
      </c>
    </row>
    <row r="16" spans="1:26" x14ac:dyDescent="0.25">
      <c r="A16" t="s">
        <v>23</v>
      </c>
      <c r="B16" t="s">
        <v>21</v>
      </c>
      <c r="C16">
        <v>0</v>
      </c>
      <c r="D16">
        <v>2</v>
      </c>
      <c r="E16">
        <v>0.35299999999999998</v>
      </c>
      <c r="F16">
        <v>269.06599999999997</v>
      </c>
      <c r="G16">
        <v>0</v>
      </c>
      <c r="H16">
        <v>0</v>
      </c>
      <c r="I16">
        <v>5.2649999999999997</v>
      </c>
      <c r="J16">
        <v>96.941999999999993</v>
      </c>
      <c r="K16">
        <v>21.832999999999998</v>
      </c>
      <c r="L16">
        <v>13.62</v>
      </c>
      <c r="M16">
        <v>0</v>
      </c>
      <c r="N16">
        <v>61.49</v>
      </c>
      <c r="O16" s="1" t="str">
        <f t="shared" si="1"/>
        <v>Hyper elongated</v>
      </c>
      <c r="P16" s="1" t="str">
        <f t="shared" si="6"/>
        <v>Dispersed</v>
      </c>
      <c r="Q16" s="1" t="str">
        <f t="shared" si="2"/>
        <v>Hyper elongated-Dispersed</v>
      </c>
    </row>
    <row r="17" spans="1:17" x14ac:dyDescent="0.25">
      <c r="A17" t="s">
        <v>23</v>
      </c>
      <c r="B17" t="s">
        <v>15</v>
      </c>
      <c r="C17">
        <v>0</v>
      </c>
      <c r="D17">
        <v>10</v>
      </c>
      <c r="E17">
        <v>0.36699999999999999</v>
      </c>
      <c r="F17">
        <v>500.91800000000001</v>
      </c>
      <c r="G17">
        <v>0</v>
      </c>
      <c r="H17">
        <v>0</v>
      </c>
      <c r="I17">
        <v>4.992</v>
      </c>
      <c r="J17">
        <v>192.553</v>
      </c>
      <c r="K17">
        <v>35.527999999999999</v>
      </c>
      <c r="L17">
        <v>41.284999999999997</v>
      </c>
      <c r="M17">
        <v>0</v>
      </c>
      <c r="N17">
        <v>115.741</v>
      </c>
      <c r="O17" s="1" t="str">
        <f t="shared" si="1"/>
        <v>Hyper elongated</v>
      </c>
      <c r="P17" s="1" t="str">
        <f t="shared" si="6"/>
        <v>Dispersed</v>
      </c>
      <c r="Q17" s="1" t="str">
        <f t="shared" si="2"/>
        <v>Hyper elongated-Dispersed</v>
      </c>
    </row>
    <row r="18" spans="1:17" x14ac:dyDescent="0.25">
      <c r="A18" t="s">
        <v>23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6.048</v>
      </c>
      <c r="J18">
        <v>154.27799999999999</v>
      </c>
      <c r="K18">
        <v>25.1</v>
      </c>
      <c r="L18">
        <v>23.829000000000001</v>
      </c>
      <c r="M18">
        <v>0</v>
      </c>
      <c r="N18">
        <v>105.349</v>
      </c>
      <c r="O18" s="1" t="str">
        <f t="shared" si="1"/>
        <v>Hyper elongated</v>
      </c>
      <c r="P18" s="1" t="str">
        <f t="shared" si="6"/>
        <v>Dispersed</v>
      </c>
      <c r="Q18" s="1" t="str">
        <f t="shared" si="2"/>
        <v>Hyper elongated-Dispersed</v>
      </c>
    </row>
    <row r="19" spans="1:17" x14ac:dyDescent="0.25">
      <c r="A19" t="s">
        <v>23</v>
      </c>
      <c r="B19" t="s">
        <v>17</v>
      </c>
      <c r="C19">
        <v>0</v>
      </c>
      <c r="D19">
        <v>1</v>
      </c>
      <c r="E19">
        <v>0.33200000000000002</v>
      </c>
      <c r="F19">
        <v>406.36799999999999</v>
      </c>
      <c r="G19">
        <v>0</v>
      </c>
      <c r="H19">
        <v>0</v>
      </c>
      <c r="I19">
        <v>6.7729999999999997</v>
      </c>
      <c r="J19">
        <v>273.39100000000002</v>
      </c>
      <c r="K19">
        <v>42.079000000000001</v>
      </c>
      <c r="L19">
        <v>38.771999999999998</v>
      </c>
      <c r="M19">
        <v>0</v>
      </c>
      <c r="N19">
        <v>192.54</v>
      </c>
      <c r="O19" s="1" t="str">
        <f t="shared" si="1"/>
        <v>Hyper elongated</v>
      </c>
      <c r="P19" s="1" t="str">
        <f t="shared" si="6"/>
        <v>Dispersed</v>
      </c>
      <c r="Q19" s="1" t="str">
        <f t="shared" si="2"/>
        <v>Hyper elongated-Dispersed</v>
      </c>
    </row>
    <row r="20" spans="1:17" x14ac:dyDescent="0.25">
      <c r="A20" t="s">
        <v>23</v>
      </c>
      <c r="B20" t="s">
        <v>18</v>
      </c>
      <c r="C20">
        <v>0</v>
      </c>
      <c r="D20">
        <v>13</v>
      </c>
      <c r="E20">
        <v>0.36299999999999999</v>
      </c>
      <c r="F20">
        <v>484.75400000000002</v>
      </c>
      <c r="G20">
        <v>0</v>
      </c>
      <c r="H20">
        <v>0</v>
      </c>
      <c r="I20">
        <v>5.9809999999999999</v>
      </c>
      <c r="J20">
        <v>760.02700000000004</v>
      </c>
      <c r="K20">
        <v>134.995</v>
      </c>
      <c r="L20">
        <v>130.41</v>
      </c>
      <c r="M20">
        <v>0</v>
      </c>
      <c r="N20">
        <v>494.62200000000001</v>
      </c>
      <c r="O20" s="1" t="str">
        <f t="shared" si="1"/>
        <v>Hyper elongated</v>
      </c>
      <c r="P20" s="1" t="str">
        <f t="shared" si="6"/>
        <v>Dispersed</v>
      </c>
      <c r="Q20" s="1" t="str">
        <f t="shared" si="2"/>
        <v>Hyper elongated-Dispersed</v>
      </c>
    </row>
    <row r="21" spans="1:17" x14ac:dyDescent="0.25">
      <c r="A21" t="s">
        <v>24</v>
      </c>
      <c r="B21" t="s">
        <v>21</v>
      </c>
      <c r="C21">
        <v>0</v>
      </c>
      <c r="D21">
        <v>1</v>
      </c>
      <c r="E21">
        <v>0.27400000000000002</v>
      </c>
      <c r="F21">
        <v>234.71199999999999</v>
      </c>
      <c r="G21">
        <v>0</v>
      </c>
      <c r="H21">
        <v>0</v>
      </c>
      <c r="I21">
        <v>4.5369999999999999</v>
      </c>
      <c r="J21">
        <v>139.37200000000001</v>
      </c>
      <c r="K21">
        <v>35.088000000000001</v>
      </c>
      <c r="L21">
        <v>45.994</v>
      </c>
      <c r="M21">
        <v>0</v>
      </c>
      <c r="N21">
        <v>58.29</v>
      </c>
      <c r="O21" s="1" t="str">
        <f t="shared" si="1"/>
        <v>Hyper elongated</v>
      </c>
      <c r="P21" s="1" t="str">
        <f t="shared" si="6"/>
        <v>Dispersed</v>
      </c>
      <c r="Q21" s="1" t="str">
        <f t="shared" si="2"/>
        <v>Hyper elongated-Dispersed</v>
      </c>
    </row>
    <row r="22" spans="1:17" x14ac:dyDescent="0.25">
      <c r="A22" t="s">
        <v>24</v>
      </c>
      <c r="B22" t="s">
        <v>15</v>
      </c>
      <c r="C22">
        <v>0</v>
      </c>
      <c r="D22">
        <v>1</v>
      </c>
      <c r="E22">
        <v>0.20799999999999999</v>
      </c>
      <c r="F22">
        <v>174.11199999999999</v>
      </c>
      <c r="G22">
        <v>0</v>
      </c>
      <c r="H22">
        <v>0</v>
      </c>
      <c r="I22">
        <v>6.375</v>
      </c>
      <c r="J22">
        <v>251.24299999999999</v>
      </c>
      <c r="K22">
        <v>45.93</v>
      </c>
      <c r="L22">
        <v>32.192999999999998</v>
      </c>
      <c r="M22">
        <v>0</v>
      </c>
      <c r="N22">
        <v>173.12</v>
      </c>
      <c r="O22" s="1" t="str">
        <f t="shared" si="1"/>
        <v>Hyper elongated</v>
      </c>
      <c r="P22" s="1" t="str">
        <f t="shared" si="6"/>
        <v>Dispersed</v>
      </c>
      <c r="Q22" s="1" t="str">
        <f t="shared" si="2"/>
        <v>Hyper elongated-Dispersed</v>
      </c>
    </row>
    <row r="23" spans="1:17" x14ac:dyDescent="0.25">
      <c r="A23" t="s">
        <v>24</v>
      </c>
      <c r="B23" t="s">
        <v>16</v>
      </c>
      <c r="C23">
        <v>0</v>
      </c>
      <c r="D23">
        <v>2</v>
      </c>
      <c r="E23">
        <v>0.21199999999999999</v>
      </c>
      <c r="F23">
        <v>147.25399999999999</v>
      </c>
      <c r="G23">
        <v>0</v>
      </c>
      <c r="H23">
        <v>0</v>
      </c>
      <c r="I23">
        <v>4.9349999999999996</v>
      </c>
      <c r="J23">
        <v>147.661</v>
      </c>
      <c r="K23">
        <v>38.087000000000003</v>
      </c>
      <c r="L23">
        <v>24.620999999999999</v>
      </c>
      <c r="M23">
        <v>0</v>
      </c>
      <c r="N23">
        <v>84.953000000000003</v>
      </c>
      <c r="O23" s="1" t="str">
        <f t="shared" si="1"/>
        <v>Hyper elongated</v>
      </c>
      <c r="P23" s="1" t="str">
        <f t="shared" si="6"/>
        <v>Dispersed</v>
      </c>
      <c r="Q23" s="1" t="str">
        <f t="shared" si="2"/>
        <v>Hyper elongated-Dispersed</v>
      </c>
    </row>
    <row r="24" spans="1:17" x14ac:dyDescent="0.25">
      <c r="A24" t="s">
        <v>24</v>
      </c>
      <c r="B24" t="s">
        <v>17</v>
      </c>
      <c r="C24">
        <v>0</v>
      </c>
      <c r="D24">
        <v>5</v>
      </c>
      <c r="E24">
        <v>0.27600000000000002</v>
      </c>
      <c r="F24">
        <v>159.72200000000001</v>
      </c>
      <c r="G24">
        <v>0</v>
      </c>
      <c r="H24">
        <v>0</v>
      </c>
      <c r="I24">
        <v>5.9640000000000004</v>
      </c>
      <c r="J24">
        <v>285.90699999999998</v>
      </c>
      <c r="K24">
        <v>56.831000000000003</v>
      </c>
      <c r="L24">
        <v>30.459</v>
      </c>
      <c r="M24">
        <v>0</v>
      </c>
      <c r="N24">
        <v>198.61600000000001</v>
      </c>
      <c r="O24" s="1" t="str">
        <f t="shared" si="1"/>
        <v>Hyper elongated</v>
      </c>
      <c r="P24" s="1" t="str">
        <f t="shared" si="6"/>
        <v>Dispersed</v>
      </c>
      <c r="Q24" s="1" t="str">
        <f t="shared" si="2"/>
        <v>Hyper elongated-Dispersed</v>
      </c>
    </row>
    <row r="25" spans="1:17" x14ac:dyDescent="0.25">
      <c r="A25" t="s">
        <v>24</v>
      </c>
      <c r="B25" t="s">
        <v>18</v>
      </c>
      <c r="C25">
        <v>0</v>
      </c>
      <c r="D25">
        <v>9</v>
      </c>
      <c r="E25">
        <v>0.254</v>
      </c>
      <c r="F25">
        <v>177.09299999999999</v>
      </c>
      <c r="G25">
        <v>0</v>
      </c>
      <c r="H25">
        <v>0</v>
      </c>
      <c r="I25">
        <v>5.3540000000000001</v>
      </c>
      <c r="J25">
        <v>864.40099999999995</v>
      </c>
      <c r="K25">
        <v>198.815</v>
      </c>
      <c r="L25">
        <v>142.01599999999999</v>
      </c>
      <c r="M25">
        <v>0</v>
      </c>
      <c r="N25">
        <v>523.57000000000005</v>
      </c>
      <c r="O25" s="1" t="str">
        <f t="shared" si="1"/>
        <v>Hyper elongated</v>
      </c>
      <c r="P25" s="1" t="str">
        <f t="shared" si="6"/>
        <v>Dispersed</v>
      </c>
      <c r="Q25" s="1" t="str">
        <f t="shared" si="2"/>
        <v>Hyper elongated-Dispersed</v>
      </c>
    </row>
    <row r="26" spans="1:17" x14ac:dyDescent="0.25">
      <c r="A26" t="s">
        <v>25</v>
      </c>
      <c r="B26" t="s">
        <v>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6.093</v>
      </c>
      <c r="J26">
        <v>84.722999999999999</v>
      </c>
      <c r="K26">
        <v>19.369</v>
      </c>
      <c r="L26">
        <v>8.35</v>
      </c>
      <c r="M26">
        <v>0</v>
      </c>
      <c r="N26">
        <v>57.003999999999998</v>
      </c>
      <c r="O26" s="1" t="str">
        <f t="shared" si="1"/>
        <v>Hyper elongated</v>
      </c>
      <c r="P26" s="1" t="str">
        <f t="shared" si="6"/>
        <v>Dispersed</v>
      </c>
      <c r="Q26" s="1" t="str">
        <f t="shared" si="2"/>
        <v>Hyper elongated-Dispersed</v>
      </c>
    </row>
    <row r="27" spans="1:17" x14ac:dyDescent="0.25">
      <c r="A27" t="s">
        <v>25</v>
      </c>
      <c r="B27" t="s">
        <v>21</v>
      </c>
      <c r="C27">
        <v>0</v>
      </c>
      <c r="D27">
        <v>5</v>
      </c>
      <c r="E27">
        <v>0.23</v>
      </c>
      <c r="F27">
        <v>378.95</v>
      </c>
      <c r="G27">
        <v>0</v>
      </c>
      <c r="H27">
        <v>0</v>
      </c>
      <c r="I27">
        <v>5.843</v>
      </c>
      <c r="J27">
        <v>236.82300000000001</v>
      </c>
      <c r="K27">
        <v>49.222000000000001</v>
      </c>
      <c r="L27">
        <v>34.670999999999999</v>
      </c>
      <c r="M27">
        <v>0</v>
      </c>
      <c r="N27">
        <v>152.93</v>
      </c>
      <c r="O27" s="1" t="str">
        <f t="shared" si="1"/>
        <v>Hyper elongated</v>
      </c>
      <c r="P27" s="1" t="str">
        <f t="shared" si="6"/>
        <v>Dispersed</v>
      </c>
      <c r="Q27" s="1" t="str">
        <f t="shared" si="2"/>
        <v>Hyper elongated-Dispersed</v>
      </c>
    </row>
    <row r="28" spans="1:17" x14ac:dyDescent="0.25">
      <c r="A28" t="s">
        <v>25</v>
      </c>
      <c r="B28" t="s">
        <v>15</v>
      </c>
      <c r="C28">
        <v>0</v>
      </c>
      <c r="D28">
        <v>3</v>
      </c>
      <c r="E28">
        <v>0.21</v>
      </c>
      <c r="F28">
        <v>152.17599999999999</v>
      </c>
      <c r="G28">
        <v>0</v>
      </c>
      <c r="H28">
        <v>0</v>
      </c>
      <c r="I28">
        <v>6.3970000000000002</v>
      </c>
      <c r="J28">
        <v>236.31100000000001</v>
      </c>
      <c r="K28">
        <v>37.935000000000002</v>
      </c>
      <c r="L28">
        <v>46.753</v>
      </c>
      <c r="M28">
        <v>0</v>
      </c>
      <c r="N28">
        <v>151.62299999999999</v>
      </c>
      <c r="O28" s="1" t="str">
        <f t="shared" si="1"/>
        <v>Hyper elongated</v>
      </c>
      <c r="P28" s="1" t="str">
        <f t="shared" si="6"/>
        <v>Dispersed</v>
      </c>
      <c r="Q28" s="1" t="str">
        <f t="shared" si="2"/>
        <v>Hyper elongated-Dispersed</v>
      </c>
    </row>
    <row r="29" spans="1:17" x14ac:dyDescent="0.25">
      <c r="A29" t="s">
        <v>25</v>
      </c>
      <c r="B29" t="s">
        <v>17</v>
      </c>
      <c r="C29">
        <v>0</v>
      </c>
      <c r="D29">
        <v>1</v>
      </c>
      <c r="E29">
        <v>8.0000000000000002E-3</v>
      </c>
      <c r="F29">
        <v>2.2480000000000002</v>
      </c>
      <c r="G29">
        <v>0</v>
      </c>
      <c r="H29">
        <v>0</v>
      </c>
      <c r="I29">
        <v>10.053000000000001</v>
      </c>
      <c r="J29">
        <v>222.62200000000001</v>
      </c>
      <c r="K29">
        <v>23.390999999999998</v>
      </c>
      <c r="L29">
        <v>15.041</v>
      </c>
      <c r="M29">
        <v>0</v>
      </c>
      <c r="N29">
        <v>184.18899999999999</v>
      </c>
      <c r="O29" s="1" t="str">
        <f t="shared" si="1"/>
        <v>Hyper elongated</v>
      </c>
      <c r="P29" s="1" t="str">
        <f t="shared" si="6"/>
        <v>Dispersed</v>
      </c>
      <c r="Q29" s="1" t="str">
        <f t="shared" si="2"/>
        <v>Hyper elongated-Dispersed</v>
      </c>
    </row>
    <row r="30" spans="1:17" x14ac:dyDescent="0.25">
      <c r="A30" t="s">
        <v>25</v>
      </c>
      <c r="B30" t="s">
        <v>18</v>
      </c>
      <c r="C30">
        <v>0</v>
      </c>
      <c r="D30">
        <v>7</v>
      </c>
      <c r="E30">
        <v>0.25600000000000001</v>
      </c>
      <c r="F30">
        <v>342.72699999999998</v>
      </c>
      <c r="G30">
        <v>0</v>
      </c>
      <c r="H30">
        <v>0</v>
      </c>
      <c r="I30">
        <v>6.8239999999999998</v>
      </c>
      <c r="J30">
        <v>817.95799999999997</v>
      </c>
      <c r="K30">
        <v>143.41900000000001</v>
      </c>
      <c r="L30">
        <v>111.142</v>
      </c>
      <c r="M30">
        <v>0</v>
      </c>
      <c r="N30">
        <v>563.39700000000005</v>
      </c>
      <c r="O30" s="1" t="str">
        <f t="shared" si="1"/>
        <v>Hyper elongated</v>
      </c>
      <c r="P30" s="1" t="str">
        <f t="shared" si="6"/>
        <v>Dispersed</v>
      </c>
      <c r="Q30" s="1" t="str">
        <f t="shared" si="2"/>
        <v>Hyper elongated-Dispersed</v>
      </c>
    </row>
    <row r="31" spans="1:17" x14ac:dyDescent="0.25">
      <c r="A31" t="s">
        <v>26</v>
      </c>
      <c r="B31" t="s">
        <v>27</v>
      </c>
      <c r="C31">
        <v>0</v>
      </c>
      <c r="D31">
        <v>4</v>
      </c>
      <c r="E31">
        <v>0.30199999999999999</v>
      </c>
      <c r="F31">
        <v>210.185</v>
      </c>
      <c r="G31">
        <v>1</v>
      </c>
      <c r="H31">
        <v>4</v>
      </c>
      <c r="I31">
        <v>5.4409999999999998</v>
      </c>
      <c r="J31">
        <v>66.703999999999994</v>
      </c>
      <c r="K31">
        <v>14.923</v>
      </c>
      <c r="L31">
        <v>3.8180000000000001</v>
      </c>
      <c r="M31">
        <v>0</v>
      </c>
      <c r="N31">
        <v>47.963999999999999</v>
      </c>
      <c r="O31" s="1" t="str">
        <f t="shared" si="1"/>
        <v>Hyper elongated</v>
      </c>
      <c r="P31" s="1" t="str">
        <f t="shared" si="6"/>
        <v>Clustered</v>
      </c>
      <c r="Q31" s="1" t="str">
        <f t="shared" si="2"/>
        <v>Hyper elongated-Clustered</v>
      </c>
    </row>
    <row r="32" spans="1:17" x14ac:dyDescent="0.25">
      <c r="A32" t="s">
        <v>26</v>
      </c>
      <c r="B32" t="s">
        <v>20</v>
      </c>
      <c r="C32">
        <v>0</v>
      </c>
      <c r="D32">
        <v>2</v>
      </c>
      <c r="E32">
        <v>0.24299999999999999</v>
      </c>
      <c r="F32">
        <v>166.011</v>
      </c>
      <c r="G32">
        <v>0</v>
      </c>
      <c r="H32">
        <v>0</v>
      </c>
      <c r="I32">
        <v>5.7809999999999997</v>
      </c>
      <c r="J32">
        <v>330.84800000000001</v>
      </c>
      <c r="K32">
        <v>72.283000000000001</v>
      </c>
      <c r="L32">
        <v>44.701999999999998</v>
      </c>
      <c r="M32">
        <v>0</v>
      </c>
      <c r="N32">
        <v>213.86199999999999</v>
      </c>
      <c r="O32" s="1" t="str">
        <f t="shared" si="1"/>
        <v>Hyper elongated</v>
      </c>
      <c r="P32" s="1" t="str">
        <f t="shared" si="6"/>
        <v>Dispersed</v>
      </c>
      <c r="Q32" s="1" t="str">
        <f t="shared" si="2"/>
        <v>Hyper elongated-Dispersed</v>
      </c>
    </row>
    <row r="33" spans="1:17" x14ac:dyDescent="0.25">
      <c r="A33" t="s">
        <v>26</v>
      </c>
      <c r="B33" t="s">
        <v>21</v>
      </c>
      <c r="C33">
        <v>0</v>
      </c>
      <c r="D33">
        <v>6</v>
      </c>
      <c r="E33">
        <v>0.183</v>
      </c>
      <c r="F33">
        <v>169.529</v>
      </c>
      <c r="G33">
        <v>0</v>
      </c>
      <c r="H33">
        <v>0</v>
      </c>
      <c r="I33">
        <v>5.4</v>
      </c>
      <c r="J33">
        <v>97.382999999999996</v>
      </c>
      <c r="K33">
        <v>16.887</v>
      </c>
      <c r="L33">
        <v>10.73</v>
      </c>
      <c r="M33">
        <v>0</v>
      </c>
      <c r="N33">
        <v>69.766999999999996</v>
      </c>
      <c r="O33" s="1" t="str">
        <f t="shared" si="1"/>
        <v>Hyper elongated</v>
      </c>
      <c r="P33" s="1" t="str">
        <f t="shared" si="6"/>
        <v>Dispersed</v>
      </c>
      <c r="Q33" s="1" t="str">
        <f t="shared" si="2"/>
        <v>Hyper elongated-Dispersed</v>
      </c>
    </row>
    <row r="34" spans="1:17" x14ac:dyDescent="0.25">
      <c r="A34" t="s">
        <v>26</v>
      </c>
      <c r="B34" t="s">
        <v>15</v>
      </c>
      <c r="C34">
        <v>0</v>
      </c>
      <c r="D34">
        <v>2</v>
      </c>
      <c r="E34">
        <v>0.17599999999999999</v>
      </c>
      <c r="F34">
        <v>105.39400000000001</v>
      </c>
      <c r="G34">
        <v>0</v>
      </c>
      <c r="H34">
        <v>0</v>
      </c>
      <c r="I34">
        <v>13.147</v>
      </c>
      <c r="J34">
        <v>182.02600000000001</v>
      </c>
      <c r="K34">
        <v>11.747</v>
      </c>
      <c r="L34">
        <v>19.876000000000001</v>
      </c>
      <c r="M34">
        <v>0</v>
      </c>
      <c r="N34">
        <v>150.40199999999999</v>
      </c>
      <c r="O34" s="1" t="str">
        <f t="shared" si="1"/>
        <v>Hyper elongated</v>
      </c>
      <c r="P34" s="1" t="str">
        <f t="shared" si="6"/>
        <v>Dispersed</v>
      </c>
      <c r="Q34" s="1" t="str">
        <f t="shared" si="2"/>
        <v>Hyper elongated-Dispersed</v>
      </c>
    </row>
    <row r="35" spans="1:17" x14ac:dyDescent="0.25">
      <c r="A35" t="s">
        <v>26</v>
      </c>
      <c r="B35" t="s">
        <v>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6.1059999999999999</v>
      </c>
      <c r="J35">
        <v>74.537999999999997</v>
      </c>
      <c r="K35">
        <v>15.554</v>
      </c>
      <c r="L35">
        <v>12.271000000000001</v>
      </c>
      <c r="M35">
        <v>0</v>
      </c>
      <c r="N35">
        <v>46.713000000000001</v>
      </c>
      <c r="O35" s="1" t="str">
        <f t="shared" si="1"/>
        <v>Hyper elongated</v>
      </c>
      <c r="P35" s="1" t="str">
        <f t="shared" si="6"/>
        <v>Dispersed</v>
      </c>
      <c r="Q35" s="1" t="str">
        <f t="shared" si="2"/>
        <v>Hyper elongated-Dispersed</v>
      </c>
    </row>
    <row r="36" spans="1:17" x14ac:dyDescent="0.25">
      <c r="A36" t="s">
        <v>26</v>
      </c>
      <c r="B36" t="s">
        <v>17</v>
      </c>
      <c r="C36">
        <v>0</v>
      </c>
      <c r="D36">
        <v>2</v>
      </c>
      <c r="E36">
        <v>0.32700000000000001</v>
      </c>
      <c r="F36">
        <v>435.834</v>
      </c>
      <c r="G36">
        <v>0</v>
      </c>
      <c r="H36">
        <v>0</v>
      </c>
      <c r="I36">
        <v>5.73</v>
      </c>
      <c r="J36">
        <v>67.918999999999997</v>
      </c>
      <c r="K36">
        <v>8.3819999999999997</v>
      </c>
      <c r="L36">
        <v>14.688000000000001</v>
      </c>
      <c r="M36">
        <v>0</v>
      </c>
      <c r="N36">
        <v>44.848999999999997</v>
      </c>
      <c r="O36" s="1" t="str">
        <f t="shared" si="1"/>
        <v>Hyper elongated</v>
      </c>
      <c r="P36" s="1" t="str">
        <f t="shared" si="6"/>
        <v>Dispersed</v>
      </c>
      <c r="Q36" s="1" t="str">
        <f t="shared" si="2"/>
        <v>Hyper elongated-Dispersed</v>
      </c>
    </row>
    <row r="37" spans="1:17" x14ac:dyDescent="0.25">
      <c r="A37" t="s">
        <v>26</v>
      </c>
      <c r="B37" t="s">
        <v>18</v>
      </c>
      <c r="C37">
        <v>0</v>
      </c>
      <c r="D37">
        <v>16</v>
      </c>
      <c r="E37">
        <v>0.23699999999999999</v>
      </c>
      <c r="F37">
        <v>213.727</v>
      </c>
      <c r="G37">
        <v>1</v>
      </c>
      <c r="H37">
        <v>4</v>
      </c>
      <c r="I37">
        <v>6.3490000000000002</v>
      </c>
      <c r="J37">
        <v>834.78499999999997</v>
      </c>
      <c r="K37">
        <v>143.90700000000001</v>
      </c>
      <c r="L37">
        <v>108.40600000000001</v>
      </c>
      <c r="M37">
        <v>0</v>
      </c>
      <c r="N37">
        <v>582.47199999999998</v>
      </c>
      <c r="O37" s="1" t="str">
        <f t="shared" si="1"/>
        <v>Hyper elongated</v>
      </c>
      <c r="P37" s="1" t="str">
        <f t="shared" si="6"/>
        <v>Dispersed</v>
      </c>
      <c r="Q37" s="1" t="str">
        <f t="shared" si="2"/>
        <v>Hyper elongated-Dispersed</v>
      </c>
    </row>
    <row r="38" spans="1:17" x14ac:dyDescent="0.25">
      <c r="A38" t="s">
        <v>28</v>
      </c>
      <c r="B38" t="s">
        <v>16</v>
      </c>
      <c r="C38">
        <v>0</v>
      </c>
      <c r="D38">
        <v>7</v>
      </c>
      <c r="E38">
        <v>0.223</v>
      </c>
      <c r="F38">
        <v>193.62700000000001</v>
      </c>
      <c r="G38">
        <v>0</v>
      </c>
      <c r="H38">
        <v>0</v>
      </c>
      <c r="I38">
        <v>5.89</v>
      </c>
      <c r="J38">
        <v>494.01299999999998</v>
      </c>
      <c r="K38">
        <v>108.86199999999999</v>
      </c>
      <c r="L38">
        <v>70.406999999999996</v>
      </c>
      <c r="M38">
        <v>0</v>
      </c>
      <c r="N38">
        <v>314.74400000000003</v>
      </c>
      <c r="O38" s="1" t="str">
        <f t="shared" si="1"/>
        <v>Hyper elongated</v>
      </c>
      <c r="P38" s="1" t="str">
        <f t="shared" si="6"/>
        <v>Dispersed</v>
      </c>
      <c r="Q38" s="1" t="str">
        <f t="shared" si="2"/>
        <v>Hyper elongated-Dispersed</v>
      </c>
    </row>
    <row r="39" spans="1:17" x14ac:dyDescent="0.25">
      <c r="A39" t="s">
        <v>28</v>
      </c>
      <c r="B39" t="s">
        <v>17</v>
      </c>
      <c r="C39">
        <v>0</v>
      </c>
      <c r="D39">
        <v>1</v>
      </c>
      <c r="E39">
        <v>0.23699999999999999</v>
      </c>
      <c r="F39">
        <v>260.17700000000002</v>
      </c>
      <c r="G39">
        <v>0</v>
      </c>
      <c r="H39">
        <v>0</v>
      </c>
      <c r="I39">
        <v>4.9870000000000001</v>
      </c>
      <c r="J39">
        <v>244.017</v>
      </c>
      <c r="K39">
        <v>50.283000000000001</v>
      </c>
      <c r="L39">
        <v>62.615000000000002</v>
      </c>
      <c r="M39">
        <v>0</v>
      </c>
      <c r="N39">
        <v>131.12</v>
      </c>
      <c r="O39" s="1" t="str">
        <f t="shared" si="1"/>
        <v>Hyper elongated</v>
      </c>
      <c r="P39" s="1" t="str">
        <f t="shared" si="6"/>
        <v>Dispersed</v>
      </c>
      <c r="Q39" s="1" t="str">
        <f t="shared" si="2"/>
        <v>Hyper elongated-Dispersed</v>
      </c>
    </row>
    <row r="40" spans="1:17" x14ac:dyDescent="0.25">
      <c r="A40" t="s">
        <v>28</v>
      </c>
      <c r="B40" t="s">
        <v>18</v>
      </c>
      <c r="C40">
        <v>0</v>
      </c>
      <c r="D40">
        <v>8</v>
      </c>
      <c r="E40">
        <v>0.22500000000000001</v>
      </c>
      <c r="F40">
        <v>211.20400000000001</v>
      </c>
      <c r="G40">
        <v>0</v>
      </c>
      <c r="H40">
        <v>0</v>
      </c>
      <c r="I40">
        <v>5.3159999999999998</v>
      </c>
      <c r="J40">
        <v>818.11400000000003</v>
      </c>
      <c r="K40">
        <v>192.303</v>
      </c>
      <c r="L40">
        <v>151.642</v>
      </c>
      <c r="M40">
        <v>0</v>
      </c>
      <c r="N40">
        <v>474.16899999999998</v>
      </c>
      <c r="O40" s="1" t="str">
        <f t="shared" si="1"/>
        <v>Hyper elongated</v>
      </c>
      <c r="P40" s="1" t="str">
        <f t="shared" si="6"/>
        <v>Dispersed</v>
      </c>
      <c r="Q40" s="1" t="str">
        <f t="shared" si="2"/>
        <v>Hyper elongated-Dispersed</v>
      </c>
    </row>
    <row r="41" spans="1:17" x14ac:dyDescent="0.25">
      <c r="A41" t="s">
        <v>29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4.3029999999999999</v>
      </c>
      <c r="J41">
        <v>53.390999999999998</v>
      </c>
      <c r="K41">
        <v>15.557</v>
      </c>
      <c r="L41">
        <v>16.713999999999999</v>
      </c>
      <c r="M41">
        <v>0</v>
      </c>
      <c r="N41">
        <v>21.119</v>
      </c>
      <c r="O41" s="1" t="str">
        <f t="shared" si="1"/>
        <v>Hyper elongated</v>
      </c>
      <c r="P41" s="1" t="str">
        <f t="shared" si="6"/>
        <v>Dispersed</v>
      </c>
      <c r="Q41" s="1" t="str">
        <f t="shared" si="2"/>
        <v>Hyper elongated-Dispersed</v>
      </c>
    </row>
    <row r="42" spans="1:17" x14ac:dyDescent="0.25">
      <c r="A42" t="s">
        <v>29</v>
      </c>
      <c r="B42" t="s">
        <v>15</v>
      </c>
      <c r="C42">
        <v>0</v>
      </c>
      <c r="D42">
        <v>6</v>
      </c>
      <c r="E42">
        <v>0.26200000000000001</v>
      </c>
      <c r="F42">
        <v>298.28300000000002</v>
      </c>
      <c r="G42">
        <v>0</v>
      </c>
      <c r="H42">
        <v>0</v>
      </c>
      <c r="I42">
        <v>6.6870000000000003</v>
      </c>
      <c r="J42">
        <v>225.96600000000001</v>
      </c>
      <c r="K42">
        <v>36.436</v>
      </c>
      <c r="L42">
        <v>26.456</v>
      </c>
      <c r="M42">
        <v>0</v>
      </c>
      <c r="N42">
        <v>163.07400000000001</v>
      </c>
      <c r="O42" s="1" t="str">
        <f t="shared" si="1"/>
        <v>Hyper elongated</v>
      </c>
      <c r="P42" s="1" t="str">
        <f t="shared" si="6"/>
        <v>Dispersed</v>
      </c>
      <c r="Q42" s="1" t="str">
        <f t="shared" si="2"/>
        <v>Hyper elongated-Dispersed</v>
      </c>
    </row>
    <row r="43" spans="1:17" x14ac:dyDescent="0.25">
      <c r="A43" t="s">
        <v>29</v>
      </c>
      <c r="B43" t="s">
        <v>16</v>
      </c>
      <c r="C43">
        <v>0</v>
      </c>
      <c r="D43">
        <v>13</v>
      </c>
      <c r="E43">
        <v>0.22</v>
      </c>
      <c r="F43">
        <v>167.21199999999999</v>
      </c>
      <c r="G43">
        <v>1</v>
      </c>
      <c r="H43">
        <v>4</v>
      </c>
      <c r="I43">
        <v>5.4989999999999997</v>
      </c>
      <c r="J43">
        <v>175.07599999999999</v>
      </c>
      <c r="K43">
        <v>34.127000000000002</v>
      </c>
      <c r="L43">
        <v>26.722999999999999</v>
      </c>
      <c r="M43">
        <v>0</v>
      </c>
      <c r="N43">
        <v>114.227</v>
      </c>
      <c r="O43" s="1" t="str">
        <f t="shared" si="1"/>
        <v>Hyper elongated</v>
      </c>
      <c r="P43" s="1" t="str">
        <f t="shared" si="6"/>
        <v>Intermidiate</v>
      </c>
      <c r="Q43" s="1" t="str">
        <f t="shared" si="2"/>
        <v>Hyper elongated-Intermidiate</v>
      </c>
    </row>
    <row r="44" spans="1:17" x14ac:dyDescent="0.25">
      <c r="A44" t="s">
        <v>29</v>
      </c>
      <c r="B44" t="s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6.9</v>
      </c>
      <c r="J44">
        <v>156.65899999999999</v>
      </c>
      <c r="K44">
        <v>24.062000000000001</v>
      </c>
      <c r="L44">
        <v>24.218</v>
      </c>
      <c r="M44">
        <v>0</v>
      </c>
      <c r="N44">
        <v>108.38</v>
      </c>
      <c r="O44" s="1" t="str">
        <f t="shared" si="1"/>
        <v>Hyper elongated</v>
      </c>
      <c r="P44" s="1" t="str">
        <f t="shared" si="6"/>
        <v>Dispersed</v>
      </c>
      <c r="Q44" s="1" t="str">
        <f t="shared" si="2"/>
        <v>Hyper elongated-Dispersed</v>
      </c>
    </row>
    <row r="45" spans="1:17" x14ac:dyDescent="0.25">
      <c r="A45" t="s">
        <v>29</v>
      </c>
      <c r="B45" t="s">
        <v>18</v>
      </c>
      <c r="C45">
        <v>0</v>
      </c>
      <c r="D45">
        <v>19</v>
      </c>
      <c r="E45">
        <v>0.23300000000000001</v>
      </c>
      <c r="F45">
        <v>233.81299999999999</v>
      </c>
      <c r="G45">
        <v>1</v>
      </c>
      <c r="H45">
        <v>4</v>
      </c>
      <c r="I45">
        <v>5.5369999999999999</v>
      </c>
      <c r="J45">
        <v>740.00400000000002</v>
      </c>
      <c r="K45">
        <v>160.16300000000001</v>
      </c>
      <c r="L45">
        <v>119.22</v>
      </c>
      <c r="M45">
        <v>0</v>
      </c>
      <c r="N45">
        <v>460.62099999999998</v>
      </c>
      <c r="O45" s="1" t="str">
        <f t="shared" si="1"/>
        <v>Hyper elongated</v>
      </c>
      <c r="P45" s="1" t="str">
        <f t="shared" si="6"/>
        <v>Dispersed</v>
      </c>
      <c r="Q45" s="1" t="str">
        <f t="shared" si="2"/>
        <v>Hyper elongated-Dispersed</v>
      </c>
    </row>
    <row r="46" spans="1:17" x14ac:dyDescent="0.25">
      <c r="A46" t="s">
        <v>30</v>
      </c>
      <c r="B46" t="s">
        <v>21</v>
      </c>
      <c r="C46">
        <v>0</v>
      </c>
      <c r="D46">
        <v>2</v>
      </c>
      <c r="E46">
        <v>0.17399999999999999</v>
      </c>
      <c r="F46">
        <v>100.64400000000001</v>
      </c>
      <c r="G46">
        <v>0</v>
      </c>
      <c r="H46">
        <v>0</v>
      </c>
      <c r="I46">
        <v>7.0540000000000003</v>
      </c>
      <c r="J46">
        <v>125.35899999999999</v>
      </c>
      <c r="K46">
        <v>22.245999999999999</v>
      </c>
      <c r="L46">
        <v>12.622</v>
      </c>
      <c r="M46">
        <v>0</v>
      </c>
      <c r="N46">
        <v>90.49</v>
      </c>
      <c r="O46" s="1" t="str">
        <f t="shared" si="1"/>
        <v>Hyper elongated</v>
      </c>
      <c r="P46" s="1" t="str">
        <f t="shared" si="6"/>
        <v>Dispersed</v>
      </c>
      <c r="Q46" s="1" t="str">
        <f t="shared" si="2"/>
        <v>Hyper elongated-Dispersed</v>
      </c>
    </row>
    <row r="47" spans="1:17" x14ac:dyDescent="0.25">
      <c r="A47" t="s">
        <v>30</v>
      </c>
      <c r="B47" t="s">
        <v>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6.2359999999999998</v>
      </c>
      <c r="J47">
        <v>180.84899999999999</v>
      </c>
      <c r="K47">
        <v>30.734000000000002</v>
      </c>
      <c r="L47">
        <v>32.704999999999998</v>
      </c>
      <c r="M47">
        <v>0</v>
      </c>
      <c r="N47">
        <v>117.41</v>
      </c>
      <c r="O47" s="1" t="str">
        <f t="shared" si="1"/>
        <v>Hyper elongated</v>
      </c>
      <c r="P47" s="1" t="str">
        <f t="shared" si="6"/>
        <v>Dispersed</v>
      </c>
      <c r="Q47" s="1" t="str">
        <f t="shared" si="2"/>
        <v>Hyper elongated-Dispersed</v>
      </c>
    </row>
    <row r="48" spans="1:17" x14ac:dyDescent="0.25">
      <c r="A48" t="s">
        <v>30</v>
      </c>
      <c r="B48" t="s">
        <v>16</v>
      </c>
      <c r="C48">
        <v>0</v>
      </c>
      <c r="D48">
        <v>4</v>
      </c>
      <c r="E48">
        <v>0.63</v>
      </c>
      <c r="F48">
        <v>1437.076</v>
      </c>
      <c r="G48">
        <v>0</v>
      </c>
      <c r="H48">
        <v>0</v>
      </c>
      <c r="I48">
        <v>4.3099999999999996</v>
      </c>
      <c r="J48">
        <v>183.70500000000001</v>
      </c>
      <c r="K48">
        <v>48.377000000000002</v>
      </c>
      <c r="L48">
        <v>40.276000000000003</v>
      </c>
      <c r="M48">
        <v>0</v>
      </c>
      <c r="N48">
        <v>95.051000000000002</v>
      </c>
      <c r="O48" s="1" t="str">
        <f t="shared" si="1"/>
        <v>Hyper elongated</v>
      </c>
      <c r="P48" s="1" t="str">
        <f t="shared" si="6"/>
        <v>Dispersed</v>
      </c>
      <c r="Q48" s="1" t="str">
        <f t="shared" si="2"/>
        <v>Hyper elongated-Dispersed</v>
      </c>
    </row>
    <row r="49" spans="1:17" x14ac:dyDescent="0.25">
      <c r="A49" t="s">
        <v>30</v>
      </c>
      <c r="B49" t="s">
        <v>17</v>
      </c>
      <c r="C49">
        <v>0</v>
      </c>
      <c r="D49">
        <v>7</v>
      </c>
      <c r="E49">
        <v>0.30099999999999999</v>
      </c>
      <c r="F49">
        <v>239.86</v>
      </c>
      <c r="G49">
        <v>0</v>
      </c>
      <c r="H49">
        <v>0</v>
      </c>
      <c r="I49">
        <v>5.7409999999999997</v>
      </c>
      <c r="J49">
        <v>128.386</v>
      </c>
      <c r="K49">
        <v>21.167999999999999</v>
      </c>
      <c r="L49">
        <v>25.925999999999998</v>
      </c>
      <c r="M49">
        <v>0</v>
      </c>
      <c r="N49">
        <v>81.290999999999997</v>
      </c>
      <c r="O49" s="1" t="str">
        <f t="shared" si="1"/>
        <v>Hyper elongated</v>
      </c>
      <c r="P49" s="1" t="str">
        <f t="shared" si="6"/>
        <v>Dispersed</v>
      </c>
      <c r="Q49" s="1" t="str">
        <f t="shared" si="2"/>
        <v>Hyper elongated-Dispersed</v>
      </c>
    </row>
    <row r="50" spans="1:17" x14ac:dyDescent="0.25">
      <c r="A50" t="s">
        <v>30</v>
      </c>
      <c r="B50" t="s">
        <v>18</v>
      </c>
      <c r="C50">
        <v>0</v>
      </c>
      <c r="D50">
        <v>13</v>
      </c>
      <c r="E50">
        <v>0.38300000000000001</v>
      </c>
      <c r="F50">
        <v>605.00099999999998</v>
      </c>
      <c r="G50">
        <v>0</v>
      </c>
      <c r="H50">
        <v>0</v>
      </c>
      <c r="I50">
        <v>5.4240000000000004</v>
      </c>
      <c r="J50">
        <v>676.625</v>
      </c>
      <c r="K50">
        <v>144.24299999999999</v>
      </c>
      <c r="L50">
        <v>125.821</v>
      </c>
      <c r="M50">
        <v>0</v>
      </c>
      <c r="N50">
        <v>406.56099999999998</v>
      </c>
      <c r="O50" s="1" t="str">
        <f t="shared" si="1"/>
        <v>Hyper elongated</v>
      </c>
      <c r="P50" s="1" t="str">
        <f t="shared" si="6"/>
        <v>Dispersed</v>
      </c>
      <c r="Q50" s="1" t="str">
        <f t="shared" si="2"/>
        <v>Hyper elongated-Dispersed</v>
      </c>
    </row>
    <row r="51" spans="1:17" x14ac:dyDescent="0.25">
      <c r="A51" t="s">
        <v>31</v>
      </c>
      <c r="B51" t="s">
        <v>16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3.899</v>
      </c>
      <c r="J51">
        <v>215.05099999999999</v>
      </c>
      <c r="K51">
        <v>63.762</v>
      </c>
      <c r="L51">
        <v>44.726999999999997</v>
      </c>
      <c r="M51">
        <v>0</v>
      </c>
      <c r="N51">
        <v>106.562</v>
      </c>
      <c r="O51" s="1" t="str">
        <f t="shared" si="1"/>
        <v>Hyper elongated</v>
      </c>
      <c r="P51" s="1" t="str">
        <f t="shared" si="6"/>
        <v>Dispersed</v>
      </c>
      <c r="Q51" s="1" t="str">
        <f t="shared" si="2"/>
        <v>Hyper elongated-Dispersed</v>
      </c>
    </row>
    <row r="52" spans="1:17" x14ac:dyDescent="0.25">
      <c r="A52" t="s">
        <v>31</v>
      </c>
      <c r="B52" t="s">
        <v>17</v>
      </c>
      <c r="C52">
        <v>0</v>
      </c>
      <c r="D52">
        <v>4</v>
      </c>
      <c r="E52">
        <v>0.17899999999999999</v>
      </c>
      <c r="F52">
        <v>115.023</v>
      </c>
      <c r="G52">
        <v>0</v>
      </c>
      <c r="H52">
        <v>0</v>
      </c>
      <c r="I52">
        <v>5.7930000000000001</v>
      </c>
      <c r="J52">
        <v>360.48500000000001</v>
      </c>
      <c r="K52">
        <v>68.52</v>
      </c>
      <c r="L52">
        <v>28.338000000000001</v>
      </c>
      <c r="M52">
        <v>0</v>
      </c>
      <c r="N52">
        <v>263.62700000000001</v>
      </c>
      <c r="O52" s="1" t="str">
        <f t="shared" si="1"/>
        <v>Hyper elongated</v>
      </c>
      <c r="P52" s="1" t="str">
        <f t="shared" si="6"/>
        <v>Dispersed</v>
      </c>
      <c r="Q52" s="1" t="str">
        <f t="shared" si="2"/>
        <v>Hyper elongated-Dispersed</v>
      </c>
    </row>
    <row r="53" spans="1:17" x14ac:dyDescent="0.25">
      <c r="A53" t="s">
        <v>31</v>
      </c>
      <c r="B53" t="s">
        <v>18</v>
      </c>
      <c r="C53">
        <v>0</v>
      </c>
      <c r="D53">
        <v>4</v>
      </c>
      <c r="E53">
        <v>0.17899999999999999</v>
      </c>
      <c r="F53">
        <v>124.053</v>
      </c>
      <c r="G53">
        <v>0</v>
      </c>
      <c r="H53">
        <v>0</v>
      </c>
      <c r="I53">
        <v>4.5220000000000002</v>
      </c>
      <c r="J53">
        <v>799.99199999999996</v>
      </c>
      <c r="K53">
        <v>225.68799999999999</v>
      </c>
      <c r="L53">
        <v>104.846</v>
      </c>
      <c r="M53">
        <v>0</v>
      </c>
      <c r="N53">
        <v>469.45800000000003</v>
      </c>
      <c r="O53" s="1" t="str">
        <f t="shared" si="1"/>
        <v>Hyper elongated</v>
      </c>
      <c r="P53" s="1" t="str">
        <f t="shared" si="6"/>
        <v>Dispersed</v>
      </c>
      <c r="Q53" s="1" t="str">
        <f t="shared" si="2"/>
        <v>Hyper elongated-Dispersed</v>
      </c>
    </row>
    <row r="54" spans="1:17" x14ac:dyDescent="0.25">
      <c r="A54" t="s">
        <v>32</v>
      </c>
      <c r="B54" t="s">
        <v>15</v>
      </c>
      <c r="C54">
        <v>0</v>
      </c>
      <c r="D54">
        <v>6</v>
      </c>
      <c r="E54">
        <v>0.27600000000000002</v>
      </c>
      <c r="F54">
        <v>228.773</v>
      </c>
      <c r="G54">
        <v>1</v>
      </c>
      <c r="H54">
        <v>3</v>
      </c>
      <c r="I54">
        <v>8.7530000000000001</v>
      </c>
      <c r="J54">
        <v>118.437</v>
      </c>
      <c r="K54">
        <v>17.856000000000002</v>
      </c>
      <c r="L54">
        <v>7.1959999999999997</v>
      </c>
      <c r="M54">
        <v>0</v>
      </c>
      <c r="N54">
        <v>93.385999999999996</v>
      </c>
      <c r="O54" s="1" t="str">
        <f t="shared" si="1"/>
        <v>Hyper elongated</v>
      </c>
      <c r="P54" s="1" t="str">
        <f t="shared" si="6"/>
        <v>Intermidiate</v>
      </c>
      <c r="Q54" s="1" t="str">
        <f t="shared" si="2"/>
        <v>Hyper elongated-Intermidiate</v>
      </c>
    </row>
    <row r="55" spans="1:17" x14ac:dyDescent="0.25">
      <c r="A55" t="s">
        <v>32</v>
      </c>
      <c r="B55" t="s">
        <v>16</v>
      </c>
      <c r="C55">
        <v>0</v>
      </c>
      <c r="D55">
        <v>5</v>
      </c>
      <c r="E55">
        <v>0.183</v>
      </c>
      <c r="F55">
        <v>129.35300000000001</v>
      </c>
      <c r="G55">
        <v>0</v>
      </c>
      <c r="H55">
        <v>0</v>
      </c>
      <c r="I55">
        <v>6.0279999999999996</v>
      </c>
      <c r="J55">
        <v>175.13300000000001</v>
      </c>
      <c r="K55">
        <v>35.006</v>
      </c>
      <c r="L55">
        <v>36.512999999999998</v>
      </c>
      <c r="M55">
        <v>0</v>
      </c>
      <c r="N55">
        <v>103.614</v>
      </c>
      <c r="O55" s="1" t="str">
        <f t="shared" si="1"/>
        <v>Hyper elongated</v>
      </c>
      <c r="P55" s="1" t="str">
        <f t="shared" si="6"/>
        <v>Dispersed</v>
      </c>
      <c r="Q55" s="1" t="str">
        <f t="shared" si="2"/>
        <v>Hyper elongated-Dispersed</v>
      </c>
    </row>
    <row r="56" spans="1:17" x14ac:dyDescent="0.25">
      <c r="A56" t="s">
        <v>32</v>
      </c>
      <c r="B56" t="s">
        <v>17</v>
      </c>
      <c r="C56">
        <v>0</v>
      </c>
      <c r="D56">
        <v>9</v>
      </c>
      <c r="E56">
        <v>0.217</v>
      </c>
      <c r="F56">
        <v>168.21</v>
      </c>
      <c r="G56">
        <v>0</v>
      </c>
      <c r="H56">
        <v>0</v>
      </c>
      <c r="I56">
        <v>4.6100000000000003</v>
      </c>
      <c r="J56">
        <v>204.90700000000001</v>
      </c>
      <c r="K56">
        <v>58.101999999999997</v>
      </c>
      <c r="L56">
        <v>40.402000000000001</v>
      </c>
      <c r="M56">
        <v>0</v>
      </c>
      <c r="N56">
        <v>106.402</v>
      </c>
      <c r="O56" s="1" t="str">
        <f t="shared" si="1"/>
        <v>Hyper elongated</v>
      </c>
      <c r="P56" s="1" t="str">
        <f t="shared" si="6"/>
        <v>Dispersed</v>
      </c>
      <c r="Q56" s="1" t="str">
        <f t="shared" si="2"/>
        <v>Hyper elongated-Dispersed</v>
      </c>
    </row>
    <row r="57" spans="1:17" x14ac:dyDescent="0.25">
      <c r="A57" t="s">
        <v>32</v>
      </c>
      <c r="B57" t="s">
        <v>18</v>
      </c>
      <c r="C57">
        <v>0</v>
      </c>
      <c r="D57">
        <v>25</v>
      </c>
      <c r="E57">
        <v>0.23</v>
      </c>
      <c r="F57">
        <v>182.429</v>
      </c>
      <c r="G57">
        <v>1</v>
      </c>
      <c r="H57">
        <v>3</v>
      </c>
      <c r="I57">
        <v>6.1020000000000003</v>
      </c>
      <c r="J57">
        <v>753.25199999999995</v>
      </c>
      <c r="K57">
        <v>167.55</v>
      </c>
      <c r="L57">
        <v>107.55</v>
      </c>
      <c r="M57">
        <v>0</v>
      </c>
      <c r="N57">
        <v>478.15199999999999</v>
      </c>
      <c r="O57" s="1" t="str">
        <f t="shared" si="1"/>
        <v>Hyper elongated</v>
      </c>
      <c r="P57" s="1" t="str">
        <f t="shared" si="6"/>
        <v>Dispersed</v>
      </c>
      <c r="Q57" s="1" t="str">
        <f t="shared" si="2"/>
        <v>Hyper elongated-Dispersed</v>
      </c>
    </row>
    <row r="58" spans="1:17" x14ac:dyDescent="0.25">
      <c r="A58" t="s">
        <v>33</v>
      </c>
      <c r="B58" t="s">
        <v>34</v>
      </c>
      <c r="C58">
        <v>0</v>
      </c>
      <c r="D58">
        <v>4</v>
      </c>
      <c r="E58">
        <v>0.26300000000000001</v>
      </c>
      <c r="F58">
        <v>180.72399999999999</v>
      </c>
      <c r="G58">
        <v>1</v>
      </c>
      <c r="H58">
        <v>3</v>
      </c>
      <c r="I58">
        <v>10.034000000000001</v>
      </c>
      <c r="J58">
        <v>25.128</v>
      </c>
      <c r="K58">
        <v>3.8889999999999998</v>
      </c>
      <c r="L58">
        <v>0</v>
      </c>
      <c r="M58">
        <v>0</v>
      </c>
      <c r="N58">
        <v>21.24</v>
      </c>
      <c r="O58" s="1" t="str">
        <f t="shared" si="1"/>
        <v>Hyper elongated</v>
      </c>
      <c r="P58" s="1" t="str">
        <f t="shared" si="6"/>
        <v>Clustered</v>
      </c>
      <c r="Q58" s="1" t="str">
        <f t="shared" si="2"/>
        <v>Hyper elongated-Clustered</v>
      </c>
    </row>
    <row r="59" spans="1:17" x14ac:dyDescent="0.25">
      <c r="A59" t="s">
        <v>33</v>
      </c>
      <c r="B59" t="s">
        <v>27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9.1180000000000003</v>
      </c>
      <c r="J59">
        <v>93.459000000000003</v>
      </c>
      <c r="K59">
        <v>9.7159999999999993</v>
      </c>
      <c r="L59">
        <v>10.127000000000001</v>
      </c>
      <c r="M59">
        <v>0</v>
      </c>
      <c r="N59">
        <v>73.616</v>
      </c>
      <c r="O59" s="1" t="str">
        <f t="shared" si="1"/>
        <v>Hyper elongated</v>
      </c>
      <c r="P59" s="1" t="str">
        <f t="shared" si="6"/>
        <v>Dispersed</v>
      </c>
      <c r="Q59" s="1" t="str">
        <f t="shared" si="2"/>
        <v>Hyper elongated-Dispersed</v>
      </c>
    </row>
    <row r="60" spans="1:17" x14ac:dyDescent="0.25">
      <c r="A60" t="s">
        <v>33</v>
      </c>
      <c r="B60" t="s">
        <v>20</v>
      </c>
      <c r="C60">
        <v>0</v>
      </c>
      <c r="D60">
        <v>6</v>
      </c>
      <c r="E60">
        <v>0.41399999999999998</v>
      </c>
      <c r="F60">
        <v>338.77499999999998</v>
      </c>
      <c r="G60">
        <v>0</v>
      </c>
      <c r="H60">
        <v>0</v>
      </c>
      <c r="I60">
        <v>5.24</v>
      </c>
      <c r="J60">
        <v>72.302000000000007</v>
      </c>
      <c r="K60">
        <v>18.172999999999998</v>
      </c>
      <c r="L60">
        <v>5.532</v>
      </c>
      <c r="M60">
        <v>0</v>
      </c>
      <c r="N60">
        <v>48.597000000000001</v>
      </c>
      <c r="O60" s="1" t="str">
        <f t="shared" si="1"/>
        <v>Hyper elongated</v>
      </c>
      <c r="P60" s="1" t="str">
        <f t="shared" si="6"/>
        <v>Dispersed</v>
      </c>
      <c r="Q60" s="1" t="str">
        <f t="shared" si="2"/>
        <v>Hyper elongated-Dispersed</v>
      </c>
    </row>
    <row r="61" spans="1:17" x14ac:dyDescent="0.25">
      <c r="A61" t="s">
        <v>33</v>
      </c>
      <c r="B61" t="s">
        <v>21</v>
      </c>
      <c r="C61">
        <v>0</v>
      </c>
      <c r="D61">
        <v>9</v>
      </c>
      <c r="E61">
        <v>0.26600000000000001</v>
      </c>
      <c r="F61">
        <v>315.86599999999999</v>
      </c>
      <c r="G61">
        <v>1</v>
      </c>
      <c r="H61">
        <v>3</v>
      </c>
      <c r="I61">
        <v>5.8410000000000002</v>
      </c>
      <c r="J61">
        <v>208.19900000000001</v>
      </c>
      <c r="K61">
        <v>37.975999999999999</v>
      </c>
      <c r="L61">
        <v>32.731999999999999</v>
      </c>
      <c r="M61">
        <v>0</v>
      </c>
      <c r="N61">
        <v>137.49100000000001</v>
      </c>
      <c r="O61" s="1" t="str">
        <f t="shared" si="1"/>
        <v>Hyper elongated</v>
      </c>
      <c r="P61" s="1" t="str">
        <f t="shared" si="6"/>
        <v>Intermidiate</v>
      </c>
      <c r="Q61" s="1" t="str">
        <f t="shared" si="2"/>
        <v>Hyper elongated-Intermidiate</v>
      </c>
    </row>
    <row r="62" spans="1:17" x14ac:dyDescent="0.25">
      <c r="A62" t="s">
        <v>33</v>
      </c>
      <c r="B62" t="s">
        <v>15</v>
      </c>
      <c r="C62">
        <v>0</v>
      </c>
      <c r="D62">
        <v>4</v>
      </c>
      <c r="E62">
        <v>0.26700000000000002</v>
      </c>
      <c r="F62">
        <v>227.65</v>
      </c>
      <c r="G62">
        <v>0</v>
      </c>
      <c r="H62">
        <v>0</v>
      </c>
      <c r="I62">
        <v>5.1159999999999997</v>
      </c>
      <c r="J62">
        <v>34.381999999999998</v>
      </c>
      <c r="K62">
        <v>7.47</v>
      </c>
      <c r="L62">
        <v>9.7379999999999995</v>
      </c>
      <c r="M62">
        <v>0</v>
      </c>
      <c r="N62">
        <v>17.173999999999999</v>
      </c>
      <c r="O62" s="1" t="str">
        <f t="shared" si="1"/>
        <v>Hyper elongated</v>
      </c>
      <c r="P62" s="1" t="str">
        <f t="shared" si="6"/>
        <v>Dispersed</v>
      </c>
      <c r="Q62" s="1" t="str">
        <f t="shared" si="2"/>
        <v>Hyper elongated-Dispersed</v>
      </c>
    </row>
    <row r="63" spans="1:17" x14ac:dyDescent="0.25">
      <c r="A63" t="s">
        <v>33</v>
      </c>
      <c r="B63" t="s">
        <v>16</v>
      </c>
      <c r="C63">
        <v>0</v>
      </c>
      <c r="D63">
        <v>10</v>
      </c>
      <c r="E63">
        <v>0.18</v>
      </c>
      <c r="F63">
        <v>131.988</v>
      </c>
      <c r="G63">
        <v>1</v>
      </c>
      <c r="H63">
        <v>3</v>
      </c>
      <c r="I63">
        <v>6.415</v>
      </c>
      <c r="J63">
        <v>150.40799999999999</v>
      </c>
      <c r="K63">
        <v>27.489000000000001</v>
      </c>
      <c r="L63">
        <v>7.2539999999999996</v>
      </c>
      <c r="M63">
        <v>0</v>
      </c>
      <c r="N63">
        <v>115.66500000000001</v>
      </c>
      <c r="O63" s="1" t="str">
        <f t="shared" si="1"/>
        <v>Hyper elongated</v>
      </c>
      <c r="P63" s="1" t="str">
        <f t="shared" si="6"/>
        <v>Dispersed</v>
      </c>
      <c r="Q63" s="1" t="str">
        <f t="shared" si="2"/>
        <v>Hyper elongated-Dispersed</v>
      </c>
    </row>
    <row r="64" spans="1:17" x14ac:dyDescent="0.25">
      <c r="A64" t="s">
        <v>33</v>
      </c>
      <c r="B64" t="s">
        <v>17</v>
      </c>
      <c r="C64">
        <v>0</v>
      </c>
      <c r="D64">
        <v>8</v>
      </c>
      <c r="E64">
        <v>0.223</v>
      </c>
      <c r="F64">
        <v>153.49799999999999</v>
      </c>
      <c r="G64">
        <v>0</v>
      </c>
      <c r="H64">
        <v>0</v>
      </c>
      <c r="I64">
        <v>8.8650000000000002</v>
      </c>
      <c r="J64">
        <v>105.53700000000001</v>
      </c>
      <c r="K64">
        <v>14.757</v>
      </c>
      <c r="L64">
        <v>6.6420000000000003</v>
      </c>
      <c r="M64">
        <v>0</v>
      </c>
      <c r="N64">
        <v>84.138000000000005</v>
      </c>
      <c r="O64" s="1" t="str">
        <f t="shared" si="1"/>
        <v>Hyper elongated</v>
      </c>
      <c r="P64" s="1" t="str">
        <f t="shared" si="6"/>
        <v>Dispersed</v>
      </c>
      <c r="Q64" s="1" t="str">
        <f t="shared" si="2"/>
        <v>Hyper elongated-Dispersed</v>
      </c>
    </row>
    <row r="65" spans="1:17" x14ac:dyDescent="0.25">
      <c r="A65" t="s">
        <v>33</v>
      </c>
      <c r="B65" t="s">
        <v>18</v>
      </c>
      <c r="C65">
        <v>0</v>
      </c>
      <c r="D65">
        <v>43</v>
      </c>
      <c r="E65">
        <v>0.28499999999999998</v>
      </c>
      <c r="F65">
        <v>249.89500000000001</v>
      </c>
      <c r="G65">
        <v>3</v>
      </c>
      <c r="H65">
        <v>9</v>
      </c>
      <c r="I65">
        <v>5.968</v>
      </c>
      <c r="J65">
        <v>819.93499999999995</v>
      </c>
      <c r="K65">
        <v>169.40899999999999</v>
      </c>
      <c r="L65">
        <v>108.25</v>
      </c>
      <c r="M65">
        <v>0</v>
      </c>
      <c r="N65">
        <v>542.27599999999995</v>
      </c>
      <c r="O65" s="1" t="str">
        <f t="shared" si="1"/>
        <v>Hyper elongated</v>
      </c>
      <c r="P65" s="1" t="str">
        <f t="shared" si="6"/>
        <v>Dispersed</v>
      </c>
      <c r="Q65" s="1" t="str">
        <f t="shared" si="2"/>
        <v>Hyper elongated-Dispersed</v>
      </c>
    </row>
    <row r="66" spans="1:17" x14ac:dyDescent="0.25">
      <c r="A66" t="s">
        <v>35</v>
      </c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8.3420000000000005</v>
      </c>
      <c r="J66">
        <v>202.364</v>
      </c>
      <c r="K66">
        <v>21.597999999999999</v>
      </c>
      <c r="L66">
        <v>46.203000000000003</v>
      </c>
      <c r="M66">
        <v>0</v>
      </c>
      <c r="N66">
        <v>134.56299999999999</v>
      </c>
      <c r="O66" s="1" t="str">
        <f t="shared" si="1"/>
        <v>Hyper elongated</v>
      </c>
      <c r="P66" s="1" t="str">
        <f t="shared" si="6"/>
        <v>Dispersed</v>
      </c>
      <c r="Q66" s="1" t="str">
        <f t="shared" si="2"/>
        <v>Hyper elongated-Dispersed</v>
      </c>
    </row>
    <row r="67" spans="1:17" x14ac:dyDescent="0.25">
      <c r="A67" t="s">
        <v>35</v>
      </c>
      <c r="B67" t="s">
        <v>21</v>
      </c>
      <c r="C67">
        <v>0</v>
      </c>
      <c r="D67">
        <v>12</v>
      </c>
      <c r="E67">
        <v>0.35199999999999998</v>
      </c>
      <c r="F67">
        <v>642.27599999999995</v>
      </c>
      <c r="G67">
        <v>0</v>
      </c>
      <c r="H67">
        <v>0</v>
      </c>
      <c r="I67">
        <v>11.395</v>
      </c>
      <c r="J67">
        <v>177.07599999999999</v>
      </c>
      <c r="K67">
        <v>19.295999999999999</v>
      </c>
      <c r="L67">
        <v>16.196000000000002</v>
      </c>
      <c r="M67">
        <v>0</v>
      </c>
      <c r="N67">
        <v>141.584</v>
      </c>
      <c r="O67" s="1" t="str">
        <f t="shared" ref="O67:O130" si="7">IF(J67=0,"Ignore",IF(AND(K67&gt;L67,K67&gt;M67,K67&gt;N67),"Fragmented",IF(AND(L67&gt;K67,L67&gt;M67,L67&gt;N67),"intermidiate",IF(AND(M67&gt;K67,M67&gt;L67,M67&gt;N67),"Elongated","Hyper elongated"))))</f>
        <v>Hyper elongated</v>
      </c>
      <c r="P67" s="1" t="str">
        <f t="shared" si="6"/>
        <v>Dispersed</v>
      </c>
      <c r="Q67" s="1" t="str">
        <f t="shared" ref="Q67:Q130" si="8">IF(O67="Ignore","Ignore",CONCATENATE(O67,"-",P67))</f>
        <v>Hyper elongated-Dispersed</v>
      </c>
    </row>
    <row r="68" spans="1:17" x14ac:dyDescent="0.25">
      <c r="A68" t="s">
        <v>35</v>
      </c>
      <c r="B68" t="s">
        <v>15</v>
      </c>
      <c r="C68">
        <v>0</v>
      </c>
      <c r="D68">
        <v>7</v>
      </c>
      <c r="E68">
        <v>0.32600000000000001</v>
      </c>
      <c r="F68">
        <v>407.72500000000002</v>
      </c>
      <c r="G68">
        <v>0</v>
      </c>
      <c r="H68">
        <v>0</v>
      </c>
      <c r="I68">
        <v>8.3249999999999993</v>
      </c>
      <c r="J68">
        <v>176.393</v>
      </c>
      <c r="K68">
        <v>28.471</v>
      </c>
      <c r="L68">
        <v>29.295000000000002</v>
      </c>
      <c r="M68">
        <v>0</v>
      </c>
      <c r="N68">
        <v>118.627</v>
      </c>
      <c r="O68" s="1" t="str">
        <f t="shared" si="7"/>
        <v>Hyper elongated</v>
      </c>
      <c r="P68" s="1" t="str">
        <f t="shared" ref="P68:P131" si="9">IF(D68=0,"Dispersed",IF(H68/D68 &gt; 0.7,"Clustered",IF(H68/D68&gt;0.3,"Intermidiate","Dispersed")))</f>
        <v>Dispersed</v>
      </c>
      <c r="Q68" s="1" t="str">
        <f t="shared" si="8"/>
        <v>Hyper elongated-Dispersed</v>
      </c>
    </row>
    <row r="69" spans="1:17" x14ac:dyDescent="0.25">
      <c r="A69" t="s">
        <v>35</v>
      </c>
      <c r="B69" t="s">
        <v>16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6.1660000000000004</v>
      </c>
      <c r="J69">
        <v>69.75</v>
      </c>
      <c r="K69">
        <v>18.89</v>
      </c>
      <c r="L69">
        <v>7.5369999999999999</v>
      </c>
      <c r="M69">
        <v>0</v>
      </c>
      <c r="N69">
        <v>43.322000000000003</v>
      </c>
      <c r="O69" s="1" t="str">
        <f t="shared" si="7"/>
        <v>Hyper elongated</v>
      </c>
      <c r="P69" s="1" t="str">
        <f t="shared" si="9"/>
        <v>Dispersed</v>
      </c>
      <c r="Q69" s="1" t="str">
        <f t="shared" si="8"/>
        <v>Hyper elongated-Dispersed</v>
      </c>
    </row>
    <row r="70" spans="1:17" x14ac:dyDescent="0.25">
      <c r="A70" t="s">
        <v>35</v>
      </c>
      <c r="B70" t="s">
        <v>17</v>
      </c>
      <c r="C70">
        <v>0</v>
      </c>
      <c r="D70">
        <v>2</v>
      </c>
      <c r="E70">
        <v>0.20699999999999999</v>
      </c>
      <c r="F70">
        <v>167.66499999999999</v>
      </c>
      <c r="G70">
        <v>0</v>
      </c>
      <c r="H70">
        <v>0</v>
      </c>
      <c r="I70">
        <v>5.78</v>
      </c>
      <c r="J70">
        <v>110.873</v>
      </c>
      <c r="K70">
        <v>21.125</v>
      </c>
      <c r="L70">
        <v>16.193999999999999</v>
      </c>
      <c r="M70">
        <v>0</v>
      </c>
      <c r="N70">
        <v>73.554000000000002</v>
      </c>
      <c r="O70" s="1" t="str">
        <f t="shared" si="7"/>
        <v>Hyper elongated</v>
      </c>
      <c r="P70" s="1" t="str">
        <f t="shared" si="9"/>
        <v>Dispersed</v>
      </c>
      <c r="Q70" s="1" t="str">
        <f t="shared" si="8"/>
        <v>Hyper elongated-Dispersed</v>
      </c>
    </row>
    <row r="71" spans="1:17" x14ac:dyDescent="0.25">
      <c r="A71" t="s">
        <v>35</v>
      </c>
      <c r="B71" t="s">
        <v>18</v>
      </c>
      <c r="C71">
        <v>0</v>
      </c>
      <c r="D71">
        <v>19</v>
      </c>
      <c r="E71">
        <v>0.36399999999999999</v>
      </c>
      <c r="F71">
        <v>603.41399999999999</v>
      </c>
      <c r="G71">
        <v>0</v>
      </c>
      <c r="H71">
        <v>0</v>
      </c>
      <c r="I71">
        <v>7.4710000000000001</v>
      </c>
      <c r="J71">
        <v>771.88699999999994</v>
      </c>
      <c r="K71">
        <v>125.89</v>
      </c>
      <c r="L71">
        <v>105.839</v>
      </c>
      <c r="M71">
        <v>0</v>
      </c>
      <c r="N71">
        <v>540.15800000000002</v>
      </c>
      <c r="O71" s="1" t="str">
        <f t="shared" si="7"/>
        <v>Hyper elongated</v>
      </c>
      <c r="P71" s="1" t="str">
        <f t="shared" si="9"/>
        <v>Dispersed</v>
      </c>
      <c r="Q71" s="1" t="str">
        <f t="shared" si="8"/>
        <v>Hyper elongated-Dispersed</v>
      </c>
    </row>
    <row r="72" spans="1:17" x14ac:dyDescent="0.25">
      <c r="O72" s="1" t="str">
        <f t="shared" si="7"/>
        <v>Ignore</v>
      </c>
      <c r="P72" s="1" t="str">
        <f t="shared" si="9"/>
        <v>Dispersed</v>
      </c>
      <c r="Q72" s="1" t="str">
        <f t="shared" si="8"/>
        <v>Ignore</v>
      </c>
    </row>
    <row r="73" spans="1:17" x14ac:dyDescent="0.25">
      <c r="O73" s="1" t="str">
        <f t="shared" si="7"/>
        <v>Ignore</v>
      </c>
      <c r="P73" s="1" t="str">
        <f t="shared" si="9"/>
        <v>Dispersed</v>
      </c>
      <c r="Q73" s="1" t="str">
        <f t="shared" si="8"/>
        <v>Ignore</v>
      </c>
    </row>
    <row r="74" spans="1:17" x14ac:dyDescent="0.25">
      <c r="O74" s="1" t="str">
        <f t="shared" si="7"/>
        <v>Ignore</v>
      </c>
      <c r="P74" s="1" t="str">
        <f t="shared" si="9"/>
        <v>Dispersed</v>
      </c>
      <c r="Q74" s="1" t="str">
        <f t="shared" si="8"/>
        <v>Ignore</v>
      </c>
    </row>
    <row r="75" spans="1:17" x14ac:dyDescent="0.25">
      <c r="O75" s="1" t="str">
        <f t="shared" si="7"/>
        <v>Ignore</v>
      </c>
      <c r="P75" s="1" t="str">
        <f t="shared" si="9"/>
        <v>Dispersed</v>
      </c>
      <c r="Q75" s="1" t="str">
        <f t="shared" si="8"/>
        <v>Ignore</v>
      </c>
    </row>
    <row r="76" spans="1:17" x14ac:dyDescent="0.25">
      <c r="O76" s="1" t="str">
        <f t="shared" si="7"/>
        <v>Ignore</v>
      </c>
      <c r="P76" s="1" t="str">
        <f t="shared" si="9"/>
        <v>Dispersed</v>
      </c>
      <c r="Q76" s="1" t="str">
        <f t="shared" si="8"/>
        <v>Ignore</v>
      </c>
    </row>
    <row r="77" spans="1:17" x14ac:dyDescent="0.25">
      <c r="O77" s="1" t="str">
        <f t="shared" si="7"/>
        <v>Ignore</v>
      </c>
      <c r="P77" s="1" t="str">
        <f t="shared" si="9"/>
        <v>Dispersed</v>
      </c>
      <c r="Q77" s="1" t="str">
        <f t="shared" si="8"/>
        <v>Ignore</v>
      </c>
    </row>
    <row r="78" spans="1:17" x14ac:dyDescent="0.25">
      <c r="O78" s="1" t="str">
        <f t="shared" si="7"/>
        <v>Ignore</v>
      </c>
      <c r="P78" s="1" t="str">
        <f t="shared" si="9"/>
        <v>Dispersed</v>
      </c>
      <c r="Q78" s="1" t="str">
        <f t="shared" si="8"/>
        <v>Ignore</v>
      </c>
    </row>
    <row r="79" spans="1:17" x14ac:dyDescent="0.25">
      <c r="O79" s="1" t="str">
        <f t="shared" si="7"/>
        <v>Ignore</v>
      </c>
      <c r="P79" s="1" t="str">
        <f t="shared" si="9"/>
        <v>Dispersed</v>
      </c>
      <c r="Q79" s="1" t="str">
        <f t="shared" si="8"/>
        <v>Ignore</v>
      </c>
    </row>
    <row r="80" spans="1:17" x14ac:dyDescent="0.25">
      <c r="O80" s="1" t="str">
        <f t="shared" si="7"/>
        <v>Ignore</v>
      </c>
      <c r="P80" s="1" t="str">
        <f t="shared" si="9"/>
        <v>Dispersed</v>
      </c>
      <c r="Q80" s="1" t="str">
        <f t="shared" si="8"/>
        <v>Ignore</v>
      </c>
    </row>
    <row r="81" spans="15:17" x14ac:dyDescent="0.25">
      <c r="O81" s="1" t="str">
        <f t="shared" si="7"/>
        <v>Ignore</v>
      </c>
      <c r="P81" s="1" t="str">
        <f t="shared" si="9"/>
        <v>Dispersed</v>
      </c>
      <c r="Q81" s="1" t="str">
        <f t="shared" si="8"/>
        <v>Ignore</v>
      </c>
    </row>
    <row r="82" spans="15:17" x14ac:dyDescent="0.25">
      <c r="O82" s="1" t="str">
        <f t="shared" si="7"/>
        <v>Ignore</v>
      </c>
      <c r="P82" s="1" t="str">
        <f t="shared" si="9"/>
        <v>Dispersed</v>
      </c>
      <c r="Q82" s="1" t="str">
        <f t="shared" si="8"/>
        <v>Ignore</v>
      </c>
    </row>
    <row r="83" spans="15:17" x14ac:dyDescent="0.25">
      <c r="O83" s="1" t="str">
        <f t="shared" si="7"/>
        <v>Ignore</v>
      </c>
      <c r="P83" s="1" t="str">
        <f t="shared" si="9"/>
        <v>Dispersed</v>
      </c>
      <c r="Q83" s="1" t="str">
        <f t="shared" si="8"/>
        <v>Ignore</v>
      </c>
    </row>
    <row r="84" spans="15:17" x14ac:dyDescent="0.25">
      <c r="O84" s="1" t="str">
        <f t="shared" si="7"/>
        <v>Ignore</v>
      </c>
      <c r="P84" s="1" t="str">
        <f t="shared" si="9"/>
        <v>Dispersed</v>
      </c>
      <c r="Q84" s="1" t="str">
        <f t="shared" si="8"/>
        <v>Ignore</v>
      </c>
    </row>
    <row r="85" spans="15:17" x14ac:dyDescent="0.25">
      <c r="O85" s="1" t="str">
        <f t="shared" si="7"/>
        <v>Ignore</v>
      </c>
      <c r="P85" s="1" t="str">
        <f t="shared" si="9"/>
        <v>Dispersed</v>
      </c>
      <c r="Q85" s="1" t="str">
        <f t="shared" si="8"/>
        <v>Ignore</v>
      </c>
    </row>
    <row r="86" spans="15:17" x14ac:dyDescent="0.25">
      <c r="O86" s="1" t="str">
        <f t="shared" si="7"/>
        <v>Ignore</v>
      </c>
      <c r="P86" s="1" t="str">
        <f t="shared" si="9"/>
        <v>Dispersed</v>
      </c>
      <c r="Q86" s="1" t="str">
        <f t="shared" si="8"/>
        <v>Ignore</v>
      </c>
    </row>
    <row r="87" spans="15:17" x14ac:dyDescent="0.25">
      <c r="O87" s="1" t="str">
        <f t="shared" si="7"/>
        <v>Ignore</v>
      </c>
      <c r="P87" s="1" t="str">
        <f t="shared" si="9"/>
        <v>Dispersed</v>
      </c>
      <c r="Q87" s="1" t="str">
        <f t="shared" si="8"/>
        <v>Ignore</v>
      </c>
    </row>
    <row r="88" spans="15:17" x14ac:dyDescent="0.25">
      <c r="O88" s="1" t="str">
        <f t="shared" si="7"/>
        <v>Ignore</v>
      </c>
      <c r="P88" s="1" t="str">
        <f t="shared" si="9"/>
        <v>Dispersed</v>
      </c>
      <c r="Q88" s="1" t="str">
        <f t="shared" si="8"/>
        <v>Ignore</v>
      </c>
    </row>
    <row r="89" spans="15:17" x14ac:dyDescent="0.25">
      <c r="O89" s="1" t="str">
        <f t="shared" si="7"/>
        <v>Ignore</v>
      </c>
      <c r="P89" s="1" t="str">
        <f t="shared" si="9"/>
        <v>Dispersed</v>
      </c>
      <c r="Q89" s="1" t="str">
        <f t="shared" si="8"/>
        <v>Ignore</v>
      </c>
    </row>
    <row r="90" spans="15:17" x14ac:dyDescent="0.25">
      <c r="O90" s="1" t="str">
        <f t="shared" si="7"/>
        <v>Ignore</v>
      </c>
      <c r="P90" s="1" t="str">
        <f t="shared" si="9"/>
        <v>Dispersed</v>
      </c>
      <c r="Q90" s="1" t="str">
        <f t="shared" si="8"/>
        <v>Ignore</v>
      </c>
    </row>
    <row r="91" spans="15:17" x14ac:dyDescent="0.25">
      <c r="O91" s="1" t="str">
        <f t="shared" si="7"/>
        <v>Ignore</v>
      </c>
      <c r="P91" s="1" t="str">
        <f t="shared" si="9"/>
        <v>Dispersed</v>
      </c>
      <c r="Q91" s="1" t="str">
        <f t="shared" si="8"/>
        <v>Ignore</v>
      </c>
    </row>
    <row r="92" spans="15:17" x14ac:dyDescent="0.25">
      <c r="O92" s="1" t="str">
        <f t="shared" si="7"/>
        <v>Ignore</v>
      </c>
      <c r="P92" s="1" t="str">
        <f t="shared" si="9"/>
        <v>Dispersed</v>
      </c>
      <c r="Q92" s="1" t="str">
        <f t="shared" si="8"/>
        <v>Ignore</v>
      </c>
    </row>
    <row r="93" spans="15:17" x14ac:dyDescent="0.25">
      <c r="O93" s="1" t="str">
        <f t="shared" si="7"/>
        <v>Ignore</v>
      </c>
      <c r="P93" s="1" t="str">
        <f t="shared" si="9"/>
        <v>Dispersed</v>
      </c>
      <c r="Q93" s="1" t="str">
        <f t="shared" si="8"/>
        <v>Ignore</v>
      </c>
    </row>
    <row r="94" spans="15:17" x14ac:dyDescent="0.25">
      <c r="O94" s="1" t="str">
        <f t="shared" si="7"/>
        <v>Ignore</v>
      </c>
      <c r="P94" s="1" t="str">
        <f t="shared" si="9"/>
        <v>Dispersed</v>
      </c>
      <c r="Q94" s="1" t="str">
        <f t="shared" si="8"/>
        <v>Ignore</v>
      </c>
    </row>
    <row r="95" spans="15:17" x14ac:dyDescent="0.25">
      <c r="O95" s="1" t="str">
        <f t="shared" si="7"/>
        <v>Ignore</v>
      </c>
      <c r="P95" s="1" t="str">
        <f t="shared" si="9"/>
        <v>Dispersed</v>
      </c>
      <c r="Q95" s="1" t="str">
        <f t="shared" si="8"/>
        <v>Ignore</v>
      </c>
    </row>
    <row r="96" spans="15:17" x14ac:dyDescent="0.25">
      <c r="O96" s="1" t="str">
        <f t="shared" si="7"/>
        <v>Ignore</v>
      </c>
      <c r="P96" s="1" t="str">
        <f t="shared" si="9"/>
        <v>Dispersed</v>
      </c>
      <c r="Q96" s="1" t="str">
        <f t="shared" si="8"/>
        <v>Ignore</v>
      </c>
    </row>
    <row r="97" spans="15:17" x14ac:dyDescent="0.25">
      <c r="O97" s="1" t="str">
        <f t="shared" si="7"/>
        <v>Ignore</v>
      </c>
      <c r="P97" s="1" t="str">
        <f t="shared" si="9"/>
        <v>Dispersed</v>
      </c>
      <c r="Q97" s="1" t="str">
        <f t="shared" si="8"/>
        <v>Ignore</v>
      </c>
    </row>
    <row r="98" spans="15:17" x14ac:dyDescent="0.25">
      <c r="O98" s="1" t="str">
        <f t="shared" si="7"/>
        <v>Ignore</v>
      </c>
      <c r="P98" s="1" t="str">
        <f t="shared" si="9"/>
        <v>Dispersed</v>
      </c>
      <c r="Q98" s="1" t="str">
        <f t="shared" si="8"/>
        <v>Ignore</v>
      </c>
    </row>
    <row r="99" spans="15:17" x14ac:dyDescent="0.25">
      <c r="O99" s="1" t="str">
        <f t="shared" si="7"/>
        <v>Ignore</v>
      </c>
      <c r="P99" s="1" t="str">
        <f t="shared" si="9"/>
        <v>Dispersed</v>
      </c>
      <c r="Q99" s="1" t="str">
        <f t="shared" si="8"/>
        <v>Ignore</v>
      </c>
    </row>
    <row r="100" spans="15:17" x14ac:dyDescent="0.25">
      <c r="O100" s="1" t="str">
        <f t="shared" si="7"/>
        <v>Ignore</v>
      </c>
      <c r="P100" s="1" t="str">
        <f t="shared" si="9"/>
        <v>Dispersed</v>
      </c>
      <c r="Q100" s="1" t="str">
        <f t="shared" si="8"/>
        <v>Ignore</v>
      </c>
    </row>
    <row r="101" spans="15:17" x14ac:dyDescent="0.25">
      <c r="O101" s="1" t="str">
        <f t="shared" si="7"/>
        <v>Ignore</v>
      </c>
      <c r="P101" s="1" t="str">
        <f t="shared" si="9"/>
        <v>Dispersed</v>
      </c>
      <c r="Q101" s="1" t="str">
        <f t="shared" si="8"/>
        <v>Ignore</v>
      </c>
    </row>
    <row r="102" spans="15:17" x14ac:dyDescent="0.25">
      <c r="O102" s="1" t="str">
        <f t="shared" si="7"/>
        <v>Ignore</v>
      </c>
      <c r="P102" s="1" t="str">
        <f t="shared" si="9"/>
        <v>Dispersed</v>
      </c>
      <c r="Q102" s="1" t="str">
        <f t="shared" si="8"/>
        <v>Ignore</v>
      </c>
    </row>
    <row r="103" spans="15:17" x14ac:dyDescent="0.25">
      <c r="O103" s="1" t="str">
        <f t="shared" si="7"/>
        <v>Ignore</v>
      </c>
      <c r="P103" s="1" t="str">
        <f t="shared" si="9"/>
        <v>Dispersed</v>
      </c>
      <c r="Q103" s="1" t="str">
        <f t="shared" si="8"/>
        <v>Ignore</v>
      </c>
    </row>
    <row r="104" spans="15:17" x14ac:dyDescent="0.25">
      <c r="O104" s="1" t="str">
        <f t="shared" si="7"/>
        <v>Ignore</v>
      </c>
      <c r="P104" s="1" t="str">
        <f t="shared" si="9"/>
        <v>Dispersed</v>
      </c>
      <c r="Q104" s="1" t="str">
        <f t="shared" si="8"/>
        <v>Ignore</v>
      </c>
    </row>
    <row r="105" spans="15:17" x14ac:dyDescent="0.25">
      <c r="O105" s="1" t="str">
        <f t="shared" si="7"/>
        <v>Ignore</v>
      </c>
      <c r="P105" s="1" t="str">
        <f t="shared" si="9"/>
        <v>Dispersed</v>
      </c>
      <c r="Q105" s="1" t="str">
        <f t="shared" si="8"/>
        <v>Ignore</v>
      </c>
    </row>
    <row r="106" spans="15:17" x14ac:dyDescent="0.25">
      <c r="O106" s="1" t="str">
        <f t="shared" si="7"/>
        <v>Ignore</v>
      </c>
      <c r="P106" s="1" t="str">
        <f t="shared" si="9"/>
        <v>Dispersed</v>
      </c>
      <c r="Q106" s="1" t="str">
        <f t="shared" si="8"/>
        <v>Ignore</v>
      </c>
    </row>
    <row r="107" spans="15:17" x14ac:dyDescent="0.25">
      <c r="O107" s="1" t="str">
        <f t="shared" si="7"/>
        <v>Ignore</v>
      </c>
      <c r="P107" s="1" t="str">
        <f t="shared" si="9"/>
        <v>Dispersed</v>
      </c>
      <c r="Q107" s="1" t="str">
        <f t="shared" si="8"/>
        <v>Ignore</v>
      </c>
    </row>
    <row r="108" spans="15:17" x14ac:dyDescent="0.25">
      <c r="O108" s="1" t="str">
        <f t="shared" si="7"/>
        <v>Ignore</v>
      </c>
      <c r="P108" s="1" t="str">
        <f t="shared" si="9"/>
        <v>Dispersed</v>
      </c>
      <c r="Q108" s="1" t="str">
        <f t="shared" si="8"/>
        <v>Ignore</v>
      </c>
    </row>
    <row r="109" spans="15:17" x14ac:dyDescent="0.25">
      <c r="O109" s="1" t="str">
        <f t="shared" si="7"/>
        <v>Ignore</v>
      </c>
      <c r="P109" s="1" t="str">
        <f t="shared" si="9"/>
        <v>Dispersed</v>
      </c>
      <c r="Q109" s="1" t="str">
        <f t="shared" si="8"/>
        <v>Ignore</v>
      </c>
    </row>
    <row r="110" spans="15:17" x14ac:dyDescent="0.25">
      <c r="O110" s="1" t="str">
        <f t="shared" si="7"/>
        <v>Ignore</v>
      </c>
      <c r="P110" s="1" t="str">
        <f t="shared" si="9"/>
        <v>Dispersed</v>
      </c>
      <c r="Q110" s="1" t="str">
        <f t="shared" si="8"/>
        <v>Ignore</v>
      </c>
    </row>
    <row r="111" spans="15:17" x14ac:dyDescent="0.25">
      <c r="O111" s="1" t="str">
        <f t="shared" si="7"/>
        <v>Ignore</v>
      </c>
      <c r="P111" s="1" t="str">
        <f t="shared" si="9"/>
        <v>Dispersed</v>
      </c>
      <c r="Q111" s="1" t="str">
        <f t="shared" si="8"/>
        <v>Ignore</v>
      </c>
    </row>
    <row r="112" spans="15:17" x14ac:dyDescent="0.25">
      <c r="O112" s="1" t="str">
        <f t="shared" si="7"/>
        <v>Ignore</v>
      </c>
      <c r="P112" s="1" t="str">
        <f t="shared" si="9"/>
        <v>Dispersed</v>
      </c>
      <c r="Q112" s="1" t="str">
        <f t="shared" si="8"/>
        <v>Ignore</v>
      </c>
    </row>
    <row r="113" spans="15:17" x14ac:dyDescent="0.25">
      <c r="O113" s="1" t="str">
        <f t="shared" si="7"/>
        <v>Ignore</v>
      </c>
      <c r="P113" s="1" t="str">
        <f t="shared" si="9"/>
        <v>Dispersed</v>
      </c>
      <c r="Q113" s="1" t="str">
        <f t="shared" si="8"/>
        <v>Ignore</v>
      </c>
    </row>
    <row r="114" spans="15:17" x14ac:dyDescent="0.25">
      <c r="O114" s="1" t="str">
        <f t="shared" si="7"/>
        <v>Ignore</v>
      </c>
      <c r="P114" s="1" t="str">
        <f t="shared" si="9"/>
        <v>Dispersed</v>
      </c>
      <c r="Q114" s="1" t="str">
        <f t="shared" si="8"/>
        <v>Ignore</v>
      </c>
    </row>
    <row r="115" spans="15:17" x14ac:dyDescent="0.25">
      <c r="O115" s="1" t="str">
        <f t="shared" si="7"/>
        <v>Ignore</v>
      </c>
      <c r="P115" s="1" t="str">
        <f t="shared" si="9"/>
        <v>Dispersed</v>
      </c>
      <c r="Q115" s="1" t="str">
        <f t="shared" si="8"/>
        <v>Ignore</v>
      </c>
    </row>
    <row r="116" spans="15:17" x14ac:dyDescent="0.25">
      <c r="O116" s="1" t="str">
        <f t="shared" si="7"/>
        <v>Ignore</v>
      </c>
      <c r="P116" s="1" t="str">
        <f t="shared" si="9"/>
        <v>Dispersed</v>
      </c>
      <c r="Q116" s="1" t="str">
        <f t="shared" si="8"/>
        <v>Ignore</v>
      </c>
    </row>
    <row r="117" spans="15:17" x14ac:dyDescent="0.25">
      <c r="O117" s="1" t="str">
        <f t="shared" si="7"/>
        <v>Ignore</v>
      </c>
      <c r="P117" s="1" t="str">
        <f t="shared" si="9"/>
        <v>Dispersed</v>
      </c>
      <c r="Q117" s="1" t="str">
        <f t="shared" si="8"/>
        <v>Ignore</v>
      </c>
    </row>
    <row r="118" spans="15:17" x14ac:dyDescent="0.25">
      <c r="O118" s="1" t="str">
        <f t="shared" si="7"/>
        <v>Ignore</v>
      </c>
      <c r="P118" s="1" t="str">
        <f t="shared" si="9"/>
        <v>Dispersed</v>
      </c>
      <c r="Q118" s="1" t="str">
        <f t="shared" si="8"/>
        <v>Ignore</v>
      </c>
    </row>
    <row r="119" spans="15:17" x14ac:dyDescent="0.25">
      <c r="O119" s="1" t="str">
        <f t="shared" si="7"/>
        <v>Ignore</v>
      </c>
      <c r="P119" s="1" t="str">
        <f t="shared" si="9"/>
        <v>Dispersed</v>
      </c>
      <c r="Q119" s="1" t="str">
        <f t="shared" si="8"/>
        <v>Ignore</v>
      </c>
    </row>
    <row r="120" spans="15:17" x14ac:dyDescent="0.25">
      <c r="O120" s="1" t="str">
        <f t="shared" si="7"/>
        <v>Ignore</v>
      </c>
      <c r="P120" s="1" t="str">
        <f t="shared" si="9"/>
        <v>Dispersed</v>
      </c>
      <c r="Q120" s="1" t="str">
        <f t="shared" si="8"/>
        <v>Ignore</v>
      </c>
    </row>
    <row r="121" spans="15:17" x14ac:dyDescent="0.25">
      <c r="O121" s="1" t="str">
        <f t="shared" si="7"/>
        <v>Ignore</v>
      </c>
      <c r="P121" s="1" t="str">
        <f t="shared" si="9"/>
        <v>Dispersed</v>
      </c>
      <c r="Q121" s="1" t="str">
        <f t="shared" si="8"/>
        <v>Ignore</v>
      </c>
    </row>
    <row r="122" spans="15:17" x14ac:dyDescent="0.25">
      <c r="O122" s="1" t="str">
        <f t="shared" si="7"/>
        <v>Ignore</v>
      </c>
      <c r="P122" s="1" t="str">
        <f t="shared" si="9"/>
        <v>Dispersed</v>
      </c>
      <c r="Q122" s="1" t="str">
        <f t="shared" si="8"/>
        <v>Ignore</v>
      </c>
    </row>
    <row r="123" spans="15:17" x14ac:dyDescent="0.25">
      <c r="O123" s="1" t="str">
        <f t="shared" si="7"/>
        <v>Ignore</v>
      </c>
      <c r="P123" s="1" t="str">
        <f t="shared" si="9"/>
        <v>Dispersed</v>
      </c>
      <c r="Q123" s="1" t="str">
        <f t="shared" si="8"/>
        <v>Ignore</v>
      </c>
    </row>
    <row r="124" spans="15:17" x14ac:dyDescent="0.25">
      <c r="O124" s="1" t="str">
        <f t="shared" si="7"/>
        <v>Ignore</v>
      </c>
      <c r="P124" s="1" t="str">
        <f t="shared" si="9"/>
        <v>Dispersed</v>
      </c>
      <c r="Q124" s="1" t="str">
        <f t="shared" si="8"/>
        <v>Ignore</v>
      </c>
    </row>
    <row r="125" spans="15:17" x14ac:dyDescent="0.25">
      <c r="O125" s="1" t="str">
        <f t="shared" si="7"/>
        <v>Ignore</v>
      </c>
      <c r="P125" s="1" t="str">
        <f t="shared" si="9"/>
        <v>Dispersed</v>
      </c>
      <c r="Q125" s="1" t="str">
        <f t="shared" si="8"/>
        <v>Ignore</v>
      </c>
    </row>
    <row r="126" spans="15:17" x14ac:dyDescent="0.25">
      <c r="O126" s="1" t="str">
        <f t="shared" si="7"/>
        <v>Ignore</v>
      </c>
      <c r="P126" s="1" t="str">
        <f t="shared" si="9"/>
        <v>Dispersed</v>
      </c>
      <c r="Q126" s="1" t="str">
        <f t="shared" si="8"/>
        <v>Ignore</v>
      </c>
    </row>
    <row r="127" spans="15:17" x14ac:dyDescent="0.25">
      <c r="O127" s="1" t="str">
        <f t="shared" si="7"/>
        <v>Ignore</v>
      </c>
      <c r="P127" s="1" t="str">
        <f t="shared" si="9"/>
        <v>Dispersed</v>
      </c>
      <c r="Q127" s="1" t="str">
        <f t="shared" si="8"/>
        <v>Ignore</v>
      </c>
    </row>
    <row r="128" spans="15:17" x14ac:dyDescent="0.25">
      <c r="O128" s="1" t="str">
        <f t="shared" si="7"/>
        <v>Ignore</v>
      </c>
      <c r="P128" s="1" t="str">
        <f t="shared" si="9"/>
        <v>Dispersed</v>
      </c>
      <c r="Q128" s="1" t="str">
        <f t="shared" si="8"/>
        <v>Ignore</v>
      </c>
    </row>
    <row r="129" spans="15:17" x14ac:dyDescent="0.25">
      <c r="O129" s="1" t="str">
        <f t="shared" si="7"/>
        <v>Ignore</v>
      </c>
      <c r="P129" s="1" t="str">
        <f t="shared" si="9"/>
        <v>Dispersed</v>
      </c>
      <c r="Q129" s="1" t="str">
        <f t="shared" si="8"/>
        <v>Ignore</v>
      </c>
    </row>
    <row r="130" spans="15:17" x14ac:dyDescent="0.25">
      <c r="O130" s="1" t="str">
        <f t="shared" si="7"/>
        <v>Ignore</v>
      </c>
      <c r="P130" s="1" t="str">
        <f t="shared" si="9"/>
        <v>Dispersed</v>
      </c>
      <c r="Q130" s="1" t="str">
        <f t="shared" si="8"/>
        <v>Ignore</v>
      </c>
    </row>
    <row r="131" spans="15:17" x14ac:dyDescent="0.25">
      <c r="O131" s="1" t="str">
        <f t="shared" ref="O131:O145" si="10">IF(J131=0,"Ignore",IF(AND(K131&gt;L131,K131&gt;M131,K131&gt;N131),"Fragmented",IF(AND(L131&gt;K131,L131&gt;M131,L131&gt;N131),"intermidiate",IF(AND(M131&gt;K131,M131&gt;L131,M131&gt;N131),"Elongated","Hyper elongated"))))</f>
        <v>Ignore</v>
      </c>
      <c r="P131" s="1" t="str">
        <f t="shared" si="9"/>
        <v>Dispersed</v>
      </c>
      <c r="Q131" s="1" t="str">
        <f t="shared" ref="Q131:Q145" si="11">IF(O131="Ignore","Ignore",CONCATENATE(O131,"-",P131))</f>
        <v>Ignore</v>
      </c>
    </row>
    <row r="132" spans="15:17" x14ac:dyDescent="0.25">
      <c r="O132" s="1" t="str">
        <f t="shared" si="10"/>
        <v>Ignore</v>
      </c>
      <c r="P132" s="1" t="str">
        <f t="shared" ref="P132:P145" si="12">IF(D132=0,"Dispersed",IF(H132/D132 &gt; 0.7,"Clustered",IF(H132/D132&gt;0.3,"Intermidiate","Dispersed")))</f>
        <v>Dispersed</v>
      </c>
      <c r="Q132" s="1" t="str">
        <f t="shared" si="11"/>
        <v>Ignore</v>
      </c>
    </row>
    <row r="133" spans="15:17" x14ac:dyDescent="0.25">
      <c r="O133" s="1" t="str">
        <f t="shared" si="10"/>
        <v>Ignore</v>
      </c>
      <c r="P133" s="1" t="str">
        <f t="shared" si="12"/>
        <v>Dispersed</v>
      </c>
      <c r="Q133" s="1" t="str">
        <f t="shared" si="11"/>
        <v>Ignore</v>
      </c>
    </row>
    <row r="134" spans="15:17" x14ac:dyDescent="0.25">
      <c r="O134" s="1" t="str">
        <f t="shared" si="10"/>
        <v>Ignore</v>
      </c>
      <c r="P134" s="1" t="str">
        <f t="shared" si="12"/>
        <v>Dispersed</v>
      </c>
      <c r="Q134" s="1" t="str">
        <f t="shared" si="11"/>
        <v>Ignore</v>
      </c>
    </row>
    <row r="135" spans="15:17" x14ac:dyDescent="0.25">
      <c r="O135" s="1" t="str">
        <f t="shared" si="10"/>
        <v>Ignore</v>
      </c>
      <c r="P135" s="1" t="str">
        <f t="shared" si="12"/>
        <v>Dispersed</v>
      </c>
      <c r="Q135" s="1" t="str">
        <f t="shared" si="11"/>
        <v>Ignore</v>
      </c>
    </row>
    <row r="136" spans="15:17" x14ac:dyDescent="0.25">
      <c r="O136" s="1" t="str">
        <f t="shared" si="10"/>
        <v>Ignore</v>
      </c>
      <c r="P136" s="1" t="str">
        <f t="shared" si="12"/>
        <v>Dispersed</v>
      </c>
      <c r="Q136" s="1" t="str">
        <f t="shared" si="11"/>
        <v>Ignore</v>
      </c>
    </row>
    <row r="137" spans="15:17" x14ac:dyDescent="0.25">
      <c r="O137" s="1" t="str">
        <f t="shared" si="10"/>
        <v>Ignore</v>
      </c>
      <c r="P137" s="1" t="str">
        <f t="shared" si="12"/>
        <v>Dispersed</v>
      </c>
      <c r="Q137" s="1" t="str">
        <f t="shared" si="11"/>
        <v>Ignore</v>
      </c>
    </row>
    <row r="138" spans="15:17" x14ac:dyDescent="0.25">
      <c r="O138" s="1" t="str">
        <f t="shared" si="10"/>
        <v>Ignore</v>
      </c>
      <c r="P138" s="1" t="str">
        <f t="shared" si="12"/>
        <v>Dispersed</v>
      </c>
      <c r="Q138" s="1" t="str">
        <f t="shared" si="11"/>
        <v>Ignore</v>
      </c>
    </row>
    <row r="139" spans="15:17" x14ac:dyDescent="0.25">
      <c r="O139" s="1" t="str">
        <f t="shared" si="10"/>
        <v>Ignore</v>
      </c>
      <c r="P139" s="1" t="str">
        <f t="shared" si="12"/>
        <v>Dispersed</v>
      </c>
      <c r="Q139" s="1" t="str">
        <f t="shared" si="11"/>
        <v>Ignore</v>
      </c>
    </row>
    <row r="140" spans="15:17" x14ac:dyDescent="0.25">
      <c r="O140" s="1" t="str">
        <f t="shared" si="10"/>
        <v>Ignore</v>
      </c>
      <c r="P140" s="1" t="str">
        <f t="shared" si="12"/>
        <v>Dispersed</v>
      </c>
      <c r="Q140" s="1" t="str">
        <f t="shared" si="11"/>
        <v>Ignore</v>
      </c>
    </row>
    <row r="141" spans="15:17" x14ac:dyDescent="0.25">
      <c r="O141" s="1" t="str">
        <f t="shared" si="10"/>
        <v>Ignore</v>
      </c>
      <c r="P141" s="1" t="str">
        <f t="shared" si="12"/>
        <v>Dispersed</v>
      </c>
      <c r="Q141" s="1" t="str">
        <f t="shared" si="11"/>
        <v>Ignore</v>
      </c>
    </row>
    <row r="142" spans="15:17" x14ac:dyDescent="0.25">
      <c r="O142" s="1" t="str">
        <f t="shared" si="10"/>
        <v>Ignore</v>
      </c>
      <c r="P142" s="1" t="str">
        <f t="shared" si="12"/>
        <v>Dispersed</v>
      </c>
      <c r="Q142" s="1" t="str">
        <f t="shared" si="11"/>
        <v>Ignore</v>
      </c>
    </row>
    <row r="143" spans="15:17" x14ac:dyDescent="0.25">
      <c r="O143" s="1" t="str">
        <f t="shared" si="10"/>
        <v>Ignore</v>
      </c>
      <c r="P143" s="1" t="str">
        <f t="shared" si="12"/>
        <v>Dispersed</v>
      </c>
      <c r="Q143" s="1" t="str">
        <f t="shared" si="11"/>
        <v>Ignore</v>
      </c>
    </row>
    <row r="144" spans="15:17" x14ac:dyDescent="0.25">
      <c r="O144" s="1" t="str">
        <f t="shared" si="10"/>
        <v>Ignore</v>
      </c>
      <c r="P144" s="1" t="str">
        <f t="shared" si="12"/>
        <v>Dispersed</v>
      </c>
      <c r="Q144" s="1" t="str">
        <f t="shared" si="11"/>
        <v>Ignore</v>
      </c>
    </row>
    <row r="145" spans="15:17" x14ac:dyDescent="0.25">
      <c r="O145" s="1" t="str">
        <f t="shared" si="10"/>
        <v>Ignore</v>
      </c>
      <c r="P145" s="1" t="str">
        <f t="shared" si="12"/>
        <v>Dispersed</v>
      </c>
      <c r="Q145" s="1" t="str">
        <f t="shared" si="11"/>
        <v>Ignore</v>
      </c>
    </row>
  </sheetData>
  <mergeCells count="3">
    <mergeCell ref="T1:U1"/>
    <mergeCell ref="R1:S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WT_CM_0hr_allCompositeTable.xls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Sivan</dc:creator>
  <cp:lastModifiedBy>Ehud Sivan</cp:lastModifiedBy>
  <dcterms:created xsi:type="dcterms:W3CDTF">2024-08-11T07:54:22Z</dcterms:created>
  <dcterms:modified xsi:type="dcterms:W3CDTF">2024-08-22T08:22:34Z</dcterms:modified>
</cp:coreProperties>
</file>