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5" yWindow="30" windowWidth="13395" windowHeight="12195" firstSheet="3" activeTab="5"/>
  </bookViews>
  <sheets>
    <sheet name="Sea Depth" sheetId="1" r:id="rId1"/>
    <sheet name="Availability" sheetId="2" r:id="rId2"/>
    <sheet name="Tech and Gear Type" sheetId="3" r:id="rId3"/>
    <sheet name="Altitude, Wind Conditions" sheetId="4" r:id="rId4"/>
    <sheet name="Losses" sheetId="5" r:id="rId5"/>
    <sheet name="Sheet1" sheetId="7" r:id="rId6"/>
  </sheets>
  <externalReferences>
    <externalReference r:id="rId7"/>
  </externalReferences>
  <definedNames>
    <definedName name="TurbineChoices">'[1]AEP Input Output sheet'!$N$50:$CO$50</definedName>
  </definedNames>
  <calcPr calcId="145621"/>
</workbook>
</file>

<file path=xl/calcChain.xml><?xml version="1.0" encoding="utf-8"?>
<calcChain xmlns="http://schemas.openxmlformats.org/spreadsheetml/2006/main">
  <c r="L29" i="5" l="1"/>
  <c r="L26" i="5"/>
  <c r="L25" i="5"/>
  <c r="E5" i="5"/>
  <c r="F5" i="5" s="1"/>
  <c r="G5" i="5" s="1"/>
  <c r="D5" i="5"/>
  <c r="N29" i="5"/>
  <c r="M29" i="5"/>
  <c r="K29" i="5"/>
  <c r="J29" i="5"/>
  <c r="N28" i="5"/>
  <c r="M28" i="5"/>
  <c r="L28" i="5"/>
  <c r="K28" i="5"/>
  <c r="J28" i="5"/>
  <c r="N27" i="5"/>
  <c r="M27" i="5"/>
  <c r="L27" i="5"/>
  <c r="K27" i="5"/>
  <c r="J27" i="5"/>
  <c r="N26" i="5"/>
  <c r="M26" i="5"/>
  <c r="K26" i="5"/>
  <c r="J26" i="5"/>
  <c r="N25" i="5"/>
  <c r="M25" i="5"/>
  <c r="K25" i="5"/>
  <c r="J25" i="5"/>
  <c r="N24" i="5"/>
  <c r="M24" i="5"/>
  <c r="L24" i="5"/>
  <c r="K24" i="5"/>
  <c r="J24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S24" i="4"/>
  <c r="S25" i="4"/>
  <c r="S26" i="4"/>
  <c r="S27" i="4"/>
  <c r="S28" i="4"/>
  <c r="S29" i="4"/>
  <c r="AB29" i="4" l="1"/>
  <c r="AA29" i="4"/>
  <c r="Z29" i="4"/>
  <c r="Y29" i="4"/>
  <c r="X29" i="4"/>
  <c r="AB28" i="4"/>
  <c r="AA28" i="4"/>
  <c r="Z28" i="4"/>
  <c r="Y28" i="4"/>
  <c r="X28" i="4"/>
  <c r="AB27" i="4"/>
  <c r="AA27" i="4"/>
  <c r="Z27" i="4"/>
  <c r="Y27" i="4"/>
  <c r="X27" i="4"/>
  <c r="AB26" i="4"/>
  <c r="AA26" i="4"/>
  <c r="Z26" i="4"/>
  <c r="Y26" i="4"/>
  <c r="X26" i="4"/>
  <c r="AB25" i="4"/>
  <c r="AA25" i="4"/>
  <c r="Z25" i="4"/>
  <c r="Y25" i="4"/>
  <c r="X25" i="4"/>
  <c r="AB24" i="4"/>
  <c r="AA24" i="4"/>
  <c r="Z24" i="4"/>
  <c r="Y24" i="4"/>
  <c r="X24" i="4"/>
  <c r="S5" i="4"/>
  <c r="T5" i="4"/>
  <c r="U5" i="4" s="1"/>
  <c r="R5" i="4"/>
  <c r="U29" i="4"/>
  <c r="T29" i="4"/>
  <c r="R29" i="4"/>
  <c r="Q29" i="4"/>
  <c r="U28" i="4"/>
  <c r="T28" i="4"/>
  <c r="R28" i="4"/>
  <c r="Q28" i="4"/>
  <c r="U27" i="4"/>
  <c r="T27" i="4"/>
  <c r="R27" i="4"/>
  <c r="Q27" i="4"/>
  <c r="U26" i="4"/>
  <c r="T26" i="4"/>
  <c r="R26" i="4"/>
  <c r="Q26" i="4"/>
  <c r="U25" i="4"/>
  <c r="T25" i="4"/>
  <c r="R25" i="4"/>
  <c r="Q25" i="4"/>
  <c r="U24" i="4"/>
  <c r="T24" i="4"/>
  <c r="R24" i="4"/>
  <c r="Q24" i="4"/>
  <c r="N29" i="4"/>
  <c r="M29" i="4"/>
  <c r="L29" i="4"/>
  <c r="K29" i="4"/>
  <c r="J29" i="4"/>
  <c r="N28" i="4"/>
  <c r="M28" i="4"/>
  <c r="L28" i="4"/>
  <c r="K28" i="4"/>
  <c r="J28" i="4"/>
  <c r="N27" i="4"/>
  <c r="M27" i="4"/>
  <c r="L27" i="4"/>
  <c r="K27" i="4"/>
  <c r="J27" i="4"/>
  <c r="N26" i="4"/>
  <c r="M26" i="4"/>
  <c r="L26" i="4"/>
  <c r="K26" i="4"/>
  <c r="J26" i="4"/>
  <c r="N25" i="4"/>
  <c r="M25" i="4"/>
  <c r="L25" i="4"/>
  <c r="K25" i="4"/>
  <c r="J25" i="4"/>
  <c r="N24" i="4"/>
  <c r="M24" i="4"/>
  <c r="L24" i="4"/>
  <c r="K24" i="4"/>
  <c r="J24" i="4"/>
  <c r="G23" i="2" l="1"/>
  <c r="G24" i="2"/>
  <c r="G25" i="2"/>
  <c r="G26" i="2"/>
  <c r="G27" i="2"/>
  <c r="G22" i="2"/>
  <c r="F25" i="4" l="1"/>
  <c r="G25" i="4"/>
  <c r="F26" i="4"/>
  <c r="G26" i="4"/>
  <c r="F27" i="4"/>
  <c r="G27" i="4"/>
  <c r="F28" i="4"/>
  <c r="G28" i="4"/>
  <c r="F29" i="4"/>
  <c r="G29" i="4"/>
  <c r="G24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F24" i="4"/>
  <c r="E24" i="4"/>
  <c r="D24" i="4"/>
  <c r="C24" i="4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E25" i="3"/>
  <c r="F25" i="3"/>
  <c r="C30" i="3"/>
  <c r="C29" i="3"/>
  <c r="C28" i="3"/>
  <c r="C27" i="3"/>
  <c r="C26" i="3"/>
  <c r="D25" i="3"/>
  <c r="C25" i="3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H45" i="1"/>
  <c r="H46" i="1"/>
  <c r="H47" i="1"/>
  <c r="H48" i="1"/>
  <c r="H49" i="1"/>
  <c r="G45" i="1"/>
  <c r="G46" i="1"/>
  <c r="G47" i="1"/>
  <c r="G48" i="1"/>
  <c r="G49" i="1"/>
  <c r="F45" i="1"/>
  <c r="F46" i="1"/>
  <c r="F47" i="1"/>
  <c r="F48" i="1"/>
  <c r="F49" i="1"/>
  <c r="E45" i="1"/>
  <c r="E46" i="1"/>
  <c r="E47" i="1"/>
  <c r="E48" i="1"/>
  <c r="E49" i="1"/>
  <c r="F44" i="1"/>
  <c r="G44" i="1"/>
  <c r="H44" i="1"/>
  <c r="E44" i="1"/>
</calcChain>
</file>

<file path=xl/comments1.xml><?xml version="1.0" encoding="utf-8"?>
<comments xmlns="http://schemas.openxmlformats.org/spreadsheetml/2006/main">
  <authors>
    <author>NREL</author>
  </authors>
  <commentList>
    <comment ref="B1" authorId="0">
      <text>
        <r>
          <rPr>
            <b/>
            <sz val="10"/>
            <color indexed="81"/>
            <rFont val="Tahoma"/>
            <family val="2"/>
          </rPr>
          <t>Enter 1 for Land Based
Enter 2 for Shallow Offshore &lt; 30 meters
Enter 3 for Transitional Offshore &gt; 30, &gt;60 meters
Enter 4 for Deep Offshore &gt; 60 meters</t>
        </r>
      </text>
    </comment>
    <comment ref="B15" authorId="0">
      <text>
        <r>
          <rPr>
            <b/>
            <sz val="10"/>
            <color indexed="81"/>
            <rFont val="Tahoma"/>
            <family val="2"/>
          </rPr>
          <t>Rotor Tip Speed and RPM are limited by a subroutine for calculating power in Region 2 1/2.</t>
        </r>
      </text>
    </comment>
    <comment ref="B21" authorId="0">
      <text>
        <r>
          <rPr>
            <sz val="10"/>
            <color indexed="81"/>
            <rFont val="Tahoma"/>
            <family val="2"/>
          </rPr>
          <t xml:space="preserve">1= 3 stage planetary
2= Single stage, low speed generator
3= Multi-Generator
4= Direct Drive
</t>
        </r>
      </text>
    </comment>
    <comment ref="B22" authorId="0">
      <text>
        <r>
          <rPr>
            <b/>
            <sz val="10"/>
            <color indexed="81"/>
            <rFont val="Tahoma"/>
            <family val="2"/>
          </rPr>
          <t>1 = Yes
2= No
Will be Included in Mainframe Cost and Mass.  Should be Included for All Offshore Turbines</t>
        </r>
      </text>
    </comment>
  </commentList>
</comments>
</file>

<file path=xl/sharedStrings.xml><?xml version="1.0" encoding="utf-8"?>
<sst xmlns="http://schemas.openxmlformats.org/spreadsheetml/2006/main" count="305" uniqueCount="89">
  <si>
    <t>LCOE</t>
  </si>
  <si>
    <t>COE</t>
  </si>
  <si>
    <t>AEP</t>
  </si>
  <si>
    <t>BOS</t>
  </si>
  <si>
    <t>TCC</t>
  </si>
  <si>
    <t>O&amp;M</t>
  </si>
  <si>
    <t>Difference</t>
  </si>
  <si>
    <t>Excel</t>
  </si>
  <si>
    <t>Python</t>
  </si>
  <si>
    <t>Depth</t>
  </si>
  <si>
    <t>Land Based or Offshore Selection</t>
  </si>
  <si>
    <t>Inputs</t>
  </si>
  <si>
    <t>Turbine</t>
  </si>
  <si>
    <t>Idealized Turbine power</t>
  </si>
  <si>
    <t>Machine Rating (kWs)</t>
  </si>
  <si>
    <t>Rotor Diameter (meters)</t>
  </si>
  <si>
    <t>Hub Height (meters)</t>
  </si>
  <si>
    <t>**Enter Idealized Turbine Power Parameters below**</t>
  </si>
  <si>
    <t>Machine Rating (kW)</t>
  </si>
  <si>
    <t>Wind Speed Class (50 meter)</t>
  </si>
  <si>
    <t>Weibul K Factor</t>
  </si>
  <si>
    <t>Wind Shear</t>
  </si>
  <si>
    <t>Altititude Above Mean Sea Level/meters</t>
  </si>
  <si>
    <t>Max Cp</t>
  </si>
  <si>
    <t>Max Tip Speed m/s</t>
  </si>
  <si>
    <t>Max Tip Speed Ratio</t>
  </si>
  <si>
    <t>Soiling Losses</t>
  </si>
  <si>
    <t>Array Losses</t>
  </si>
  <si>
    <t>Availability</t>
  </si>
  <si>
    <t>Wind Farm Size in MWs</t>
  </si>
  <si>
    <t>Drive Train Design</t>
  </si>
  <si>
    <t>Service Crane</t>
  </si>
  <si>
    <t>Technology Type</t>
  </si>
  <si>
    <t>Baseline</t>
  </si>
  <si>
    <t/>
  </si>
  <si>
    <t>OK</t>
  </si>
  <si>
    <t>1 to 4</t>
  </si>
  <si>
    <t>Tech</t>
  </si>
  <si>
    <t>single stage</t>
  </si>
  <si>
    <t>multi generator</t>
  </si>
  <si>
    <t>direct drive</t>
  </si>
  <si>
    <t>Adv.Blade</t>
  </si>
  <si>
    <t>Altitude</t>
  </si>
  <si>
    <t>Notes:</t>
  </si>
  <si>
    <t>different input depths required a little debugging in code. All should be updated in shared folder.</t>
  </si>
  <si>
    <t xml:space="preserve">    hubHeight=90.0</t>
  </si>
  <si>
    <t xml:space="preserve">    ratedPower=5000.0</t>
  </si>
  <si>
    <t xml:space="preserve">    maxTipSpd=80.0</t>
  </si>
  <si>
    <t xml:space="preserve">    rotorDiam=126.0</t>
  </si>
  <si>
    <t xml:space="preserve">    dtDesign=1</t>
  </si>
  <si>
    <t xml:space="preserve">    nblades = 3</t>
  </si>
  <si>
    <t xml:space="preserve">    maxEfficiency=0.90201</t>
  </si>
  <si>
    <t xml:space="preserve">    ratedWindSpd = 11.5064</t>
  </si>
  <si>
    <t xml:space="preserve">    altitude=0.0</t>
  </si>
  <si>
    <t xml:space="preserve">    thrustCoeff=0.50</t>
  </si>
  <si>
    <t xml:space="preserve">    seaDepth=20</t>
  </si>
  <si>
    <t xml:space="preserve">    crane=True</t>
  </si>
  <si>
    <t xml:space="preserve">    advancedBlade = True</t>
  </si>
  <si>
    <t xml:space="preserve">    advancedBedplate = 0</t>
  </si>
  <si>
    <t xml:space="preserve">    year = 2009</t>
  </si>
  <si>
    <t xml:space="preserve">    month = 12</t>
  </si>
  <si>
    <t xml:space="preserve">    maxCp=0.490</t>
  </si>
  <si>
    <t xml:space="preserve">    maxTipSpdRatio = 7.525</t>
  </si>
  <si>
    <t xml:space="preserve">    cutInWS = 3.0</t>
  </si>
  <si>
    <t xml:space="preserve">    cutOutWS = 25.0</t>
  </si>
  <si>
    <t xml:space="preserve">    airDensity = 0.0</t>
  </si>
  <si>
    <t xml:space="preserve">    shearExp=0.143</t>
  </si>
  <si>
    <t xml:space="preserve">    ws50m=8.25</t>
  </si>
  <si>
    <t xml:space="preserve">    weibullK=2.4</t>
  </si>
  <si>
    <t xml:space="preserve">    soilingLosses = 0.0</t>
  </si>
  <si>
    <t xml:space="preserve">    arrayLosses = 0.10</t>
  </si>
  <si>
    <t xml:space="preserve">    availability = 0.95</t>
  </si>
  <si>
    <t xml:space="preserve">    fcr = 0.12</t>
  </si>
  <si>
    <t xml:space="preserve">    constructionrate = 0.0</t>
  </si>
  <si>
    <t xml:space="preserve">    taxrate = 0.4</t>
  </si>
  <si>
    <t xml:space="preserve">    discountrate = 0.07</t>
  </si>
  <si>
    <t xml:space="preserve">    constructiontime = 1</t>
  </si>
  <si>
    <t xml:space="preserve">    projlifetime = 20</t>
  </si>
  <si>
    <t xml:space="preserve">    turbineNum = 50</t>
  </si>
  <si>
    <t xml:space="preserve">Python Inputs </t>
  </si>
  <si>
    <t xml:space="preserve">Notes: </t>
  </si>
  <si>
    <t>Weibull K</t>
  </si>
  <si>
    <t>Wind Sp. Class</t>
  </si>
  <si>
    <t>Soiling</t>
  </si>
  <si>
    <t>Array</t>
  </si>
  <si>
    <t>Loss</t>
  </si>
  <si>
    <t>BOS is off for transitional offshore</t>
  </si>
  <si>
    <t>Advanced tower option not existen in csm.py?</t>
  </si>
  <si>
    <t>*ending year now checks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</si>
</sst>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00_);_(* \(#,##0.0000000\);_(* &quot;-&quot;??_);_(@_)"/>
    <numFmt numFmtId="165" formatCode="_(&quot;$&quot;* #,##0.0000_);_(&quot;$&quot;* \(#,##0.0000\);_(&quot;$&quot;* &quot;-&quot;??_);_(@_)"/>
    <numFmt numFmtId="166" formatCode="_(&quot;$&quot;* #,##0.00000_);_(&quot;$&quot;* \(#,##0.00000\);_(&quot;$&quot;* &quot;-&quot;??_);_(@_)"/>
    <numFmt numFmtId="167" formatCode="0.000"/>
    <numFmt numFmtId="168" formatCode="0.0%"/>
    <numFmt numFmtId="169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i/>
      <sz val="12"/>
      <color rgb="FFFF0000"/>
      <name val="Arial"/>
      <family val="2"/>
    </font>
    <font>
      <i/>
      <sz val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FF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6" applyNumberFormat="0" applyAlignment="0" applyProtection="0"/>
  </cellStyleXfs>
  <cellXfs count="80">
    <xf numFmtId="0" fontId="0" fillId="0" borderId="0" xfId="0"/>
    <xf numFmtId="0" fontId="0" fillId="0" borderId="0" xfId="0" applyFill="1"/>
    <xf numFmtId="43" fontId="0" fillId="0" borderId="0" xfId="1" applyFont="1"/>
    <xf numFmtId="44" fontId="0" fillId="0" borderId="0" xfId="2" applyFont="1"/>
    <xf numFmtId="43" fontId="0" fillId="0" borderId="0" xfId="1" applyNumberFormat="1" applyFont="1"/>
    <xf numFmtId="164" fontId="0" fillId="0" borderId="0" xfId="1" applyNumberFormat="1" applyFont="1"/>
    <xf numFmtId="0" fontId="0" fillId="0" borderId="0" xfId="2" applyNumberFormat="1" applyFont="1"/>
    <xf numFmtId="0" fontId="0" fillId="0" borderId="0" xfId="1" applyNumberFormat="1" applyFont="1"/>
    <xf numFmtId="43" fontId="0" fillId="0" borderId="0" xfId="1" applyFont="1" applyFill="1" applyBorder="1"/>
    <xf numFmtId="165" fontId="0" fillId="0" borderId="0" xfId="2" applyNumberFormat="1" applyFont="1"/>
    <xf numFmtId="0" fontId="0" fillId="2" borderId="0" xfId="0" applyFill="1" applyBorder="1"/>
    <xf numFmtId="165" fontId="0" fillId="2" borderId="0" xfId="2" applyNumberFormat="1" applyFont="1" applyFill="1" applyBorder="1"/>
    <xf numFmtId="43" fontId="0" fillId="2" borderId="0" xfId="1" applyNumberFormat="1" applyFont="1" applyFill="1" applyBorder="1"/>
    <xf numFmtId="44" fontId="0" fillId="2" borderId="0" xfId="2" applyFont="1" applyFill="1" applyBorder="1"/>
    <xf numFmtId="43" fontId="0" fillId="2" borderId="0" xfId="1" applyFont="1" applyFill="1" applyBorder="1"/>
    <xf numFmtId="0" fontId="0" fillId="0" borderId="0" xfId="0" applyFill="1" applyBorder="1"/>
    <xf numFmtId="0" fontId="0" fillId="4" borderId="0" xfId="0" applyFill="1" applyBorder="1"/>
    <xf numFmtId="165" fontId="0" fillId="4" borderId="0" xfId="2" applyNumberFormat="1" applyFont="1" applyFill="1" applyBorder="1"/>
    <xf numFmtId="43" fontId="0" fillId="4" borderId="0" xfId="1" applyNumberFormat="1" applyFont="1" applyFill="1" applyBorder="1"/>
    <xf numFmtId="44" fontId="0" fillId="4" borderId="0" xfId="2" applyFont="1" applyFill="1" applyBorder="1"/>
    <xf numFmtId="0" fontId="0" fillId="5" borderId="0" xfId="0" applyFill="1" applyBorder="1"/>
    <xf numFmtId="165" fontId="0" fillId="5" borderId="0" xfId="2" applyNumberFormat="1" applyFont="1" applyFill="1" applyBorder="1"/>
    <xf numFmtId="43" fontId="0" fillId="5" borderId="0" xfId="1" applyNumberFormat="1" applyFont="1" applyFill="1" applyBorder="1"/>
    <xf numFmtId="44" fontId="0" fillId="5" borderId="0" xfId="2" applyFont="1" applyFill="1" applyBorder="1"/>
    <xf numFmtId="0" fontId="0" fillId="2" borderId="0" xfId="0" applyFill="1"/>
    <xf numFmtId="0" fontId="3" fillId="6" borderId="7" xfId="0" applyFont="1" applyFill="1" applyBorder="1" applyAlignment="1" applyProtection="1">
      <alignment horizontal="left"/>
    </xf>
    <xf numFmtId="0" fontId="3" fillId="7" borderId="8" xfId="0" applyFont="1" applyFill="1" applyBorder="1" applyAlignment="1" applyProtection="1">
      <alignment horizontal="left" vertical="center"/>
    </xf>
    <xf numFmtId="0" fontId="3" fillId="7" borderId="10" xfId="0" applyFont="1" applyFill="1" applyBorder="1" applyProtection="1"/>
    <xf numFmtId="0" fontId="3" fillId="7" borderId="9" xfId="0" applyFont="1" applyFill="1" applyBorder="1" applyProtection="1"/>
    <xf numFmtId="0" fontId="3" fillId="7" borderId="2" xfId="0" applyFont="1" applyFill="1" applyBorder="1" applyProtection="1"/>
    <xf numFmtId="0" fontId="3" fillId="7" borderId="3" xfId="0" applyFont="1" applyFill="1" applyBorder="1" applyProtection="1"/>
    <xf numFmtId="0" fontId="3" fillId="7" borderId="3" xfId="0" applyFont="1" applyFill="1" applyBorder="1" applyProtection="1">
      <protection locked="0"/>
    </xf>
    <xf numFmtId="0" fontId="5" fillId="8" borderId="7" xfId="0" applyFont="1" applyFill="1" applyBorder="1" applyProtection="1"/>
    <xf numFmtId="0" fontId="5" fillId="8" borderId="7" xfId="0" applyFont="1" applyFill="1" applyBorder="1" applyProtection="1">
      <protection locked="0"/>
    </xf>
    <xf numFmtId="0" fontId="5" fillId="8" borderId="7" xfId="0" quotePrefix="1" applyFont="1" applyFill="1" applyBorder="1" applyProtection="1">
      <protection locked="0"/>
    </xf>
    <xf numFmtId="167" fontId="3" fillId="7" borderId="3" xfId="0" applyNumberFormat="1" applyFont="1" applyFill="1" applyBorder="1" applyProtection="1">
      <protection locked="0"/>
    </xf>
    <xf numFmtId="1" fontId="3" fillId="7" borderId="3" xfId="0" applyNumberFormat="1" applyFont="1" applyFill="1" applyBorder="1" applyProtection="1">
      <protection locked="0"/>
    </xf>
    <xf numFmtId="0" fontId="3" fillId="7" borderId="3" xfId="0" applyFont="1" applyFill="1" applyBorder="1" applyAlignment="1" applyProtection="1">
      <alignment horizontal="right"/>
      <protection locked="0"/>
    </xf>
    <xf numFmtId="168" fontId="3" fillId="7" borderId="3" xfId="0" applyNumberFormat="1" applyFont="1" applyFill="1" applyBorder="1" applyProtection="1">
      <protection locked="0"/>
    </xf>
    <xf numFmtId="0" fontId="3" fillId="7" borderId="11" xfId="0" applyFont="1" applyFill="1" applyBorder="1" applyProtection="1"/>
    <xf numFmtId="0" fontId="3" fillId="7" borderId="12" xfId="0" applyFont="1" applyFill="1" applyBorder="1" applyProtection="1">
      <protection locked="0"/>
    </xf>
    <xf numFmtId="0" fontId="3" fillId="7" borderId="4" xfId="0" applyFont="1" applyFill="1" applyBorder="1" applyProtection="1"/>
    <xf numFmtId="0" fontId="3" fillId="7" borderId="5" xfId="0" applyFont="1" applyFill="1" applyBorder="1" applyProtection="1">
      <protection locked="0"/>
    </xf>
    <xf numFmtId="0" fontId="3" fillId="7" borderId="7" xfId="0" applyFont="1" applyFill="1" applyBorder="1" applyAlignment="1" applyProtection="1">
      <alignment horizontal="center"/>
    </xf>
    <xf numFmtId="0" fontId="0" fillId="7" borderId="7" xfId="0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 vertical="center" wrapText="1"/>
    </xf>
    <xf numFmtId="16" fontId="2" fillId="3" borderId="6" xfId="4" applyNumberFormat="1" applyAlignment="1" applyProtection="1">
      <alignment horizontal="right"/>
      <protection locked="0"/>
    </xf>
    <xf numFmtId="0" fontId="0" fillId="5" borderId="0" xfId="0" applyFill="1"/>
    <xf numFmtId="2" fontId="0" fillId="5" borderId="0" xfId="0" applyNumberFormat="1" applyFill="1" applyBorder="1"/>
    <xf numFmtId="166" fontId="0" fillId="5" borderId="0" xfId="2" applyNumberFormat="1" applyFont="1" applyFill="1" applyBorder="1"/>
    <xf numFmtId="9" fontId="0" fillId="5" borderId="0" xfId="3" applyFont="1" applyFill="1" applyBorder="1"/>
    <xf numFmtId="9" fontId="0" fillId="2" borderId="0" xfId="3" applyFont="1" applyFill="1" applyBorder="1"/>
    <xf numFmtId="9" fontId="0" fillId="2" borderId="0" xfId="3" applyFont="1" applyFill="1"/>
    <xf numFmtId="9" fontId="0" fillId="4" borderId="0" xfId="3" applyFont="1" applyFill="1" applyBorder="1"/>
    <xf numFmtId="9" fontId="0" fillId="4" borderId="0" xfId="3" applyFont="1" applyFill="1"/>
    <xf numFmtId="43" fontId="0" fillId="5" borderId="0" xfId="1" applyFont="1" applyFill="1" applyBorder="1"/>
    <xf numFmtId="43" fontId="0" fillId="2" borderId="0" xfId="1" applyFont="1" applyFill="1"/>
    <xf numFmtId="43" fontId="0" fillId="4" borderId="0" xfId="1" applyFont="1" applyFill="1" applyBorder="1"/>
    <xf numFmtId="43" fontId="0" fillId="4" borderId="0" xfId="1" applyFont="1" applyFill="1"/>
    <xf numFmtId="0" fontId="3" fillId="0" borderId="0" xfId="0" applyFont="1" applyFill="1" applyBorder="1" applyProtection="1"/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wrapText="1"/>
    </xf>
    <xf numFmtId="0" fontId="0" fillId="0" borderId="0" xfId="0" applyAlignment="1">
      <alignment wrapText="1"/>
    </xf>
    <xf numFmtId="43" fontId="0" fillId="2" borderId="0" xfId="0" applyNumberFormat="1" applyFill="1" applyBorder="1"/>
    <xf numFmtId="43" fontId="0" fillId="2" borderId="0" xfId="3" applyNumberFormat="1" applyFont="1" applyFill="1" applyBorder="1"/>
    <xf numFmtId="43" fontId="0" fillId="2" borderId="0" xfId="3" applyNumberFormat="1" applyFont="1" applyFill="1"/>
    <xf numFmtId="43" fontId="0" fillId="4" borderId="0" xfId="0" applyNumberFormat="1" applyFill="1" applyBorder="1"/>
    <xf numFmtId="43" fontId="0" fillId="4" borderId="0" xfId="3" applyNumberFormat="1" applyFont="1" applyFill="1" applyBorder="1"/>
    <xf numFmtId="43" fontId="0" fillId="4" borderId="0" xfId="3" applyNumberFormat="1" applyFont="1" applyFill="1"/>
    <xf numFmtId="0" fontId="3" fillId="7" borderId="15" xfId="0" applyFont="1" applyFill="1" applyBorder="1" applyProtection="1"/>
    <xf numFmtId="0" fontId="3" fillId="7" borderId="15" xfId="0" applyFont="1" applyFill="1" applyBorder="1" applyAlignment="1" applyProtection="1">
      <alignment wrapText="1"/>
    </xf>
    <xf numFmtId="169" fontId="0" fillId="2" borderId="0" xfId="0" applyNumberFormat="1" applyFill="1" applyBorder="1"/>
    <xf numFmtId="169" fontId="0" fillId="2" borderId="0" xfId="3" applyNumberFormat="1" applyFont="1" applyFill="1" applyBorder="1"/>
    <xf numFmtId="169" fontId="0" fillId="2" borderId="0" xfId="3" applyNumberFormat="1" applyFont="1" applyFill="1"/>
    <xf numFmtId="169" fontId="0" fillId="5" borderId="0" xfId="1" applyNumberFormat="1" applyFont="1" applyFill="1" applyBorder="1"/>
    <xf numFmtId="0" fontId="4" fillId="8" borderId="13" xfId="0" applyFont="1" applyFill="1" applyBorder="1" applyAlignment="1" applyProtection="1">
      <alignment horizontal="center" vertical="center" wrapText="1"/>
    </xf>
    <xf numFmtId="0" fontId="4" fillId="8" borderId="14" xfId="0" applyFont="1" applyFill="1" applyBorder="1" applyAlignment="1" applyProtection="1">
      <alignment horizontal="center" vertical="center" wrapText="1"/>
    </xf>
    <xf numFmtId="0" fontId="0" fillId="5" borderId="0" xfId="0" applyFill="1" applyBorder="1" applyAlignment="1">
      <alignment horizontal="center"/>
    </xf>
    <xf numFmtId="44" fontId="0" fillId="2" borderId="0" xfId="2" applyFont="1" applyFill="1" applyBorder="1" applyAlignment="1">
      <alignment horizontal="center"/>
    </xf>
    <xf numFmtId="44" fontId="0" fillId="4" borderId="0" xfId="2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Input" xfId="4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ect%20Docs\5%20MW%20-%20NREL%20Cost%20and%20Scaling%20Model%20-%20Internal%20Version%20-%2002.01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&amp; Summary"/>
      <sheetName val="Cost Summary"/>
      <sheetName val="Cost &amp; Mass Functions"/>
      <sheetName val="Onshore vs Offshore"/>
      <sheetName val="Blade Mass &amp; Cost"/>
      <sheetName val="Chart1"/>
      <sheetName val="Hub Mass &amp; Cost"/>
      <sheetName val="Nacelle Mass"/>
      <sheetName val="Tower Top Mass"/>
      <sheetName val="Pitch Mech &amp; Bearings"/>
      <sheetName val="Chart2"/>
      <sheetName val="Nose cone"/>
      <sheetName val="Low Speed Shaft"/>
      <sheetName val="Chart3"/>
      <sheetName val="Bearings"/>
      <sheetName val="Chart4"/>
      <sheetName val="Gearbox"/>
      <sheetName val="Chart5"/>
      <sheetName val="Mech Brake &amp; Couplings"/>
      <sheetName val="Generators"/>
      <sheetName val="Chart8"/>
      <sheetName val="Variable Speed Elect"/>
      <sheetName val="Yaw Drive &amp; Bearing"/>
      <sheetName val="Chart6"/>
      <sheetName val="Mainframe"/>
      <sheetName val="Chart7"/>
      <sheetName val="Electrical Connections"/>
      <sheetName val="Hydraulic, Cooling System"/>
      <sheetName val="Nacelle Cover"/>
      <sheetName val="L-B Control, Safety System"/>
      <sheetName val="Tower"/>
      <sheetName val="L-B Foundations"/>
      <sheetName val="L-B Transportation"/>
      <sheetName val="L-B Roads, Civil"/>
      <sheetName val="L-B Assembly, Install"/>
      <sheetName val="L-B Electrical Interconnection"/>
      <sheetName val="L-B Permits &amp; Eng"/>
      <sheetName val="L-B LRC"/>
      <sheetName val="L-B O&amp;M"/>
      <sheetName val="L-B Lease Cost"/>
      <sheetName val="OS Control, Safety System"/>
      <sheetName val="OS Marinization"/>
      <sheetName val="OS Port &amp; Staging Equipment"/>
      <sheetName val="OS Permits, Eng, Site Assess"/>
      <sheetName val="OS Personnel Access Eqpt"/>
      <sheetName val="OS Scour Protection"/>
      <sheetName val="OS Surety Bond"/>
      <sheetName val="OS Warranty Premium"/>
      <sheetName val="OS LRC"/>
      <sheetName val="OS O&amp;M"/>
      <sheetName val="OS Lease Cost"/>
      <sheetName val="OSS Support Structure"/>
      <sheetName val="OSS Turbine Installation"/>
      <sheetName val="OSS Transportation "/>
      <sheetName val="OSS Elect Interf-Connect"/>
      <sheetName val="OST Support Structure"/>
      <sheetName val="OST Support Structure Install"/>
      <sheetName val="OST Structure Transport"/>
      <sheetName val="OST Turbine Transport"/>
      <sheetName val="OST Turbine Install"/>
      <sheetName val="OST Elect Interf-Connect"/>
      <sheetName val="Drive Train Efficiency"/>
      <sheetName val="AEP Input Output sheet"/>
      <sheetName val="PPI Calculation"/>
      <sheetName val="PPI Look Up Table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 refreshError="1"/>
      <sheetData sheetId="21"/>
      <sheetData sheetId="22"/>
      <sheetData sheetId="23" refreshError="1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50">
          <cell r="N50" t="str">
            <v>Idealized Turbine power</v>
          </cell>
          <cell r="O50" t="str">
            <v>Composite IEC Class I (1.5 MW)</v>
          </cell>
          <cell r="P50" t="str">
            <v>Composite IEC Class I (3.5 MW)</v>
          </cell>
          <cell r="Q50" t="str">
            <v>Composite IEC Class I (5 MW)</v>
          </cell>
          <cell r="R50" t="str">
            <v>Composite IEC Class II (1.5 MW)</v>
          </cell>
          <cell r="S50" t="str">
            <v>Composite IEC Class II (3.5 MW)</v>
          </cell>
          <cell r="T50" t="str">
            <v>Composite IEC Class II (5 MW)</v>
          </cell>
          <cell r="U50" t="str">
            <v>Composite IEC Class III (1.5 MW)</v>
          </cell>
          <cell r="V50" t="str">
            <v>Composite IEC Class III (3.5 MW)</v>
          </cell>
          <cell r="W50" t="str">
            <v>Composite IEC Class III (5 MW)</v>
          </cell>
          <cell r="X50" t="str">
            <v>AAER A-1500_70</v>
          </cell>
          <cell r="Y50" t="str">
            <v>AAER A-1500_77</v>
          </cell>
          <cell r="Z50" t="str">
            <v>AWE 52-900</v>
          </cell>
          <cell r="AA50" t="str">
            <v>AWE 54-900</v>
          </cell>
          <cell r="AB50" t="str">
            <v>BARD 5.0</v>
          </cell>
          <cell r="AC50" t="str">
            <v>Bonus 1300</v>
          </cell>
          <cell r="AD50" t="str">
            <v>Liberty C99</v>
          </cell>
          <cell r="AE50" t="str">
            <v>Liberty C96</v>
          </cell>
          <cell r="AF50" t="str">
            <v>Liberty C93</v>
          </cell>
          <cell r="AG50" t="str">
            <v>Liberty C89</v>
          </cell>
          <cell r="AH50" t="str">
            <v>DeWind D8(8.2)</v>
          </cell>
          <cell r="AI50" t="str">
            <v>Zond Z-40</v>
          </cell>
          <cell r="AJ50" t="str">
            <v>Zond Z-50/750</v>
          </cell>
          <cell r="AK50" t="str">
            <v>FL 1500_70</v>
          </cell>
          <cell r="AL50" t="str">
            <v>FL 1500_77</v>
          </cell>
          <cell r="AM50" t="str">
            <v>FL 2500_80</v>
          </cell>
          <cell r="AN50" t="str">
            <v>FL 2500_90</v>
          </cell>
          <cell r="AO50" t="str">
            <v>FL 2500_100</v>
          </cell>
          <cell r="AP50" t="str">
            <v>Gamesa G52 800</v>
          </cell>
          <cell r="AQ50" t="str">
            <v>Gamesa G52 850</v>
          </cell>
          <cell r="AR50" t="str">
            <v>Gamesa G80 2.0MW</v>
          </cell>
          <cell r="AS50" t="str">
            <v>Gamesa G87 2.0 MW</v>
          </cell>
          <cell r="AT50" t="str">
            <v>Gamesa G90 2.0 MW</v>
          </cell>
          <cell r="AU50" t="str">
            <v>GE 1.5s</v>
          </cell>
          <cell r="AV50" t="str">
            <v>GE 1.5sle</v>
          </cell>
          <cell r="AW50" t="str">
            <v>GE 1.5 xle</v>
          </cell>
          <cell r="AX50" t="str">
            <v>GE 2.5xl</v>
          </cell>
          <cell r="AY50" t="str">
            <v>MWT 1000</v>
          </cell>
          <cell r="AZ50" t="str">
            <v>MWT 1000A</v>
          </cell>
          <cell r="BA50" t="str">
            <v>MWT 92/2.4</v>
          </cell>
          <cell r="BB50" t="str">
            <v>MWT 95/2.4</v>
          </cell>
          <cell r="BC50" t="str">
            <v>Multibrid m5000</v>
          </cell>
          <cell r="BD50" t="str">
            <v>NEG Micon multi-power 44/750</v>
          </cell>
          <cell r="BE50" t="str">
            <v>NEG Micon multi-power 48/750</v>
          </cell>
          <cell r="BF50" t="str">
            <v>NM 52 900</v>
          </cell>
          <cell r="BG50" t="str">
            <v>NM 72C 1500</v>
          </cell>
          <cell r="BH50" t="str">
            <v>NM82 1650</v>
          </cell>
          <cell r="BI50" t="str">
            <v>Nordex N43/600</v>
          </cell>
          <cell r="BJ50" t="str">
            <v>Nordex N60/1300</v>
          </cell>
          <cell r="BK50" t="str">
            <v>Nordex N90/2300</v>
          </cell>
          <cell r="BL50" t="str">
            <v>Nordex N80/2500</v>
          </cell>
          <cell r="BM50" t="str">
            <v>Nordex N90/2500 HS</v>
          </cell>
          <cell r="BN50" t="str">
            <v>Nordex N90/2500 LS</v>
          </cell>
          <cell r="BO50" t="str">
            <v>Nordex N100/2500</v>
          </cell>
          <cell r="BP50" t="str">
            <v>RePower MM 82</v>
          </cell>
          <cell r="BQ50" t="str">
            <v>RePower MM 92</v>
          </cell>
          <cell r="BR50" t="str">
            <v>RePower 3XM</v>
          </cell>
          <cell r="BS50" t="str">
            <v>RePower 5M</v>
          </cell>
          <cell r="BT50" t="str">
            <v>SWT 2.3 MW-93</v>
          </cell>
          <cell r="BU50" t="str">
            <v>SWT 3.6 MW-107</v>
          </cell>
          <cell r="BV50" t="str">
            <v>S64/950</v>
          </cell>
          <cell r="BW50" t="str">
            <v>S64/1250</v>
          </cell>
          <cell r="BX50" t="str">
            <v>S88</v>
          </cell>
          <cell r="BY50" t="str">
            <v>S52 600</v>
          </cell>
          <cell r="BZ50" t="str">
            <v>S82 1.5</v>
          </cell>
          <cell r="CA50" t="str">
            <v>TW-600e</v>
          </cell>
          <cell r="CB50" t="str">
            <v>Tacke T600-48</v>
          </cell>
          <cell r="CC50" t="str">
            <v>V42-600</v>
          </cell>
          <cell r="CD50" t="str">
            <v>V44-600</v>
          </cell>
          <cell r="CE50" t="str">
            <v>V47 660</v>
          </cell>
          <cell r="CF50" t="str">
            <v>V82-1.65</v>
          </cell>
          <cell r="CG50" t="str">
            <v>V80-1.8</v>
          </cell>
          <cell r="CH50" t="str">
            <v>V80-2.0</v>
          </cell>
          <cell r="CI50" t="str">
            <v>V90-1.8</v>
          </cell>
          <cell r="CJ50" t="str">
            <v>V90-2.0</v>
          </cell>
          <cell r="CK50" t="str">
            <v>V90-3.0</v>
          </cell>
          <cell r="CL50" t="str">
            <v>V100-1.8</v>
          </cell>
          <cell r="CM50" t="str">
            <v>V112-3.0</v>
          </cell>
          <cell r="CN50" t="str">
            <v>V52-850</v>
          </cell>
          <cell r="CO50" t="str">
            <v>V66-1650</v>
          </cell>
        </row>
      </sheetData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9"/>
  <sheetViews>
    <sheetView topLeftCell="B16" workbookViewId="0">
      <selection activeCell="I42" sqref="I42"/>
    </sheetView>
  </sheetViews>
  <sheetFormatPr defaultRowHeight="15" x14ac:dyDescent="0.25"/>
  <cols>
    <col min="1" max="1" width="38.42578125" bestFit="1" customWidth="1"/>
    <col min="2" max="2" width="12.5703125" style="1" customWidth="1"/>
    <col min="3" max="3" width="15" style="1" bestFit="1" customWidth="1"/>
    <col min="4" max="4" width="25.28515625" customWidth="1"/>
    <col min="5" max="7" width="12" bestFit="1" customWidth="1"/>
    <col min="8" max="8" width="10.85546875" customWidth="1"/>
    <col min="9" max="9" width="11.5703125" bestFit="1" customWidth="1"/>
  </cols>
  <sheetData>
    <row r="1" spans="1:4" ht="15.75" thickBot="1" x14ac:dyDescent="0.3">
      <c r="A1" s="25" t="s">
        <v>10</v>
      </c>
      <c r="B1" s="46" t="s">
        <v>36</v>
      </c>
    </row>
    <row r="2" spans="1:4" s="9" customFormat="1" ht="15.75" thickBot="1" x14ac:dyDescent="0.3">
      <c r="A2" s="43" t="s">
        <v>11</v>
      </c>
      <c r="B2" s="44"/>
      <c r="C2" s="6" t="s">
        <v>32</v>
      </c>
    </row>
    <row r="3" spans="1:4" s="9" customFormat="1" ht="38.25" customHeight="1" x14ac:dyDescent="0.25">
      <c r="A3" s="26" t="s">
        <v>12</v>
      </c>
      <c r="B3" s="45" t="s">
        <v>13</v>
      </c>
      <c r="C3" s="6" t="s">
        <v>34</v>
      </c>
    </row>
    <row r="4" spans="1:4" s="4" customFormat="1" x14ac:dyDescent="0.25">
      <c r="A4" s="27" t="s">
        <v>14</v>
      </c>
      <c r="B4" s="28">
        <v>5000</v>
      </c>
      <c r="C4" s="7"/>
    </row>
    <row r="5" spans="1:4" s="3" customFormat="1" x14ac:dyDescent="0.25">
      <c r="A5" s="29" t="s">
        <v>15</v>
      </c>
      <c r="B5" s="30">
        <v>126</v>
      </c>
      <c r="C5" s="6" t="s">
        <v>33</v>
      </c>
    </row>
    <row r="6" spans="1:4" s="3" customFormat="1" x14ac:dyDescent="0.25">
      <c r="A6" s="29" t="s">
        <v>16</v>
      </c>
      <c r="B6" s="31">
        <v>90</v>
      </c>
      <c r="C6" s="6" t="s">
        <v>33</v>
      </c>
    </row>
    <row r="7" spans="1:4" s="3" customFormat="1" ht="15.75" customHeight="1" thickBot="1" x14ac:dyDescent="0.3">
      <c r="A7" s="75" t="s">
        <v>17</v>
      </c>
      <c r="B7" s="76"/>
      <c r="C7" s="6"/>
      <c r="D7" s="69" t="s">
        <v>43</v>
      </c>
    </row>
    <row r="8" spans="1:4" s="5" customFormat="1" ht="27" thickBot="1" x14ac:dyDescent="0.3">
      <c r="A8" s="32" t="s">
        <v>18</v>
      </c>
      <c r="B8" s="33">
        <v>5000</v>
      </c>
      <c r="C8" s="7"/>
      <c r="D8" s="70" t="s">
        <v>86</v>
      </c>
    </row>
    <row r="9" spans="1:4" ht="52.5" thickBot="1" x14ac:dyDescent="0.3">
      <c r="A9" s="32" t="s">
        <v>15</v>
      </c>
      <c r="B9" s="34">
        <v>126</v>
      </c>
      <c r="D9" s="70" t="s">
        <v>44</v>
      </c>
    </row>
    <row r="10" spans="1:4" s="3" customFormat="1" x14ac:dyDescent="0.25">
      <c r="A10" s="29" t="s">
        <v>19</v>
      </c>
      <c r="B10" s="31">
        <v>8.25</v>
      </c>
      <c r="C10" s="6"/>
      <c r="D10" s="61"/>
    </row>
    <row r="11" spans="1:4" s="2" customFormat="1" x14ac:dyDescent="0.25">
      <c r="A11" s="29" t="s">
        <v>20</v>
      </c>
      <c r="B11" s="31">
        <v>2.4</v>
      </c>
      <c r="C11" s="7"/>
      <c r="D11" s="61"/>
    </row>
    <row r="12" spans="1:4" s="3" customFormat="1" x14ac:dyDescent="0.25">
      <c r="A12" s="29" t="s">
        <v>21</v>
      </c>
      <c r="B12" s="35">
        <v>0.14299999999999999</v>
      </c>
      <c r="C12" s="6"/>
      <c r="D12" s="61"/>
    </row>
    <row r="13" spans="1:4" s="2" customFormat="1" x14ac:dyDescent="0.25">
      <c r="A13" s="29" t="s">
        <v>22</v>
      </c>
      <c r="B13" s="36">
        <v>0</v>
      </c>
      <c r="C13" s="7"/>
      <c r="D13" s="61"/>
    </row>
    <row r="14" spans="1:4" s="3" customFormat="1" x14ac:dyDescent="0.25">
      <c r="A14" s="29" t="s">
        <v>23</v>
      </c>
      <c r="B14" s="35">
        <v>0.48799999999999999</v>
      </c>
      <c r="C14" s="6"/>
      <c r="D14" s="61"/>
    </row>
    <row r="15" spans="1:4" s="2" customFormat="1" x14ac:dyDescent="0.25">
      <c r="A15" s="29" t="s">
        <v>24</v>
      </c>
      <c r="B15" s="37">
        <v>80</v>
      </c>
      <c r="C15" s="7" t="s">
        <v>35</v>
      </c>
      <c r="D15" s="61"/>
    </row>
    <row r="16" spans="1:4" s="2" customFormat="1" x14ac:dyDescent="0.25">
      <c r="A16" s="29" t="s">
        <v>25</v>
      </c>
      <c r="B16" s="31">
        <v>7.5250000000000004</v>
      </c>
      <c r="C16" s="7"/>
      <c r="D16" s="61"/>
    </row>
    <row r="17" spans="1:18" x14ac:dyDescent="0.25">
      <c r="A17" s="29" t="s">
        <v>26</v>
      </c>
      <c r="B17" s="38">
        <v>0</v>
      </c>
    </row>
    <row r="18" spans="1:18" x14ac:dyDescent="0.25">
      <c r="A18" s="29" t="s">
        <v>27</v>
      </c>
      <c r="B18" s="38">
        <v>0.1</v>
      </c>
    </row>
    <row r="19" spans="1:18" x14ac:dyDescent="0.25">
      <c r="A19" s="29" t="s">
        <v>28</v>
      </c>
      <c r="B19" s="38">
        <v>0.95</v>
      </c>
    </row>
    <row r="20" spans="1:18" x14ac:dyDescent="0.25">
      <c r="A20" s="29" t="s">
        <v>29</v>
      </c>
      <c r="B20" s="31">
        <v>50</v>
      </c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39" t="s">
        <v>30</v>
      </c>
      <c r="B21" s="40">
        <v>1</v>
      </c>
    </row>
    <row r="22" spans="1:18" ht="15.75" thickBot="1" x14ac:dyDescent="0.3">
      <c r="A22" s="41" t="s">
        <v>31</v>
      </c>
      <c r="B22" s="42">
        <v>1</v>
      </c>
    </row>
    <row r="23" spans="1:18" x14ac:dyDescent="0.25">
      <c r="A23" s="59"/>
      <c r="B23" s="60"/>
    </row>
    <row r="24" spans="1:18" x14ac:dyDescent="0.25">
      <c r="A24" t="s">
        <v>79</v>
      </c>
      <c r="D24" s="77" t="s">
        <v>7</v>
      </c>
      <c r="E24" s="77"/>
      <c r="F24" s="77"/>
      <c r="G24" s="77"/>
      <c r="H24" s="77"/>
    </row>
    <row r="25" spans="1:18" x14ac:dyDescent="0.25">
      <c r="A25" t="s">
        <v>45</v>
      </c>
      <c r="D25" s="20" t="s">
        <v>9</v>
      </c>
      <c r="E25" s="20">
        <v>0</v>
      </c>
      <c r="F25" s="20">
        <v>20</v>
      </c>
      <c r="G25" s="20">
        <v>40</v>
      </c>
      <c r="H25" s="20">
        <v>70</v>
      </c>
    </row>
    <row r="26" spans="1:18" x14ac:dyDescent="0.25">
      <c r="A26" s="15" t="s">
        <v>46</v>
      </c>
      <c r="D26" s="20" t="s">
        <v>0</v>
      </c>
      <c r="E26" s="20">
        <v>5.2439791214477276E-2</v>
      </c>
      <c r="F26" s="20">
        <v>9.7401650355159949E-2</v>
      </c>
      <c r="G26" s="20">
        <v>0.11222456588909009</v>
      </c>
      <c r="H26" s="20">
        <v>5.8408286880253568E-2</v>
      </c>
    </row>
    <row r="27" spans="1:18" x14ac:dyDescent="0.25">
      <c r="A27" s="15" t="s">
        <v>47</v>
      </c>
      <c r="D27" s="21" t="s">
        <v>1</v>
      </c>
      <c r="E27" s="21">
        <v>6.3900430388047727E-2</v>
      </c>
      <c r="F27" s="21">
        <v>0.11221687598795284</v>
      </c>
      <c r="G27" s="21">
        <v>0.13042373724320375</v>
      </c>
      <c r="H27" s="20">
        <v>6.4321658813025595E-2</v>
      </c>
    </row>
    <row r="28" spans="1:18" x14ac:dyDescent="0.25">
      <c r="A28" s="15" t="s">
        <v>48</v>
      </c>
      <c r="D28" s="22" t="s">
        <v>2</v>
      </c>
      <c r="E28" s="22">
        <v>18756.299842995941</v>
      </c>
      <c r="F28" s="22">
        <v>18756.299842995941</v>
      </c>
      <c r="G28" s="22">
        <v>18756.299842995941</v>
      </c>
      <c r="H28" s="20">
        <v>18756.299842995941</v>
      </c>
    </row>
    <row r="29" spans="1:18" x14ac:dyDescent="0.25">
      <c r="A29" s="15" t="s">
        <v>49</v>
      </c>
      <c r="D29" s="23" t="s">
        <v>3</v>
      </c>
      <c r="E29" s="23">
        <v>3084.5333435301691</v>
      </c>
      <c r="F29" s="23">
        <v>7668.7762264663597</v>
      </c>
      <c r="G29" s="23">
        <v>10514.55413399395</v>
      </c>
      <c r="H29" s="20">
        <v>182.63410664682263</v>
      </c>
    </row>
    <row r="30" spans="1:18" x14ac:dyDescent="0.25">
      <c r="A30" s="15" t="s">
        <v>50</v>
      </c>
      <c r="D30" s="23" t="s">
        <v>4</v>
      </c>
      <c r="E30" s="23">
        <v>5508.624347398074</v>
      </c>
      <c r="F30" s="23">
        <v>6087.8035548940879</v>
      </c>
      <c r="G30" s="23">
        <v>6087.8035548940879</v>
      </c>
      <c r="H30" s="20">
        <v>6087.8035548940879</v>
      </c>
    </row>
    <row r="31" spans="1:18" x14ac:dyDescent="0.25">
      <c r="A31" s="15" t="s">
        <v>51</v>
      </c>
      <c r="D31" s="23" t="s">
        <v>5</v>
      </c>
      <c r="E31" s="23">
        <v>144.05348654926811</v>
      </c>
      <c r="F31" s="23">
        <v>401.81902320194337</v>
      </c>
      <c r="G31" s="23">
        <v>401.81902320194337</v>
      </c>
      <c r="H31" s="20">
        <v>401.81902320194337</v>
      </c>
    </row>
    <row r="32" spans="1:18" x14ac:dyDescent="0.25">
      <c r="A32" s="15" t="s">
        <v>52</v>
      </c>
      <c r="D32" s="15"/>
      <c r="E32" s="15"/>
      <c r="F32" s="15"/>
      <c r="G32" s="15"/>
      <c r="H32" s="15"/>
    </row>
    <row r="33" spans="1:8" x14ac:dyDescent="0.25">
      <c r="A33" s="15" t="s">
        <v>53</v>
      </c>
      <c r="D33" s="78" t="s">
        <v>8</v>
      </c>
      <c r="E33" s="78"/>
      <c r="F33" s="78"/>
      <c r="G33" s="78"/>
      <c r="H33" s="78"/>
    </row>
    <row r="34" spans="1:8" x14ac:dyDescent="0.25">
      <c r="A34" s="15" t="s">
        <v>54</v>
      </c>
      <c r="D34" s="10" t="s">
        <v>9</v>
      </c>
      <c r="E34" s="10">
        <v>0</v>
      </c>
      <c r="F34" s="10">
        <v>20</v>
      </c>
      <c r="G34" s="10">
        <v>40</v>
      </c>
      <c r="H34" s="10">
        <v>70</v>
      </c>
    </row>
    <row r="35" spans="1:8" x14ac:dyDescent="0.25">
      <c r="A35" s="15" t="s">
        <v>55</v>
      </c>
      <c r="D35" s="10" t="s">
        <v>0</v>
      </c>
      <c r="E35" s="10">
        <v>5.2440000000000001E-2</v>
      </c>
      <c r="F35" s="10">
        <v>9.74E-2</v>
      </c>
      <c r="G35" s="10">
        <v>0.11222</v>
      </c>
      <c r="H35" s="10">
        <v>5.8409999999999997E-2</v>
      </c>
    </row>
    <row r="36" spans="1:8" x14ac:dyDescent="0.25">
      <c r="A36" s="15" t="s">
        <v>56</v>
      </c>
      <c r="D36" s="11" t="s">
        <v>1</v>
      </c>
      <c r="E36" s="11">
        <v>6.3899999999999998E-2</v>
      </c>
      <c r="F36" s="11">
        <v>0.11222</v>
      </c>
      <c r="G36" s="11">
        <v>0.13042000000000001</v>
      </c>
      <c r="H36" s="10">
        <v>6.4320000000000002E-2</v>
      </c>
    </row>
    <row r="37" spans="1:8" x14ac:dyDescent="0.25">
      <c r="A37" t="s">
        <v>57</v>
      </c>
      <c r="D37" s="12" t="s">
        <v>2</v>
      </c>
      <c r="E37" s="12">
        <v>18756.29984</v>
      </c>
      <c r="F37" s="12">
        <v>18756.29984</v>
      </c>
      <c r="G37" s="12">
        <v>18756.29984</v>
      </c>
      <c r="H37" s="10">
        <v>18756.29984</v>
      </c>
    </row>
    <row r="38" spans="1:8" x14ac:dyDescent="0.25">
      <c r="A38" t="s">
        <v>58</v>
      </c>
      <c r="D38" s="13" t="s">
        <v>3</v>
      </c>
      <c r="E38" s="13">
        <v>3084.5331200000001</v>
      </c>
      <c r="F38" s="13">
        <v>7668.7752700000001</v>
      </c>
      <c r="G38" s="13">
        <v>10514.55215</v>
      </c>
      <c r="H38" s="10">
        <v>182.63410999999999</v>
      </c>
    </row>
    <row r="39" spans="1:8" x14ac:dyDescent="0.25">
      <c r="A39" t="s">
        <v>59</v>
      </c>
      <c r="D39" s="13" t="s">
        <v>4</v>
      </c>
      <c r="E39" s="13">
        <v>5508.6244100000004</v>
      </c>
      <c r="F39" s="13">
        <v>6087.8036199999997</v>
      </c>
      <c r="G39" s="13">
        <v>6087.8036199999997</v>
      </c>
      <c r="H39" s="10">
        <v>6087.8036199999997</v>
      </c>
    </row>
    <row r="40" spans="1:8" x14ac:dyDescent="0.25">
      <c r="A40" t="s">
        <v>60</v>
      </c>
      <c r="D40" s="13" t="s">
        <v>5</v>
      </c>
      <c r="E40" s="13">
        <v>144.05349000000001</v>
      </c>
      <c r="F40" s="13">
        <v>401.81902000000002</v>
      </c>
      <c r="G40" s="13">
        <v>401.81902000000002</v>
      </c>
      <c r="H40" s="10">
        <v>401.81902000000002</v>
      </c>
    </row>
    <row r="41" spans="1:8" x14ac:dyDescent="0.25">
      <c r="A41" t="s">
        <v>61</v>
      </c>
      <c r="D41" s="8"/>
      <c r="E41" s="15"/>
      <c r="F41" s="15"/>
      <c r="G41" s="15"/>
      <c r="H41" s="15"/>
    </row>
    <row r="42" spans="1:8" x14ac:dyDescent="0.25">
      <c r="A42" t="s">
        <v>62</v>
      </c>
      <c r="D42" s="79" t="s">
        <v>6</v>
      </c>
      <c r="E42" s="79"/>
      <c r="F42" s="79"/>
      <c r="G42" s="79"/>
      <c r="H42" s="79"/>
    </row>
    <row r="43" spans="1:8" x14ac:dyDescent="0.25">
      <c r="A43" t="s">
        <v>63</v>
      </c>
      <c r="D43" s="16" t="s">
        <v>9</v>
      </c>
      <c r="E43" s="16">
        <v>0</v>
      </c>
      <c r="F43" s="16">
        <v>20</v>
      </c>
      <c r="G43" s="16">
        <v>40</v>
      </c>
      <c r="H43" s="16">
        <v>70</v>
      </c>
    </row>
    <row r="44" spans="1:8" x14ac:dyDescent="0.25">
      <c r="A44" t="s">
        <v>64</v>
      </c>
      <c r="D44" s="16" t="s">
        <v>0</v>
      </c>
      <c r="E44" s="16">
        <f>ABS(E26-E35)</f>
        <v>2.08785522724797E-7</v>
      </c>
      <c r="F44" s="16">
        <f t="shared" ref="F44:H44" si="0">ABS(F26-F35)</f>
        <v>1.6503551599489352E-6</v>
      </c>
      <c r="G44" s="16">
        <f t="shared" si="0"/>
        <v>4.5658890900912574E-6</v>
      </c>
      <c r="H44" s="16">
        <f t="shared" si="0"/>
        <v>1.7131197464284598E-6</v>
      </c>
    </row>
    <row r="45" spans="1:8" x14ac:dyDescent="0.25">
      <c r="A45" t="s">
        <v>53</v>
      </c>
      <c r="B45" s="15"/>
      <c r="C45" s="15"/>
      <c r="D45" s="17" t="s">
        <v>1</v>
      </c>
      <c r="E45" s="16">
        <f t="shared" ref="E45:H49" si="1">ABS(E27-E36)</f>
        <v>4.3038804772854711E-7</v>
      </c>
      <c r="F45" s="16">
        <f t="shared" si="1"/>
        <v>3.1240120471620614E-6</v>
      </c>
      <c r="G45" s="16">
        <f t="shared" si="1"/>
        <v>3.7372432037385828E-6</v>
      </c>
      <c r="H45" s="16">
        <f t="shared" si="1"/>
        <v>1.6588130255928979E-6</v>
      </c>
    </row>
    <row r="46" spans="1:8" x14ac:dyDescent="0.25">
      <c r="A46" t="s">
        <v>65</v>
      </c>
      <c r="B46" s="15"/>
      <c r="C46" s="15"/>
      <c r="D46" s="18" t="s">
        <v>2</v>
      </c>
      <c r="E46" s="16">
        <f t="shared" si="1"/>
        <v>2.9959410312585533E-6</v>
      </c>
      <c r="F46" s="16">
        <f t="shared" si="1"/>
        <v>2.9959410312585533E-6</v>
      </c>
      <c r="G46" s="16">
        <f t="shared" si="1"/>
        <v>2.9959410312585533E-6</v>
      </c>
      <c r="H46" s="16">
        <f t="shared" si="1"/>
        <v>2.9959410312585533E-6</v>
      </c>
    </row>
    <row r="47" spans="1:8" x14ac:dyDescent="0.25">
      <c r="A47" t="s">
        <v>66</v>
      </c>
      <c r="B47" s="15"/>
      <c r="C47" s="15"/>
      <c r="D47" s="19" t="s">
        <v>3</v>
      </c>
      <c r="E47" s="16">
        <f t="shared" si="1"/>
        <v>2.235301690234337E-4</v>
      </c>
      <c r="F47" s="16">
        <f t="shared" si="1"/>
        <v>9.5646635963930748E-4</v>
      </c>
      <c r="G47" s="16">
        <f t="shared" si="1"/>
        <v>1.9839939504890935E-3</v>
      </c>
      <c r="H47" s="16">
        <f t="shared" si="1"/>
        <v>3.3531773624417838E-6</v>
      </c>
    </row>
    <row r="48" spans="1:8" x14ac:dyDescent="0.25">
      <c r="A48" t="s">
        <v>67</v>
      </c>
      <c r="D48" s="19" t="s">
        <v>4</v>
      </c>
      <c r="E48" s="16">
        <f t="shared" si="1"/>
        <v>6.2601926401839592E-5</v>
      </c>
      <c r="F48" s="16">
        <f t="shared" si="1"/>
        <v>6.5105911744467448E-5</v>
      </c>
      <c r="G48" s="16">
        <f t="shared" si="1"/>
        <v>6.5105911744467448E-5</v>
      </c>
      <c r="H48" s="16">
        <f t="shared" si="1"/>
        <v>6.5105911744467448E-5</v>
      </c>
    </row>
    <row r="49" spans="1:8" x14ac:dyDescent="0.25">
      <c r="A49" t="s">
        <v>68</v>
      </c>
      <c r="D49" s="19" t="s">
        <v>5</v>
      </c>
      <c r="E49" s="16">
        <f t="shared" si="1"/>
        <v>3.4507318957821553E-6</v>
      </c>
      <c r="F49" s="16">
        <f t="shared" si="1"/>
        <v>3.2019433433561062E-6</v>
      </c>
      <c r="G49" s="16">
        <f t="shared" si="1"/>
        <v>3.2019433433561062E-6</v>
      </c>
      <c r="H49" s="16">
        <f t="shared" si="1"/>
        <v>3.2019433433561062E-6</v>
      </c>
    </row>
    <row r="50" spans="1:8" x14ac:dyDescent="0.25">
      <c r="A50" t="s">
        <v>69</v>
      </c>
    </row>
    <row r="51" spans="1:8" x14ac:dyDescent="0.25">
      <c r="A51" t="s">
        <v>70</v>
      </c>
    </row>
    <row r="52" spans="1:8" x14ac:dyDescent="0.25">
      <c r="A52" t="s">
        <v>71</v>
      </c>
    </row>
    <row r="53" spans="1:8" x14ac:dyDescent="0.25">
      <c r="A53" t="s">
        <v>72</v>
      </c>
    </row>
    <row r="54" spans="1:8" x14ac:dyDescent="0.25">
      <c r="A54" t="s">
        <v>73</v>
      </c>
    </row>
    <row r="55" spans="1:8" x14ac:dyDescent="0.25">
      <c r="A55" t="s">
        <v>74</v>
      </c>
    </row>
    <row r="56" spans="1:8" x14ac:dyDescent="0.25">
      <c r="A56" t="s">
        <v>75</v>
      </c>
    </row>
    <row r="57" spans="1:8" x14ac:dyDescent="0.25">
      <c r="A57" t="s">
        <v>76</v>
      </c>
    </row>
    <row r="58" spans="1:8" x14ac:dyDescent="0.25">
      <c r="A58" t="s">
        <v>77</v>
      </c>
    </row>
    <row r="59" spans="1:8" x14ac:dyDescent="0.25">
      <c r="A59" t="s">
        <v>78</v>
      </c>
    </row>
  </sheetData>
  <mergeCells count="4">
    <mergeCell ref="A7:B7"/>
    <mergeCell ref="D24:H24"/>
    <mergeCell ref="D33:H33"/>
    <mergeCell ref="D42:H42"/>
  </mergeCells>
  <dataValidations count="1">
    <dataValidation type="list" allowBlank="1" showInputMessage="1" showErrorMessage="1" sqref="B3">
      <formula1>TurbineChoices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I17" sqref="I17"/>
    </sheetView>
  </sheetViews>
  <sheetFormatPr defaultRowHeight="15" x14ac:dyDescent="0.25"/>
  <cols>
    <col min="2" max="2" width="11.85546875" bestFit="1" customWidth="1"/>
    <col min="3" max="6" width="12" bestFit="1" customWidth="1"/>
    <col min="7" max="7" width="10.5703125" bestFit="1" customWidth="1"/>
  </cols>
  <sheetData>
    <row r="2" spans="2:7" x14ac:dyDescent="0.25">
      <c r="B2" s="77" t="s">
        <v>7</v>
      </c>
      <c r="C2" s="77"/>
      <c r="D2" s="77"/>
      <c r="E2" s="77"/>
      <c r="F2" s="77"/>
      <c r="G2" s="47"/>
    </row>
    <row r="3" spans="2:7" x14ac:dyDescent="0.25">
      <c r="B3" s="20" t="s">
        <v>28</v>
      </c>
      <c r="C3" s="50">
        <v>0.95</v>
      </c>
      <c r="D3" s="50">
        <v>0.9</v>
      </c>
      <c r="E3" s="50">
        <v>0.85</v>
      </c>
      <c r="F3" s="50">
        <v>0.8</v>
      </c>
      <c r="G3" s="50">
        <v>0.75</v>
      </c>
    </row>
    <row r="4" spans="2:7" x14ac:dyDescent="0.25">
      <c r="B4" s="20" t="s">
        <v>0</v>
      </c>
      <c r="C4" s="49">
        <v>9.7401650355159949E-2</v>
      </c>
      <c r="D4" s="49">
        <v>0.10162267815793974</v>
      </c>
      <c r="E4" s="49">
        <v>0.10634029746692894</v>
      </c>
      <c r="F4" s="49">
        <v>0.1116476191895418</v>
      </c>
      <c r="G4" s="49">
        <v>0.11766258380850304</v>
      </c>
    </row>
    <row r="5" spans="2:7" x14ac:dyDescent="0.25">
      <c r="B5" s="21" t="s">
        <v>1</v>
      </c>
      <c r="C5" s="49">
        <v>0.11221687598795284</v>
      </c>
      <c r="D5" s="49">
        <v>0.11767121097554491</v>
      </c>
      <c r="E5" s="49">
        <v>0.12376723243226544</v>
      </c>
      <c r="F5" s="49">
        <v>0.13062525657107607</v>
      </c>
      <c r="G5" s="49">
        <v>0.1383976839283948</v>
      </c>
    </row>
    <row r="6" spans="2:7" x14ac:dyDescent="0.25">
      <c r="B6" s="22" t="s">
        <v>2</v>
      </c>
      <c r="C6" s="22">
        <v>18756.299842995941</v>
      </c>
      <c r="D6" s="22">
        <v>17769.126167048787</v>
      </c>
      <c r="E6" s="22">
        <v>16781.952491101634</v>
      </c>
      <c r="F6" s="48">
        <v>15794.778815154477</v>
      </c>
      <c r="G6" s="48">
        <v>14807.605139207322</v>
      </c>
    </row>
    <row r="7" spans="2:7" x14ac:dyDescent="0.25">
      <c r="B7" s="23" t="s">
        <v>3</v>
      </c>
      <c r="C7" s="23">
        <v>7668.7762264663597</v>
      </c>
      <c r="D7" s="23">
        <v>7668.7762264663597</v>
      </c>
      <c r="E7" s="23">
        <v>7668.7762264663597</v>
      </c>
      <c r="F7" s="48">
        <v>7668.7762264663597</v>
      </c>
      <c r="G7" s="48">
        <v>7668.7762264663597</v>
      </c>
    </row>
    <row r="8" spans="2:7" ht="15.75" customHeight="1" x14ac:dyDescent="0.25">
      <c r="B8" s="23" t="s">
        <v>4</v>
      </c>
      <c r="C8" s="23">
        <v>6087.8035548940879</v>
      </c>
      <c r="D8" s="23">
        <v>6087.8035548940879</v>
      </c>
      <c r="E8" s="23">
        <v>6087.8035548940879</v>
      </c>
      <c r="F8" s="23">
        <v>6087.8035548940879</v>
      </c>
      <c r="G8" s="23">
        <v>6087.8035548940879</v>
      </c>
    </row>
    <row r="9" spans="2:7" x14ac:dyDescent="0.25">
      <c r="B9" s="23" t="s">
        <v>5</v>
      </c>
      <c r="C9" s="23">
        <v>401.81902320194337</v>
      </c>
      <c r="D9" s="23">
        <v>380.67065355973585</v>
      </c>
      <c r="E9" s="23">
        <v>359.52228391752834</v>
      </c>
      <c r="F9" s="23">
        <v>338.37391427532077</v>
      </c>
      <c r="G9" s="23">
        <v>317.2255446331132</v>
      </c>
    </row>
    <row r="10" spans="2:7" x14ac:dyDescent="0.25">
      <c r="B10" s="15"/>
      <c r="C10" s="15"/>
      <c r="D10" s="15"/>
      <c r="E10" s="15"/>
      <c r="F10" s="15"/>
    </row>
    <row r="11" spans="2:7" x14ac:dyDescent="0.25">
      <c r="B11" s="78" t="s">
        <v>8</v>
      </c>
      <c r="C11" s="78"/>
      <c r="D11" s="78"/>
      <c r="E11" s="78"/>
      <c r="F11" s="78"/>
      <c r="G11" s="24"/>
    </row>
    <row r="12" spans="2:7" x14ac:dyDescent="0.25">
      <c r="B12" s="10" t="s">
        <v>28</v>
      </c>
      <c r="C12" s="51">
        <v>0.95</v>
      </c>
      <c r="D12" s="51">
        <v>0.9</v>
      </c>
      <c r="E12" s="51">
        <v>0.85</v>
      </c>
      <c r="F12" s="51">
        <v>0.8</v>
      </c>
      <c r="G12" s="52">
        <v>0.75</v>
      </c>
    </row>
    <row r="13" spans="2:7" x14ac:dyDescent="0.25">
      <c r="B13" s="10" t="s">
        <v>0</v>
      </c>
      <c r="C13" s="10">
        <v>9.74E-2</v>
      </c>
      <c r="D13" s="10">
        <v>0.10162</v>
      </c>
      <c r="E13" s="10">
        <v>0.10634</v>
      </c>
      <c r="F13" s="10">
        <v>0.11165</v>
      </c>
      <c r="G13" s="24">
        <v>0.11766</v>
      </c>
    </row>
    <row r="14" spans="2:7" x14ac:dyDescent="0.25">
      <c r="B14" s="11" t="s">
        <v>1</v>
      </c>
      <c r="C14" s="11">
        <v>0.11222</v>
      </c>
      <c r="D14" s="11">
        <v>0.11767</v>
      </c>
      <c r="E14" s="11">
        <v>0.12377000000000001</v>
      </c>
      <c r="F14" s="10">
        <v>0.13063</v>
      </c>
      <c r="G14" s="24">
        <v>0.1384</v>
      </c>
    </row>
    <row r="15" spans="2:7" x14ac:dyDescent="0.25">
      <c r="B15" s="12" t="s">
        <v>2</v>
      </c>
      <c r="C15" s="12">
        <v>18756.29984</v>
      </c>
      <c r="D15" s="12">
        <v>17769.12617</v>
      </c>
      <c r="E15" s="12">
        <v>16781.95249</v>
      </c>
      <c r="F15" s="10">
        <v>15794.77882</v>
      </c>
      <c r="G15" s="24">
        <v>14807.60514</v>
      </c>
    </row>
    <row r="16" spans="2:7" x14ac:dyDescent="0.25">
      <c r="B16" s="13" t="s">
        <v>3</v>
      </c>
      <c r="C16" s="13">
        <v>7668.7752700000001</v>
      </c>
      <c r="D16" s="13">
        <v>7668.7752700000001</v>
      </c>
      <c r="E16" s="13">
        <v>7668.7752700000001</v>
      </c>
      <c r="F16" s="10">
        <v>7668.7752700000001</v>
      </c>
      <c r="G16" s="24">
        <v>7668.7752700000001</v>
      </c>
    </row>
    <row r="17" spans="2:7" x14ac:dyDescent="0.25">
      <c r="B17" s="13" t="s">
        <v>4</v>
      </c>
      <c r="C17" s="13">
        <v>6087.8036199999997</v>
      </c>
      <c r="D17" s="13">
        <v>6087.8036199999997</v>
      </c>
      <c r="E17" s="13">
        <v>6087.8036199999997</v>
      </c>
      <c r="F17" s="10">
        <v>6087.8036199999997</v>
      </c>
      <c r="G17" s="24">
        <v>6087.8036199999997</v>
      </c>
    </row>
    <row r="18" spans="2:7" x14ac:dyDescent="0.25">
      <c r="B18" s="13" t="s">
        <v>5</v>
      </c>
      <c r="C18" s="13">
        <v>401.81902000000002</v>
      </c>
      <c r="D18" s="13">
        <v>380.67065000000002</v>
      </c>
      <c r="E18" s="13">
        <v>359.52228000000002</v>
      </c>
      <c r="F18" s="10">
        <v>338.37391000000002</v>
      </c>
      <c r="G18" s="24">
        <v>317.22554000000002</v>
      </c>
    </row>
    <row r="19" spans="2:7" x14ac:dyDescent="0.25">
      <c r="B19" s="8"/>
      <c r="C19" s="15"/>
      <c r="D19" s="15"/>
      <c r="E19" s="15"/>
      <c r="F19" s="15"/>
    </row>
    <row r="20" spans="2:7" x14ac:dyDescent="0.25">
      <c r="B20" s="79" t="s">
        <v>6</v>
      </c>
      <c r="C20" s="79"/>
      <c r="D20" s="79"/>
      <c r="E20" s="79"/>
      <c r="F20" s="79"/>
      <c r="G20" s="79"/>
    </row>
    <row r="21" spans="2:7" x14ac:dyDescent="0.25">
      <c r="B21" s="16" t="s">
        <v>28</v>
      </c>
      <c r="C21" s="53">
        <v>0.95</v>
      </c>
      <c r="D21" s="53">
        <v>0.9</v>
      </c>
      <c r="E21" s="53">
        <v>0.85</v>
      </c>
      <c r="F21" s="53">
        <v>0.8</v>
      </c>
      <c r="G21" s="54">
        <v>0.75</v>
      </c>
    </row>
    <row r="22" spans="2:7" x14ac:dyDescent="0.25">
      <c r="B22" s="16" t="s">
        <v>0</v>
      </c>
      <c r="C22" s="16">
        <f>ABS(C4-C13)</f>
        <v>1.6503551599489352E-6</v>
      </c>
      <c r="D22" s="16">
        <f t="shared" ref="D22:G22" si="0">ABS(D4-D13)</f>
        <v>2.6781579397366917E-6</v>
      </c>
      <c r="E22" s="16">
        <f t="shared" si="0"/>
        <v>2.9746692893628524E-7</v>
      </c>
      <c r="F22" s="16">
        <f t="shared" si="0"/>
        <v>2.3808104581968248E-6</v>
      </c>
      <c r="G22" s="16">
        <f t="shared" si="0"/>
        <v>2.5838085030427393E-6</v>
      </c>
    </row>
    <row r="23" spans="2:7" x14ac:dyDescent="0.25">
      <c r="B23" s="17" t="s">
        <v>1</v>
      </c>
      <c r="C23" s="16">
        <f t="shared" ref="C23:G27" si="1">ABS(C5-C14)</f>
        <v>3.1240120471620614E-6</v>
      </c>
      <c r="D23" s="16">
        <f t="shared" si="1"/>
        <v>1.2109755449102311E-6</v>
      </c>
      <c r="E23" s="16">
        <f t="shared" si="1"/>
        <v>2.7675677345684324E-6</v>
      </c>
      <c r="F23" s="16">
        <f t="shared" si="1"/>
        <v>4.7434289239256522E-6</v>
      </c>
      <c r="G23" s="16">
        <f t="shared" si="1"/>
        <v>2.3160716051962016E-6</v>
      </c>
    </row>
    <row r="24" spans="2:7" x14ac:dyDescent="0.25">
      <c r="B24" s="18" t="s">
        <v>2</v>
      </c>
      <c r="C24" s="16">
        <f t="shared" si="1"/>
        <v>2.9959410312585533E-6</v>
      </c>
      <c r="D24" s="16">
        <f t="shared" si="1"/>
        <v>2.9512120818253607E-6</v>
      </c>
      <c r="E24" s="16">
        <f t="shared" si="1"/>
        <v>1.1016345524694771E-6</v>
      </c>
      <c r="F24" s="16">
        <f t="shared" si="1"/>
        <v>4.845522198593244E-6</v>
      </c>
      <c r="G24" s="16">
        <f t="shared" si="1"/>
        <v>7.9267738328780979E-7</v>
      </c>
    </row>
    <row r="25" spans="2:7" x14ac:dyDescent="0.25">
      <c r="B25" s="19" t="s">
        <v>3</v>
      </c>
      <c r="C25" s="16">
        <f t="shared" si="1"/>
        <v>9.5646635963930748E-4</v>
      </c>
      <c r="D25" s="16">
        <f t="shared" si="1"/>
        <v>9.5646635963930748E-4</v>
      </c>
      <c r="E25" s="16">
        <f t="shared" si="1"/>
        <v>9.5646635963930748E-4</v>
      </c>
      <c r="F25" s="16">
        <f t="shared" si="1"/>
        <v>9.5646635963930748E-4</v>
      </c>
      <c r="G25" s="16">
        <f t="shared" si="1"/>
        <v>9.5646635963930748E-4</v>
      </c>
    </row>
    <row r="26" spans="2:7" x14ac:dyDescent="0.25">
      <c r="B26" s="19" t="s">
        <v>4</v>
      </c>
      <c r="C26" s="16">
        <f t="shared" si="1"/>
        <v>6.5105911744467448E-5</v>
      </c>
      <c r="D26" s="16">
        <f t="shared" si="1"/>
        <v>6.5105911744467448E-5</v>
      </c>
      <c r="E26" s="16">
        <f t="shared" si="1"/>
        <v>6.5105911744467448E-5</v>
      </c>
      <c r="F26" s="16">
        <f t="shared" si="1"/>
        <v>6.5105911744467448E-5</v>
      </c>
      <c r="G26" s="16">
        <f t="shared" si="1"/>
        <v>6.5105911744467448E-5</v>
      </c>
    </row>
    <row r="27" spans="2:7" x14ac:dyDescent="0.25">
      <c r="B27" s="19" t="s">
        <v>5</v>
      </c>
      <c r="C27" s="16">
        <f t="shared" si="1"/>
        <v>3.2019433433561062E-6</v>
      </c>
      <c r="D27" s="16">
        <f t="shared" si="1"/>
        <v>3.5597358305494708E-6</v>
      </c>
      <c r="E27" s="16">
        <f t="shared" si="1"/>
        <v>3.9175283177428355E-6</v>
      </c>
      <c r="F27" s="16">
        <f t="shared" si="1"/>
        <v>4.2753207480927813E-6</v>
      </c>
      <c r="G27" s="16">
        <f t="shared" si="1"/>
        <v>4.6331131784427271E-6</v>
      </c>
    </row>
  </sheetData>
  <mergeCells count="3">
    <mergeCell ref="B2:F2"/>
    <mergeCell ref="B11:F11"/>
    <mergeCell ref="B20:G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" sqref="A2"/>
    </sheetView>
  </sheetViews>
  <sheetFormatPr defaultRowHeight="15" x14ac:dyDescent="0.25"/>
  <cols>
    <col min="1" max="1" width="41.85546875" bestFit="1" customWidth="1"/>
    <col min="2" max="2" width="11.85546875" bestFit="1" customWidth="1"/>
    <col min="3" max="4" width="12" bestFit="1" customWidth="1"/>
    <col min="5" max="5" width="15" bestFit="1" customWidth="1"/>
    <col min="6" max="6" width="11.140625" bestFit="1" customWidth="1"/>
  </cols>
  <sheetData>
    <row r="1" spans="1:6" x14ac:dyDescent="0.25">
      <c r="A1" t="s">
        <v>80</v>
      </c>
    </row>
    <row r="2" spans="1:6" ht="30" x14ac:dyDescent="0.25">
      <c r="A2" s="62" t="s">
        <v>87</v>
      </c>
    </row>
    <row r="5" spans="1:6" x14ac:dyDescent="0.25">
      <c r="B5" s="77" t="s">
        <v>7</v>
      </c>
      <c r="C5" s="77"/>
      <c r="D5" s="77"/>
      <c r="E5" s="77"/>
      <c r="F5" s="77"/>
    </row>
    <row r="6" spans="1:6" x14ac:dyDescent="0.25">
      <c r="B6" s="20" t="s">
        <v>37</v>
      </c>
      <c r="C6" s="50" t="s">
        <v>41</v>
      </c>
      <c r="D6" s="50" t="s">
        <v>38</v>
      </c>
      <c r="E6" s="50" t="s">
        <v>39</v>
      </c>
      <c r="F6" s="50" t="s">
        <v>40</v>
      </c>
    </row>
    <row r="7" spans="1:6" x14ac:dyDescent="0.25">
      <c r="B7" s="20" t="s">
        <v>0</v>
      </c>
      <c r="C7" s="49">
        <v>9.6565726042273287E-2</v>
      </c>
      <c r="D7" s="49">
        <v>9.2007550167698321E-2</v>
      </c>
      <c r="E7" s="49">
        <v>9.4656816623176099E-2</v>
      </c>
      <c r="F7" s="49">
        <v>9.5341687587258667E-2</v>
      </c>
    </row>
    <row r="8" spans="1:6" x14ac:dyDescent="0.25">
      <c r="B8" s="21" t="s">
        <v>1</v>
      </c>
      <c r="C8" s="49">
        <v>0.11119011725416797</v>
      </c>
      <c r="D8" s="49">
        <v>0.10555882517046927</v>
      </c>
      <c r="E8" s="49">
        <v>0.10884664832903559</v>
      </c>
      <c r="F8" s="49">
        <v>0.1095982311614573</v>
      </c>
    </row>
    <row r="9" spans="1:6" x14ac:dyDescent="0.25">
      <c r="B9" s="22" t="s">
        <v>2</v>
      </c>
      <c r="C9" s="22">
        <v>18756.299842995941</v>
      </c>
      <c r="D9" s="48">
        <v>18882.813428061148</v>
      </c>
      <c r="E9" s="48">
        <v>18751.555051139665</v>
      </c>
      <c r="F9" s="48">
        <v>19104.241451473681</v>
      </c>
    </row>
    <row r="10" spans="1:6" x14ac:dyDescent="0.25">
      <c r="B10" s="23" t="s">
        <v>3</v>
      </c>
      <c r="C10" s="23">
        <v>7664.6483983009248</v>
      </c>
      <c r="D10" s="48">
        <v>7644.4909449883107</v>
      </c>
      <c r="E10" s="48">
        <v>7655.1306442027335</v>
      </c>
      <c r="F10" s="48">
        <v>7665.3752713635358</v>
      </c>
    </row>
    <row r="11" spans="1:6" x14ac:dyDescent="0.25">
      <c r="B11" s="23" t="s">
        <v>4</v>
      </c>
      <c r="C11" s="23">
        <v>5950.2092827129218</v>
      </c>
      <c r="D11" s="23">
        <v>5278.2941722924406</v>
      </c>
      <c r="E11" s="23">
        <v>5632.9508127732088</v>
      </c>
      <c r="F11" s="23">
        <v>5974.4383847999516</v>
      </c>
    </row>
    <row r="12" spans="1:6" x14ac:dyDescent="0.25">
      <c r="B12" s="23" t="s">
        <v>5</v>
      </c>
      <c r="C12" s="23">
        <v>401.81902320194337</v>
      </c>
      <c r="D12" s="23">
        <v>404.5293426998299</v>
      </c>
      <c r="E12" s="23">
        <v>401.7173748147377</v>
      </c>
      <c r="F12" s="23">
        <v>409.27302843859167</v>
      </c>
    </row>
    <row r="13" spans="1:6" x14ac:dyDescent="0.25">
      <c r="B13" s="15"/>
      <c r="C13" s="15"/>
      <c r="D13" s="15"/>
    </row>
    <row r="14" spans="1:6" x14ac:dyDescent="0.25">
      <c r="B14" s="78" t="s">
        <v>8</v>
      </c>
      <c r="C14" s="78"/>
      <c r="D14" s="78"/>
      <c r="E14" s="78"/>
      <c r="F14" s="78"/>
    </row>
    <row r="15" spans="1:6" x14ac:dyDescent="0.25">
      <c r="B15" s="10" t="s">
        <v>37</v>
      </c>
      <c r="C15" s="51" t="s">
        <v>41</v>
      </c>
      <c r="D15" s="51" t="s">
        <v>38</v>
      </c>
      <c r="E15" s="51" t="s">
        <v>39</v>
      </c>
      <c r="F15" s="51" t="s">
        <v>40</v>
      </c>
    </row>
    <row r="16" spans="1:6" x14ac:dyDescent="0.25">
      <c r="B16" s="10" t="s">
        <v>0</v>
      </c>
      <c r="C16" s="10">
        <v>9.6570000000000003E-2</v>
      </c>
      <c r="D16" s="10">
        <v>9.1999999999999998E-2</v>
      </c>
      <c r="E16" s="24">
        <v>9.4659999999999994E-2</v>
      </c>
      <c r="F16" s="24">
        <v>9.5339999999999994E-2</v>
      </c>
    </row>
    <row r="17" spans="2:6" x14ac:dyDescent="0.25">
      <c r="B17" s="11" t="s">
        <v>1</v>
      </c>
      <c r="C17" s="11">
        <v>0.11119</v>
      </c>
      <c r="D17" s="10">
        <v>0.10555</v>
      </c>
      <c r="E17" s="24">
        <v>0.10885</v>
      </c>
      <c r="F17" s="24">
        <v>0.1096</v>
      </c>
    </row>
    <row r="18" spans="2:6" x14ac:dyDescent="0.25">
      <c r="B18" s="12" t="s">
        <v>2</v>
      </c>
      <c r="C18" s="12">
        <v>18756.29984</v>
      </c>
      <c r="D18" s="10">
        <v>18883.634910000001</v>
      </c>
      <c r="E18" s="24">
        <v>18751.555049999999</v>
      </c>
      <c r="F18" s="24">
        <v>19104.241450000001</v>
      </c>
    </row>
    <row r="19" spans="2:6" x14ac:dyDescent="0.25">
      <c r="B19" s="13" t="s">
        <v>3</v>
      </c>
      <c r="C19" s="13">
        <v>7664.6474399999997</v>
      </c>
      <c r="D19" s="10">
        <v>7644.4899800000003</v>
      </c>
      <c r="E19" s="24">
        <v>7655.12968</v>
      </c>
      <c r="F19" s="24">
        <v>7665.3713600000001</v>
      </c>
    </row>
    <row r="20" spans="2:6" x14ac:dyDescent="0.25">
      <c r="B20" s="13" t="s">
        <v>4</v>
      </c>
      <c r="C20" s="13">
        <v>5950.2093500000001</v>
      </c>
      <c r="D20" s="10">
        <v>5278.2941799999999</v>
      </c>
      <c r="E20" s="24">
        <v>5632.9507599999997</v>
      </c>
      <c r="F20" s="24">
        <v>5974.3399200000003</v>
      </c>
    </row>
    <row r="21" spans="2:6" x14ac:dyDescent="0.25">
      <c r="B21" s="13" t="s">
        <v>5</v>
      </c>
      <c r="C21" s="13">
        <v>401.81902000000002</v>
      </c>
      <c r="D21" s="10">
        <v>404.54694000000001</v>
      </c>
      <c r="E21" s="24">
        <v>401.71737000000002</v>
      </c>
      <c r="F21" s="24">
        <v>409.27303000000001</v>
      </c>
    </row>
    <row r="22" spans="2:6" x14ac:dyDescent="0.25">
      <c r="B22" s="8"/>
      <c r="C22" s="15"/>
      <c r="D22" s="15"/>
    </row>
    <row r="23" spans="2:6" x14ac:dyDescent="0.25">
      <c r="B23" s="79" t="s">
        <v>6</v>
      </c>
      <c r="C23" s="79"/>
      <c r="D23" s="79"/>
      <c r="E23" s="79"/>
      <c r="F23" s="79"/>
    </row>
    <row r="24" spans="2:6" x14ac:dyDescent="0.25">
      <c r="B24" s="16" t="s">
        <v>37</v>
      </c>
      <c r="C24" s="53" t="s">
        <v>41</v>
      </c>
      <c r="D24" s="53" t="s">
        <v>38</v>
      </c>
      <c r="E24" s="53" t="s">
        <v>39</v>
      </c>
      <c r="F24" s="53" t="s">
        <v>40</v>
      </c>
    </row>
    <row r="25" spans="2:6" x14ac:dyDescent="0.25">
      <c r="B25" s="16" t="s">
        <v>0</v>
      </c>
      <c r="C25" s="16">
        <f>ABS(C7-C16)</f>
        <v>4.2739577267164597E-6</v>
      </c>
      <c r="D25" s="16">
        <f t="shared" ref="D25:F25" si="0">ABS(D7-D16)</f>
        <v>7.5501676983225074E-6</v>
      </c>
      <c r="E25" s="16">
        <f t="shared" si="0"/>
        <v>3.1833768238953564E-6</v>
      </c>
      <c r="F25" s="16">
        <f t="shared" si="0"/>
        <v>1.6875872586724627E-6</v>
      </c>
    </row>
    <row r="26" spans="2:6" x14ac:dyDescent="0.25">
      <c r="B26" s="17" t="s">
        <v>1</v>
      </c>
      <c r="C26" s="16">
        <f t="shared" ref="C26:F30" si="1">ABS(C8-C17)</f>
        <v>1.1725416797225829E-7</v>
      </c>
      <c r="D26" s="16">
        <f t="shared" si="1"/>
        <v>8.8251704692676736E-6</v>
      </c>
      <c r="E26" s="16">
        <f t="shared" si="1"/>
        <v>3.3516709644076936E-6</v>
      </c>
      <c r="F26" s="16">
        <f t="shared" si="1"/>
        <v>1.7688385427067077E-6</v>
      </c>
    </row>
    <row r="27" spans="2:6" x14ac:dyDescent="0.25">
      <c r="B27" s="18" t="s">
        <v>2</v>
      </c>
      <c r="C27" s="16">
        <f t="shared" si="1"/>
        <v>2.9959410312585533E-6</v>
      </c>
      <c r="D27" s="16">
        <f t="shared" si="1"/>
        <v>0.82148193885223009</v>
      </c>
      <c r="E27" s="16">
        <f t="shared" si="1"/>
        <v>1.1396659829188138E-6</v>
      </c>
      <c r="F27" s="16">
        <f t="shared" si="1"/>
        <v>1.4736797311343253E-6</v>
      </c>
    </row>
    <row r="28" spans="2:6" x14ac:dyDescent="0.25">
      <c r="B28" s="19" t="s">
        <v>3</v>
      </c>
      <c r="C28" s="16">
        <f t="shared" si="1"/>
        <v>9.583009250491159E-4</v>
      </c>
      <c r="D28" s="16">
        <f t="shared" si="1"/>
        <v>9.6498831044300459E-4</v>
      </c>
      <c r="E28" s="16">
        <f t="shared" si="1"/>
        <v>9.6420273348485352E-4</v>
      </c>
      <c r="F28" s="16">
        <f t="shared" si="1"/>
        <v>3.9113635357352905E-3</v>
      </c>
    </row>
    <row r="29" spans="2:6" x14ac:dyDescent="0.25">
      <c r="B29" s="19" t="s">
        <v>4</v>
      </c>
      <c r="C29" s="16">
        <f t="shared" si="1"/>
        <v>6.7287078309163917E-5</v>
      </c>
      <c r="D29" s="16">
        <f t="shared" si="1"/>
        <v>7.7075592344044708E-6</v>
      </c>
      <c r="E29" s="16">
        <f t="shared" si="1"/>
        <v>5.277320906316163E-5</v>
      </c>
      <c r="F29" s="16">
        <f t="shared" si="1"/>
        <v>9.8464799951216264E-2</v>
      </c>
    </row>
    <row r="30" spans="2:6" x14ac:dyDescent="0.25">
      <c r="B30" s="19" t="s">
        <v>5</v>
      </c>
      <c r="C30" s="16">
        <f t="shared" si="1"/>
        <v>3.2019433433561062E-6</v>
      </c>
      <c r="D30" s="16">
        <f t="shared" si="1"/>
        <v>1.759730017010952E-2</v>
      </c>
      <c r="E30" s="16">
        <f t="shared" si="1"/>
        <v>4.8147376787710527E-6</v>
      </c>
      <c r="F30" s="16">
        <f t="shared" si="1"/>
        <v>1.561408339512127E-6</v>
      </c>
    </row>
  </sheetData>
  <mergeCells count="3">
    <mergeCell ref="B5:F5"/>
    <mergeCell ref="B14:F14"/>
    <mergeCell ref="B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9"/>
  <sheetViews>
    <sheetView topLeftCell="S1" workbookViewId="0">
      <selection activeCell="W31" sqref="W31"/>
    </sheetView>
  </sheetViews>
  <sheetFormatPr defaultRowHeight="15" x14ac:dyDescent="0.25"/>
  <cols>
    <col min="2" max="2" width="11.85546875" bestFit="1" customWidth="1"/>
    <col min="3" max="6" width="12" bestFit="1" customWidth="1"/>
    <col min="7" max="7" width="10.5703125" bestFit="1" customWidth="1"/>
    <col min="9" max="9" width="11.85546875" bestFit="1" customWidth="1"/>
    <col min="10" max="13" width="12" bestFit="1" customWidth="1"/>
    <col min="14" max="14" width="10.5703125" bestFit="1" customWidth="1"/>
    <col min="16" max="16" width="15.28515625" bestFit="1" customWidth="1"/>
    <col min="17" max="20" width="12" bestFit="1" customWidth="1"/>
    <col min="21" max="21" width="10.5703125" bestFit="1" customWidth="1"/>
    <col min="23" max="23" width="15.28515625" bestFit="1" customWidth="1"/>
    <col min="24" max="27" width="12" bestFit="1" customWidth="1"/>
    <col min="28" max="28" width="10.5703125" bestFit="1" customWidth="1"/>
  </cols>
  <sheetData>
    <row r="2" spans="2:28" x14ac:dyDescent="0.25">
      <c r="B2" s="57" t="s">
        <v>42</v>
      </c>
      <c r="I2" s="66" t="s">
        <v>81</v>
      </c>
      <c r="P2" s="66" t="s">
        <v>82</v>
      </c>
      <c r="W2" s="66" t="s">
        <v>21</v>
      </c>
    </row>
    <row r="4" spans="2:28" x14ac:dyDescent="0.25">
      <c r="B4" s="77" t="s">
        <v>7</v>
      </c>
      <c r="C4" s="77"/>
      <c r="D4" s="77"/>
      <c r="E4" s="77"/>
      <c r="F4" s="77"/>
      <c r="G4" s="77"/>
      <c r="I4" s="77" t="s">
        <v>7</v>
      </c>
      <c r="J4" s="77"/>
      <c r="K4" s="77"/>
      <c r="L4" s="77"/>
      <c r="M4" s="77"/>
      <c r="N4" s="47"/>
      <c r="P4" s="77" t="s">
        <v>7</v>
      </c>
      <c r="Q4" s="77"/>
      <c r="R4" s="77"/>
      <c r="S4" s="77"/>
      <c r="T4" s="77"/>
      <c r="U4" s="47"/>
      <c r="W4" s="77" t="s">
        <v>7</v>
      </c>
      <c r="X4" s="77"/>
      <c r="Y4" s="77"/>
      <c r="Z4" s="77"/>
      <c r="AA4" s="77"/>
      <c r="AB4" s="47"/>
    </row>
    <row r="5" spans="2:28" x14ac:dyDescent="0.25">
      <c r="B5" s="20" t="s">
        <v>42</v>
      </c>
      <c r="C5" s="55">
        <v>0</v>
      </c>
      <c r="D5" s="55">
        <v>500</v>
      </c>
      <c r="E5" s="55">
        <v>1000</v>
      </c>
      <c r="F5" s="55">
        <v>1500</v>
      </c>
      <c r="G5" s="55">
        <v>2000</v>
      </c>
      <c r="I5" s="55" t="s">
        <v>81</v>
      </c>
      <c r="J5" s="55">
        <v>2</v>
      </c>
      <c r="K5" s="55">
        <v>2.2000000000000002</v>
      </c>
      <c r="L5" s="55">
        <v>2.4</v>
      </c>
      <c r="M5" s="55">
        <v>2.6</v>
      </c>
      <c r="N5" s="55">
        <v>2.8</v>
      </c>
      <c r="P5" s="55" t="s">
        <v>82</v>
      </c>
      <c r="Q5" s="55">
        <v>5</v>
      </c>
      <c r="R5" s="55">
        <f>Q5+2.5</f>
        <v>7.5</v>
      </c>
      <c r="S5" s="55">
        <f t="shared" ref="S5:U5" si="0">R5+2.5</f>
        <v>10</v>
      </c>
      <c r="T5" s="55">
        <f t="shared" si="0"/>
        <v>12.5</v>
      </c>
      <c r="U5" s="55">
        <f t="shared" si="0"/>
        <v>15</v>
      </c>
      <c r="W5" s="55" t="s">
        <v>21</v>
      </c>
      <c r="X5" s="74">
        <v>0.14299999999999999</v>
      </c>
      <c r="Y5" s="74">
        <v>0.16800000000000001</v>
      </c>
      <c r="Z5" s="74">
        <v>0.193</v>
      </c>
      <c r="AA5" s="74">
        <v>0.218</v>
      </c>
      <c r="AB5" s="74">
        <v>0.24299999999999999</v>
      </c>
    </row>
    <row r="6" spans="2:28" x14ac:dyDescent="0.25">
      <c r="B6" s="20" t="s">
        <v>0</v>
      </c>
      <c r="C6" s="49">
        <v>9.7401650355159949E-2</v>
      </c>
      <c r="D6" s="49">
        <v>9.9325808474798646E-2</v>
      </c>
      <c r="E6" s="49">
        <v>0.10139542410326154</v>
      </c>
      <c r="F6" s="49">
        <v>0.103625404129842</v>
      </c>
      <c r="G6" s="49">
        <v>0.10603506906681497</v>
      </c>
      <c r="I6" s="20" t="s">
        <v>0</v>
      </c>
      <c r="J6" s="49">
        <v>0.10027552738377804</v>
      </c>
      <c r="K6" s="49">
        <v>9.8591324549620787E-2</v>
      </c>
      <c r="L6" s="49">
        <v>9.7401650355159949E-2</v>
      </c>
      <c r="M6" s="49">
        <v>9.6515652219787765E-2</v>
      </c>
      <c r="N6" s="49">
        <v>9.5833885073742409E-2</v>
      </c>
      <c r="P6" s="20" t="s">
        <v>0</v>
      </c>
      <c r="Q6" s="49">
        <v>0.25921656540745691</v>
      </c>
      <c r="R6" s="49">
        <v>0.11022928954841282</v>
      </c>
      <c r="S6" s="49">
        <v>8.1571920553734772E-2</v>
      </c>
      <c r="T6" s="49">
        <v>7.4134767300176291E-2</v>
      </c>
      <c r="U6" s="49">
        <v>7.4969411848678988E-2</v>
      </c>
      <c r="W6" s="20" t="s">
        <v>0</v>
      </c>
      <c r="X6" s="49">
        <v>9.7401650355159949E-2</v>
      </c>
      <c r="Y6" s="49">
        <v>9.5776892381240944E-2</v>
      </c>
      <c r="Z6" s="49">
        <v>9.4233021910497108E-2</v>
      </c>
      <c r="AA6" s="49">
        <v>9.2766074676739474E-2</v>
      </c>
      <c r="AB6" s="49">
        <v>9.1372381703121369E-2</v>
      </c>
    </row>
    <row r="7" spans="2:28" x14ac:dyDescent="0.25">
      <c r="B7" s="21" t="s">
        <v>1</v>
      </c>
      <c r="C7" s="49">
        <v>0.11221687598795284</v>
      </c>
      <c r="D7" s="49">
        <v>0.11470330479850586</v>
      </c>
      <c r="E7" s="49">
        <v>0.1173776891460481</v>
      </c>
      <c r="F7" s="49">
        <v>0.12025929137923441</v>
      </c>
      <c r="G7" s="49">
        <v>0.12337307702206347</v>
      </c>
      <c r="I7" s="21" t="s">
        <v>1</v>
      </c>
      <c r="J7" s="49">
        <v>0.11593044736431427</v>
      </c>
      <c r="K7" s="49">
        <v>0.11375415124077393</v>
      </c>
      <c r="L7" s="49">
        <v>0.11221687598795284</v>
      </c>
      <c r="M7" s="49">
        <v>0.11107200538901499</v>
      </c>
      <c r="N7" s="49">
        <v>0.11019103834216991</v>
      </c>
      <c r="P7" s="21" t="s">
        <v>1</v>
      </c>
      <c r="Q7" s="49">
        <v>0.32131115205567728</v>
      </c>
      <c r="R7" s="49">
        <v>0.12879251692874205</v>
      </c>
      <c r="S7" s="49">
        <v>9.1761988426401736E-2</v>
      </c>
      <c r="T7" s="49">
        <v>8.2151834905912283E-2</v>
      </c>
      <c r="U7" s="49">
        <v>8.3230347338382693E-2</v>
      </c>
      <c r="W7" s="21" t="s">
        <v>1</v>
      </c>
      <c r="X7" s="49">
        <v>0.11221687598795284</v>
      </c>
      <c r="Y7" s="49">
        <v>0.11011739342645931</v>
      </c>
      <c r="Z7" s="49">
        <v>0.10812243221835194</v>
      </c>
      <c r="AA7" s="49">
        <v>0.10622686981130826</v>
      </c>
      <c r="AB7" s="49">
        <v>0.10442596522049738</v>
      </c>
    </row>
    <row r="8" spans="2:28" x14ac:dyDescent="0.25">
      <c r="B8" s="22" t="s">
        <v>2</v>
      </c>
      <c r="C8" s="22">
        <v>18756.299842995941</v>
      </c>
      <c r="D8" s="22">
        <v>18292.782574512956</v>
      </c>
      <c r="E8" s="22">
        <v>17819.160664473107</v>
      </c>
      <c r="F8" s="48">
        <v>17335.567916088192</v>
      </c>
      <c r="G8" s="48">
        <v>16841.696673471975</v>
      </c>
      <c r="I8" s="22" t="s">
        <v>2</v>
      </c>
      <c r="J8" s="22">
        <v>18072.702201628046</v>
      </c>
      <c r="K8" s="22">
        <v>18467.140665529594</v>
      </c>
      <c r="L8" s="22">
        <v>18756.299842995941</v>
      </c>
      <c r="M8" s="48">
        <v>18977.60085408411</v>
      </c>
      <c r="N8" s="48">
        <v>19151.477711284322</v>
      </c>
      <c r="P8" s="22" t="s">
        <v>2</v>
      </c>
      <c r="Q8" s="22">
        <v>5992.9141984509815</v>
      </c>
      <c r="R8" s="22">
        <v>16047.038434349652</v>
      </c>
      <c r="S8" s="22">
        <v>23692.513092035857</v>
      </c>
      <c r="T8" s="48">
        <v>27035.321746659847</v>
      </c>
      <c r="U8" s="48">
        <v>26613.912611944666</v>
      </c>
      <c r="W8" s="22" t="s">
        <v>2</v>
      </c>
      <c r="X8" s="22">
        <v>18756.299842995941</v>
      </c>
      <c r="Y8" s="22">
        <v>19166.157460329887</v>
      </c>
      <c r="Z8" s="22">
        <v>19572.559280929792</v>
      </c>
      <c r="AA8" s="48">
        <v>19975.008602802005</v>
      </c>
      <c r="AB8" s="48">
        <v>20372.99766461302</v>
      </c>
    </row>
    <row r="9" spans="2:28" x14ac:dyDescent="0.25">
      <c r="B9" s="23" t="s">
        <v>3</v>
      </c>
      <c r="C9" s="23">
        <v>7668.7762264663597</v>
      </c>
      <c r="D9" s="23">
        <v>7668.7711871784541</v>
      </c>
      <c r="E9" s="23">
        <v>7668.7665555221847</v>
      </c>
      <c r="F9" s="48">
        <v>7668.7623321718147</v>
      </c>
      <c r="G9" s="48">
        <v>7668.7585190506225</v>
      </c>
      <c r="I9" s="23" t="s">
        <v>3</v>
      </c>
      <c r="J9" s="23">
        <v>7668.7762264663597</v>
      </c>
      <c r="K9" s="23">
        <v>7668.7762264663597</v>
      </c>
      <c r="L9" s="23">
        <v>7668.7762264663597</v>
      </c>
      <c r="M9" s="48">
        <v>7668.7762264663597</v>
      </c>
      <c r="N9" s="48">
        <v>7668.7762264663597</v>
      </c>
      <c r="P9" s="23" t="s">
        <v>3</v>
      </c>
      <c r="Q9" s="23">
        <v>7668.7762264663597</v>
      </c>
      <c r="R9" s="23">
        <v>7668.7762264663597</v>
      </c>
      <c r="S9" s="23">
        <v>7668.7762264663597</v>
      </c>
      <c r="T9" s="48">
        <v>7668.7762264663597</v>
      </c>
      <c r="U9" s="48">
        <v>7668.7762264663597</v>
      </c>
      <c r="W9" s="23" t="s">
        <v>3</v>
      </c>
      <c r="X9" s="23">
        <v>7668.7762264663597</v>
      </c>
      <c r="Y9" s="23">
        <v>7668.7762264663597</v>
      </c>
      <c r="Z9" s="23">
        <v>7668.7762264663597</v>
      </c>
      <c r="AA9" s="48">
        <v>7668.7762264663597</v>
      </c>
      <c r="AB9" s="48">
        <v>7668.7762264663597</v>
      </c>
    </row>
    <row r="10" spans="2:28" x14ac:dyDescent="0.25">
      <c r="B10" s="23" t="s">
        <v>4</v>
      </c>
      <c r="C10" s="23">
        <v>6087.8035548940879</v>
      </c>
      <c r="D10" s="23">
        <v>6087.6355786305603</v>
      </c>
      <c r="E10" s="23">
        <v>6087.4811900882505</v>
      </c>
      <c r="F10" s="23">
        <v>6087.3404117425816</v>
      </c>
      <c r="G10" s="23">
        <v>6087.2133077028384</v>
      </c>
      <c r="I10" s="23" t="s">
        <v>4</v>
      </c>
      <c r="J10" s="23">
        <v>6087.8035548940879</v>
      </c>
      <c r="K10" s="23">
        <v>6087.8035548940879</v>
      </c>
      <c r="L10" s="23">
        <v>6087.8035548940879</v>
      </c>
      <c r="M10" s="23">
        <v>6087.8035548940879</v>
      </c>
      <c r="N10" s="23">
        <v>6087.8035548940879</v>
      </c>
      <c r="P10" s="23" t="s">
        <v>4</v>
      </c>
      <c r="Q10" s="23">
        <v>6087.8035548940879</v>
      </c>
      <c r="R10" s="23">
        <v>6087.8035548940879</v>
      </c>
      <c r="S10" s="23">
        <v>6087.8035548940879</v>
      </c>
      <c r="T10" s="23">
        <v>6087.8035548940879</v>
      </c>
      <c r="U10" s="23">
        <v>6087.8035548940879</v>
      </c>
      <c r="W10" s="23" t="s">
        <v>4</v>
      </c>
      <c r="X10" s="23">
        <v>6087.8035548940879</v>
      </c>
      <c r="Y10" s="23">
        <v>6087.8035548940879</v>
      </c>
      <c r="Z10" s="23">
        <v>6087.8035548940879</v>
      </c>
      <c r="AA10" s="23">
        <v>6087.8035548940879</v>
      </c>
      <c r="AB10" s="23">
        <v>6087.8035548940879</v>
      </c>
    </row>
    <row r="11" spans="2:28" x14ac:dyDescent="0.25">
      <c r="B11" s="23" t="s">
        <v>5</v>
      </c>
      <c r="C11" s="23">
        <v>401.81902320194337</v>
      </c>
      <c r="D11" s="23">
        <v>391.88902327561908</v>
      </c>
      <c r="E11" s="23">
        <v>381.74255009848457</v>
      </c>
      <c r="F11" s="23">
        <v>371.38247015680395</v>
      </c>
      <c r="G11" s="23">
        <v>360.80219249240719</v>
      </c>
      <c r="I11" s="23" t="s">
        <v>5</v>
      </c>
      <c r="J11" s="23">
        <v>387.17420845613026</v>
      </c>
      <c r="K11" s="23">
        <v>395.62432279663972</v>
      </c>
      <c r="L11" s="23">
        <v>401.81902320194337</v>
      </c>
      <c r="M11" s="23">
        <v>406.55998793664054</v>
      </c>
      <c r="N11" s="23">
        <v>410.28497791347246</v>
      </c>
      <c r="P11" s="23" t="s">
        <v>5</v>
      </c>
      <c r="Q11" s="23">
        <v>128.38709924195746</v>
      </c>
      <c r="R11" s="23">
        <v>343.77810991234833</v>
      </c>
      <c r="S11" s="23">
        <v>507.56825959978141</v>
      </c>
      <c r="T11" s="23">
        <v>579.18175051193487</v>
      </c>
      <c r="U11" s="23">
        <v>570.15383944754319</v>
      </c>
      <c r="W11" s="23" t="s">
        <v>5</v>
      </c>
      <c r="X11" s="23">
        <v>401.81902320194337</v>
      </c>
      <c r="Y11" s="23">
        <v>410.59946437784515</v>
      </c>
      <c r="Z11" s="23">
        <v>419.305871502272</v>
      </c>
      <c r="AA11" s="23">
        <v>427.92760365395566</v>
      </c>
      <c r="AB11" s="23">
        <v>436.4537829857324</v>
      </c>
    </row>
    <row r="12" spans="2:28" x14ac:dyDescent="0.25">
      <c r="B12" s="15"/>
      <c r="C12" s="15"/>
      <c r="D12" s="15"/>
      <c r="E12" s="15"/>
      <c r="F12" s="15"/>
      <c r="I12" s="15"/>
      <c r="J12" s="15"/>
      <c r="K12" s="15"/>
      <c r="L12" s="15"/>
      <c r="M12" s="15"/>
      <c r="P12" s="15"/>
      <c r="Q12" s="15"/>
      <c r="R12" s="15"/>
      <c r="S12" s="15"/>
      <c r="T12" s="15"/>
      <c r="W12" s="15"/>
      <c r="X12" s="15"/>
      <c r="Y12" s="15"/>
      <c r="Z12" s="15"/>
      <c r="AA12" s="15"/>
    </row>
    <row r="13" spans="2:28" x14ac:dyDescent="0.25">
      <c r="B13" s="78" t="s">
        <v>8</v>
      </c>
      <c r="C13" s="78"/>
      <c r="D13" s="78"/>
      <c r="E13" s="78"/>
      <c r="F13" s="78"/>
      <c r="G13" s="78"/>
      <c r="I13" s="78" t="s">
        <v>8</v>
      </c>
      <c r="J13" s="78"/>
      <c r="K13" s="78"/>
      <c r="L13" s="78"/>
      <c r="M13" s="78"/>
      <c r="N13" s="24"/>
      <c r="P13" s="78" t="s">
        <v>8</v>
      </c>
      <c r="Q13" s="78"/>
      <c r="R13" s="78"/>
      <c r="S13" s="78"/>
      <c r="T13" s="78"/>
      <c r="U13" s="24"/>
      <c r="W13" s="78" t="s">
        <v>8</v>
      </c>
      <c r="X13" s="78"/>
      <c r="Y13" s="78"/>
      <c r="Z13" s="78"/>
      <c r="AA13" s="78"/>
      <c r="AB13" s="24"/>
    </row>
    <row r="14" spans="2:28" x14ac:dyDescent="0.25">
      <c r="B14" s="14" t="s">
        <v>42</v>
      </c>
      <c r="C14" s="14">
        <v>0</v>
      </c>
      <c r="D14" s="14">
        <v>500</v>
      </c>
      <c r="E14" s="14">
        <v>1000</v>
      </c>
      <c r="F14" s="14">
        <v>1500</v>
      </c>
      <c r="G14" s="56">
        <v>2000</v>
      </c>
      <c r="I14" s="63" t="s">
        <v>81</v>
      </c>
      <c r="J14" s="64">
        <v>2</v>
      </c>
      <c r="K14" s="64">
        <v>2.2000000000000002</v>
      </c>
      <c r="L14" s="64">
        <v>2.4</v>
      </c>
      <c r="M14" s="64">
        <v>2.6</v>
      </c>
      <c r="N14" s="65">
        <v>2.8</v>
      </c>
      <c r="P14" s="63" t="s">
        <v>82</v>
      </c>
      <c r="Q14" s="64">
        <v>5</v>
      </c>
      <c r="R14" s="64">
        <v>7.5</v>
      </c>
      <c r="S14" s="64">
        <v>10</v>
      </c>
      <c r="T14" s="64">
        <v>12.5</v>
      </c>
      <c r="U14" s="65">
        <v>15</v>
      </c>
      <c r="W14" s="71" t="s">
        <v>21</v>
      </c>
      <c r="X14" s="72">
        <v>0.14299999999999999</v>
      </c>
      <c r="Y14" s="72">
        <v>0.16800000000000001</v>
      </c>
      <c r="Z14" s="72">
        <v>0.193</v>
      </c>
      <c r="AA14" s="72">
        <v>0.218</v>
      </c>
      <c r="AB14" s="73">
        <v>0.24299999999999999</v>
      </c>
    </row>
    <row r="15" spans="2:28" x14ac:dyDescent="0.25">
      <c r="B15" s="10" t="s">
        <v>0</v>
      </c>
      <c r="C15" s="10">
        <v>9.74E-2</v>
      </c>
      <c r="D15" s="10">
        <v>9.9320000000000006E-2</v>
      </c>
      <c r="E15" s="10">
        <v>0.10138999999999999</v>
      </c>
      <c r="F15" s="10">
        <v>0.10362</v>
      </c>
      <c r="G15" s="24">
        <v>0.10602</v>
      </c>
      <c r="I15" s="10" t="s">
        <v>0</v>
      </c>
      <c r="J15" s="10">
        <v>0.10027999999999999</v>
      </c>
      <c r="K15" s="10">
        <v>9.8589999999999997E-2</v>
      </c>
      <c r="L15" s="10">
        <v>9.74E-2</v>
      </c>
      <c r="M15" s="10">
        <v>9.6519999999999995E-2</v>
      </c>
      <c r="N15" s="24">
        <v>9.5829999999999999E-2</v>
      </c>
      <c r="P15" s="10" t="s">
        <v>0</v>
      </c>
      <c r="Q15" s="10">
        <v>0.25922000000000001</v>
      </c>
      <c r="R15" s="10">
        <v>0.11022999999999999</v>
      </c>
      <c r="S15" s="10">
        <v>8.1570000000000004E-2</v>
      </c>
      <c r="T15" s="10">
        <v>7.4130000000000001E-2</v>
      </c>
      <c r="U15" s="24">
        <v>7.4969999999999995E-2</v>
      </c>
      <c r="W15" s="10" t="s">
        <v>0</v>
      </c>
      <c r="X15" s="10">
        <v>9.74E-2</v>
      </c>
      <c r="Y15" s="10">
        <v>9.5780000000000004E-2</v>
      </c>
      <c r="Z15" s="10">
        <v>9.4229999999999994E-2</v>
      </c>
      <c r="AA15" s="10">
        <v>9.2770000000000005E-2</v>
      </c>
      <c r="AB15" s="24">
        <v>9.1370000000000007E-2</v>
      </c>
    </row>
    <row r="16" spans="2:28" x14ac:dyDescent="0.25">
      <c r="B16" s="11" t="s">
        <v>1</v>
      </c>
      <c r="C16" s="11">
        <v>0.11222</v>
      </c>
      <c r="D16" s="11">
        <v>0.1147</v>
      </c>
      <c r="E16" s="11">
        <v>0.11737</v>
      </c>
      <c r="F16" s="10">
        <v>0.12025</v>
      </c>
      <c r="G16" s="24">
        <v>0.12336</v>
      </c>
      <c r="I16" s="11" t="s">
        <v>1</v>
      </c>
      <c r="J16" s="11">
        <v>0.11593000000000001</v>
      </c>
      <c r="K16" s="11">
        <v>0.11375</v>
      </c>
      <c r="L16" s="11">
        <v>0.11222</v>
      </c>
      <c r="M16" s="10">
        <v>0.11107</v>
      </c>
      <c r="N16" s="24">
        <v>0.11019</v>
      </c>
      <c r="P16" s="11" t="s">
        <v>1</v>
      </c>
      <c r="Q16" s="11">
        <v>0.32130999999999998</v>
      </c>
      <c r="R16" s="11">
        <v>0.12878999999999999</v>
      </c>
      <c r="S16" s="11">
        <v>9.1759999999999994E-2</v>
      </c>
      <c r="T16" s="10">
        <v>8.2150000000000001E-2</v>
      </c>
      <c r="U16" s="24">
        <v>8.3229999999999998E-2</v>
      </c>
      <c r="W16" s="11" t="s">
        <v>1</v>
      </c>
      <c r="X16" s="11">
        <v>0.11222</v>
      </c>
      <c r="Y16" s="11">
        <v>0.11012</v>
      </c>
      <c r="Z16" s="11">
        <v>0.10811999999999999</v>
      </c>
      <c r="AA16" s="10">
        <v>0.10623</v>
      </c>
      <c r="AB16" s="24">
        <v>0.10443</v>
      </c>
    </row>
    <row r="17" spans="2:28" x14ac:dyDescent="0.25">
      <c r="B17" s="12" t="s">
        <v>2</v>
      </c>
      <c r="C17" s="12">
        <v>18756.29984</v>
      </c>
      <c r="D17" s="12">
        <v>18292.782569999999</v>
      </c>
      <c r="E17" s="12">
        <v>17819.160660000001</v>
      </c>
      <c r="F17" s="10">
        <v>17335.567920000001</v>
      </c>
      <c r="G17" s="24">
        <v>16841.696670000001</v>
      </c>
      <c r="I17" s="12" t="s">
        <v>2</v>
      </c>
      <c r="J17" s="12">
        <v>18072.7022</v>
      </c>
      <c r="K17" s="12">
        <v>18467.140670000001</v>
      </c>
      <c r="L17" s="12">
        <v>18756.29984</v>
      </c>
      <c r="M17" s="10">
        <v>18977.600849999999</v>
      </c>
      <c r="N17" s="24">
        <v>19151.477709999999</v>
      </c>
      <c r="P17" s="12" t="s">
        <v>2</v>
      </c>
      <c r="Q17" s="12">
        <v>5992.9142000000002</v>
      </c>
      <c r="R17" s="12">
        <v>16047.038430000001</v>
      </c>
      <c r="S17" s="12">
        <v>23692.51309</v>
      </c>
      <c r="T17" s="10">
        <v>27035.321749999999</v>
      </c>
      <c r="U17" s="24">
        <v>26613.912609999999</v>
      </c>
      <c r="W17" s="12" t="s">
        <v>2</v>
      </c>
      <c r="X17" s="12">
        <v>18756.29984</v>
      </c>
      <c r="Y17" s="12">
        <v>19166.157459999999</v>
      </c>
      <c r="Z17" s="12">
        <v>19572.559280000001</v>
      </c>
      <c r="AA17" s="10">
        <v>19975.008600000001</v>
      </c>
      <c r="AB17" s="24">
        <v>20372.997660000001</v>
      </c>
    </row>
    <row r="18" spans="2:28" x14ac:dyDescent="0.25">
      <c r="B18" s="13" t="s">
        <v>3</v>
      </c>
      <c r="C18" s="13">
        <v>7668.7752700000001</v>
      </c>
      <c r="D18" s="13">
        <v>7668.7542700000004</v>
      </c>
      <c r="E18" s="13">
        <v>7668.7340299999996</v>
      </c>
      <c r="F18" s="10">
        <v>7668.7145499999997</v>
      </c>
      <c r="G18" s="24">
        <v>7668.6957899999998</v>
      </c>
      <c r="I18" s="13" t="s">
        <v>3</v>
      </c>
      <c r="J18" s="13">
        <v>7668.7752700000001</v>
      </c>
      <c r="K18" s="13">
        <v>7668.7752700000001</v>
      </c>
      <c r="L18" s="13">
        <v>7668.7752700000001</v>
      </c>
      <c r="M18" s="10">
        <v>7668.7752700000001</v>
      </c>
      <c r="N18" s="24">
        <v>7668.7752700000001</v>
      </c>
      <c r="P18" s="13" t="s">
        <v>3</v>
      </c>
      <c r="Q18" s="13">
        <v>7668.7752700000001</v>
      </c>
      <c r="R18" s="13">
        <v>7668.7752700000001</v>
      </c>
      <c r="S18" s="13">
        <v>7668.7752700000001</v>
      </c>
      <c r="T18" s="10">
        <v>7668.7752700000001</v>
      </c>
      <c r="U18" s="24">
        <v>7668.7752700000001</v>
      </c>
      <c r="W18" s="13" t="s">
        <v>3</v>
      </c>
      <c r="X18" s="13">
        <v>7668.7752700000001</v>
      </c>
      <c r="Y18" s="13">
        <v>7668.7752700000001</v>
      </c>
      <c r="Z18" s="13">
        <v>7668.7752700000001</v>
      </c>
      <c r="AA18" s="10">
        <v>7668.7752700000001</v>
      </c>
      <c r="AB18" s="24">
        <v>7668.7752700000001</v>
      </c>
    </row>
    <row r="19" spans="2:28" x14ac:dyDescent="0.25">
      <c r="B19" s="13" t="s">
        <v>4</v>
      </c>
      <c r="C19" s="13">
        <v>6087.8036199999997</v>
      </c>
      <c r="D19" s="13">
        <v>6087.1036199999999</v>
      </c>
      <c r="E19" s="13">
        <v>6086.4291700000003</v>
      </c>
      <c r="F19" s="10">
        <v>6085.77963</v>
      </c>
      <c r="G19" s="24">
        <v>6085.1543600000005</v>
      </c>
      <c r="I19" s="13" t="s">
        <v>4</v>
      </c>
      <c r="J19" s="13">
        <v>6087.8036199999997</v>
      </c>
      <c r="K19" s="13">
        <v>6087.8036199999997</v>
      </c>
      <c r="L19" s="13">
        <v>6087.8036199999997</v>
      </c>
      <c r="M19" s="10">
        <v>6087.8036199999997</v>
      </c>
      <c r="N19" s="24">
        <v>6087.8036199999997</v>
      </c>
      <c r="P19" s="13" t="s">
        <v>4</v>
      </c>
      <c r="Q19" s="13">
        <v>6087.8036199999997</v>
      </c>
      <c r="R19" s="13">
        <v>6087.8036199999997</v>
      </c>
      <c r="S19" s="13">
        <v>6087.8036199999997</v>
      </c>
      <c r="T19" s="10">
        <v>6087.8036199999997</v>
      </c>
      <c r="U19" s="24">
        <v>6087.8036199999997</v>
      </c>
      <c r="W19" s="13" t="s">
        <v>4</v>
      </c>
      <c r="X19" s="13">
        <v>6087.8036199999997</v>
      </c>
      <c r="Y19" s="13">
        <v>6087.8036199999997</v>
      </c>
      <c r="Z19" s="13">
        <v>6087.8036199999997</v>
      </c>
      <c r="AA19" s="10">
        <v>6087.8036199999997</v>
      </c>
      <c r="AB19" s="24">
        <v>6087.8036199999997</v>
      </c>
    </row>
    <row r="20" spans="2:28" x14ac:dyDescent="0.25">
      <c r="B20" s="13" t="s">
        <v>5</v>
      </c>
      <c r="C20" s="13">
        <v>401.81902000000002</v>
      </c>
      <c r="D20" s="13">
        <v>391.88902000000002</v>
      </c>
      <c r="E20" s="13">
        <v>381.74254999999999</v>
      </c>
      <c r="F20" s="10">
        <v>371.38247000000001</v>
      </c>
      <c r="G20" s="24">
        <v>360.80219</v>
      </c>
      <c r="I20" s="13" t="s">
        <v>5</v>
      </c>
      <c r="J20" s="13">
        <v>387.17421000000002</v>
      </c>
      <c r="K20" s="13">
        <v>395.62432000000001</v>
      </c>
      <c r="L20" s="13">
        <v>401.81902000000002</v>
      </c>
      <c r="M20" s="10">
        <v>406.55999000000003</v>
      </c>
      <c r="N20" s="24">
        <v>410.28498000000002</v>
      </c>
      <c r="P20" s="13" t="s">
        <v>5</v>
      </c>
      <c r="Q20" s="13">
        <v>128.3871</v>
      </c>
      <c r="R20" s="13">
        <v>343.77811000000003</v>
      </c>
      <c r="S20" s="13">
        <v>507.56826000000001</v>
      </c>
      <c r="T20" s="10">
        <v>579.18174999999997</v>
      </c>
      <c r="U20" s="24">
        <v>570.15383999999995</v>
      </c>
      <c r="W20" s="13" t="s">
        <v>5</v>
      </c>
      <c r="X20" s="13">
        <v>401.81902000000002</v>
      </c>
      <c r="Y20" s="13">
        <v>410.59946000000002</v>
      </c>
      <c r="Z20" s="13">
        <v>419.30587000000003</v>
      </c>
      <c r="AA20" s="10">
        <v>427.92759999999998</v>
      </c>
      <c r="AB20" s="24">
        <v>436.45377999999999</v>
      </c>
    </row>
    <row r="21" spans="2:28" x14ac:dyDescent="0.25">
      <c r="B21" s="8"/>
      <c r="C21" s="15"/>
      <c r="D21" s="15"/>
      <c r="E21" s="15"/>
      <c r="F21" s="15"/>
      <c r="I21" s="8"/>
      <c r="J21" s="15"/>
      <c r="K21" s="15"/>
      <c r="L21" s="15"/>
      <c r="M21" s="15"/>
      <c r="P21" s="8"/>
      <c r="Q21" s="15"/>
      <c r="R21" s="15"/>
      <c r="S21" s="15"/>
      <c r="T21" s="15"/>
      <c r="W21" s="8"/>
      <c r="X21" s="15"/>
      <c r="Y21" s="15"/>
      <c r="Z21" s="15"/>
      <c r="AA21" s="15"/>
    </row>
    <row r="22" spans="2:28" x14ac:dyDescent="0.25">
      <c r="B22" s="79" t="s">
        <v>6</v>
      </c>
      <c r="C22" s="79"/>
      <c r="D22" s="79"/>
      <c r="E22" s="79"/>
      <c r="F22" s="79"/>
      <c r="G22" s="79"/>
      <c r="I22" s="79" t="s">
        <v>6</v>
      </c>
      <c r="J22" s="79"/>
      <c r="K22" s="79"/>
      <c r="L22" s="79"/>
      <c r="M22" s="79"/>
      <c r="N22" s="79"/>
      <c r="P22" s="79" t="s">
        <v>6</v>
      </c>
      <c r="Q22" s="79"/>
      <c r="R22" s="79"/>
      <c r="S22" s="79"/>
      <c r="T22" s="79"/>
      <c r="U22" s="79"/>
      <c r="W22" s="79" t="s">
        <v>6</v>
      </c>
      <c r="X22" s="79"/>
      <c r="Y22" s="79"/>
      <c r="Z22" s="79"/>
      <c r="AA22" s="79"/>
      <c r="AB22" s="79"/>
    </row>
    <row r="23" spans="2:28" x14ac:dyDescent="0.25">
      <c r="B23" s="57" t="s">
        <v>42</v>
      </c>
      <c r="C23" s="57">
        <v>0</v>
      </c>
      <c r="D23" s="57">
        <v>500</v>
      </c>
      <c r="E23" s="57">
        <v>1000</v>
      </c>
      <c r="F23" s="57">
        <v>1500</v>
      </c>
      <c r="G23" s="58">
        <v>2000</v>
      </c>
      <c r="I23" s="66" t="s">
        <v>81</v>
      </c>
      <c r="J23" s="67">
        <v>2</v>
      </c>
      <c r="K23" s="67">
        <v>2.2000000000000002</v>
      </c>
      <c r="L23" s="67">
        <v>2.4</v>
      </c>
      <c r="M23" s="67">
        <v>2.6</v>
      </c>
      <c r="N23" s="68">
        <v>2.8</v>
      </c>
      <c r="P23" s="66" t="s">
        <v>82</v>
      </c>
      <c r="Q23" s="67">
        <v>5</v>
      </c>
      <c r="R23" s="67">
        <v>7.5</v>
      </c>
      <c r="S23" s="67">
        <v>10</v>
      </c>
      <c r="T23" s="67">
        <v>12.5</v>
      </c>
      <c r="U23" s="68">
        <v>15</v>
      </c>
      <c r="W23" s="66" t="s">
        <v>21</v>
      </c>
      <c r="X23" s="67"/>
      <c r="Y23" s="67"/>
      <c r="Z23" s="67"/>
      <c r="AA23" s="67"/>
      <c r="AB23" s="68"/>
    </row>
    <row r="24" spans="2:28" x14ac:dyDescent="0.25">
      <c r="B24" s="16" t="s">
        <v>0</v>
      </c>
      <c r="C24" s="16">
        <f>ABS(C6-C15)</f>
        <v>1.6503551599489352E-6</v>
      </c>
      <c r="D24" s="16">
        <f t="shared" ref="D24:G24" si="1">ABS(D6-D15)</f>
        <v>5.8084747986408836E-6</v>
      </c>
      <c r="E24" s="16">
        <f t="shared" si="1"/>
        <v>5.4241032615420792E-6</v>
      </c>
      <c r="F24" s="16">
        <f t="shared" si="1"/>
        <v>5.4041298419987838E-6</v>
      </c>
      <c r="G24" s="16">
        <f t="shared" si="1"/>
        <v>1.5069066814962784E-5</v>
      </c>
      <c r="I24" s="16" t="s">
        <v>0</v>
      </c>
      <c r="J24" s="16">
        <f>ABS(J6-J15)</f>
        <v>4.472616221953829E-6</v>
      </c>
      <c r="K24" s="16">
        <f t="shared" ref="K24:N24" si="2">ABS(K6-K15)</f>
        <v>1.3245496207903162E-6</v>
      </c>
      <c r="L24" s="16">
        <f t="shared" si="2"/>
        <v>1.6503551599489352E-6</v>
      </c>
      <c r="M24" s="16">
        <f t="shared" si="2"/>
        <v>4.3477802122299236E-6</v>
      </c>
      <c r="N24" s="16">
        <f t="shared" si="2"/>
        <v>3.8850737424100945E-6</v>
      </c>
      <c r="P24" s="16" t="s">
        <v>0</v>
      </c>
      <c r="Q24" s="16">
        <f>ABS(Q6-Q15)</f>
        <v>3.4345925430945279E-6</v>
      </c>
      <c r="R24" s="16">
        <f t="shared" ref="R24:U24" si="3">ABS(R6-R15)</f>
        <v>7.1045158717142343E-7</v>
      </c>
      <c r="S24" s="16">
        <f t="shared" si="3"/>
        <v>1.9205537347688484E-6</v>
      </c>
      <c r="T24" s="16">
        <f t="shared" si="3"/>
        <v>4.7673001762893463E-6</v>
      </c>
      <c r="U24" s="16">
        <f t="shared" si="3"/>
        <v>5.88151321007091E-7</v>
      </c>
      <c r="W24" s="16" t="s">
        <v>0</v>
      </c>
      <c r="X24" s="16">
        <f t="shared" ref="X24:Y29" si="4">ABS(X6-X15)</f>
        <v>1.6503551599489352E-6</v>
      </c>
      <c r="Y24" s="16">
        <f t="shared" si="4"/>
        <v>3.1076187590600712E-6</v>
      </c>
      <c r="Z24" s="16">
        <f t="shared" ref="Z24:AB24" si="5">ABS(Z6-Z15)</f>
        <v>3.0219104971140887E-6</v>
      </c>
      <c r="AA24" s="16">
        <f t="shared" si="5"/>
        <v>3.9253232605312993E-6</v>
      </c>
      <c r="AB24" s="16">
        <f t="shared" si="5"/>
        <v>2.3817031213624329E-6</v>
      </c>
    </row>
    <row r="25" spans="2:28" x14ac:dyDescent="0.25">
      <c r="B25" s="17" t="s">
        <v>1</v>
      </c>
      <c r="C25" s="16">
        <f t="shared" ref="C25:G27" si="6">ABS(C7-C16)</f>
        <v>3.1240120471620614E-6</v>
      </c>
      <c r="D25" s="16">
        <f t="shared" si="6"/>
        <v>3.3047985058681784E-6</v>
      </c>
      <c r="E25" s="16">
        <f t="shared" si="6"/>
        <v>7.6891460480954521E-6</v>
      </c>
      <c r="F25" s="16">
        <f t="shared" si="6"/>
        <v>9.2913792344162527E-6</v>
      </c>
      <c r="G25" s="16">
        <f t="shared" si="6"/>
        <v>1.3077022063476273E-5</v>
      </c>
      <c r="I25" s="17" t="s">
        <v>1</v>
      </c>
      <c r="J25" s="16">
        <f t="shared" ref="J25:N29" si="7">ABS(J7-J16)</f>
        <v>4.4736431425995704E-7</v>
      </c>
      <c r="K25" s="16">
        <f t="shared" si="7"/>
        <v>4.1512407739224821E-6</v>
      </c>
      <c r="L25" s="16">
        <f t="shared" si="7"/>
        <v>3.1240120471620614E-6</v>
      </c>
      <c r="M25" s="16">
        <f t="shared" si="7"/>
        <v>2.0053890149862585E-6</v>
      </c>
      <c r="N25" s="16">
        <f t="shared" si="7"/>
        <v>1.0383421699122763E-6</v>
      </c>
      <c r="P25" s="17" t="s">
        <v>1</v>
      </c>
      <c r="Q25" s="16">
        <f t="shared" ref="Q25:U25" si="8">ABS(Q7-Q16)</f>
        <v>1.1520556773003676E-6</v>
      </c>
      <c r="R25" s="16">
        <f t="shared" si="8"/>
        <v>2.5169287420634401E-6</v>
      </c>
      <c r="S25" s="16">
        <f t="shared" si="8"/>
        <v>1.9884264017416831E-6</v>
      </c>
      <c r="T25" s="16">
        <f t="shared" si="8"/>
        <v>1.834905912281859E-6</v>
      </c>
      <c r="U25" s="16">
        <f t="shared" si="8"/>
        <v>3.4733838269462858E-7</v>
      </c>
      <c r="W25" s="17" t="s">
        <v>1</v>
      </c>
      <c r="X25" s="16">
        <f t="shared" si="4"/>
        <v>3.1240120471620614E-6</v>
      </c>
      <c r="Y25" s="16">
        <f t="shared" si="4"/>
        <v>2.6065735406893831E-6</v>
      </c>
      <c r="Z25" s="16">
        <f t="shared" ref="Z25:AB25" si="9">ABS(Z7-Z16)</f>
        <v>2.432218351944293E-6</v>
      </c>
      <c r="AA25" s="16">
        <f t="shared" si="9"/>
        <v>3.1301886917467492E-6</v>
      </c>
      <c r="AB25" s="16">
        <f t="shared" si="9"/>
        <v>4.0347795026152156E-6</v>
      </c>
    </row>
    <row r="26" spans="2:28" x14ac:dyDescent="0.25">
      <c r="B26" s="18" t="s">
        <v>2</v>
      </c>
      <c r="C26" s="16">
        <f t="shared" si="6"/>
        <v>2.9959410312585533E-6</v>
      </c>
      <c r="D26" s="16">
        <f t="shared" si="6"/>
        <v>4.512956365942955E-6</v>
      </c>
      <c r="E26" s="16">
        <f t="shared" si="6"/>
        <v>4.4731059460900724E-6</v>
      </c>
      <c r="F26" s="16">
        <f t="shared" si="6"/>
        <v>3.9118094719015062E-6</v>
      </c>
      <c r="G26" s="16">
        <f t="shared" si="6"/>
        <v>3.471974196145311E-6</v>
      </c>
      <c r="I26" s="18" t="s">
        <v>2</v>
      </c>
      <c r="J26" s="16">
        <f t="shared" si="7"/>
        <v>1.6280464478768408E-6</v>
      </c>
      <c r="K26" s="16">
        <f t="shared" si="7"/>
        <v>4.4704065658152103E-6</v>
      </c>
      <c r="L26" s="16">
        <f t="shared" si="7"/>
        <v>2.9959410312585533E-6</v>
      </c>
      <c r="M26" s="16">
        <f t="shared" si="7"/>
        <v>4.0841114241629839E-6</v>
      </c>
      <c r="N26" s="16">
        <f t="shared" si="7"/>
        <v>1.2843229342252016E-6</v>
      </c>
      <c r="P26" s="18" t="s">
        <v>2</v>
      </c>
      <c r="Q26" s="16">
        <f t="shared" ref="Q26:U26" si="10">ABS(Q8-Q17)</f>
        <v>1.5490186342503875E-6</v>
      </c>
      <c r="R26" s="16">
        <f t="shared" si="10"/>
        <v>4.3496511352714151E-6</v>
      </c>
      <c r="S26" s="16">
        <f t="shared" si="10"/>
        <v>2.0358565961942077E-6</v>
      </c>
      <c r="T26" s="16">
        <f t="shared" si="10"/>
        <v>3.3401520340703428E-6</v>
      </c>
      <c r="U26" s="16">
        <f t="shared" si="10"/>
        <v>1.9446670194156468E-6</v>
      </c>
      <c r="W26" s="18" t="s">
        <v>2</v>
      </c>
      <c r="X26" s="16">
        <f t="shared" si="4"/>
        <v>2.9959410312585533E-6</v>
      </c>
      <c r="Y26" s="16">
        <f t="shared" si="4"/>
        <v>3.2988828024826944E-7</v>
      </c>
      <c r="Z26" s="16">
        <f t="shared" ref="Z26:AB26" si="11">ABS(Z8-Z17)</f>
        <v>9.297909855376929E-7</v>
      </c>
      <c r="AA26" s="16">
        <f t="shared" si="11"/>
        <v>2.8020040190313011E-6</v>
      </c>
      <c r="AB26" s="16">
        <f t="shared" si="11"/>
        <v>4.6130189730320126E-6</v>
      </c>
    </row>
    <row r="27" spans="2:28" x14ac:dyDescent="0.25">
      <c r="B27" s="19" t="s">
        <v>3</v>
      </c>
      <c r="C27" s="16">
        <f t="shared" si="6"/>
        <v>9.5646635963930748E-4</v>
      </c>
      <c r="D27" s="16">
        <f t="shared" si="6"/>
        <v>1.6917178453695669E-2</v>
      </c>
      <c r="E27" s="16">
        <f t="shared" si="6"/>
        <v>3.2525522185096634E-2</v>
      </c>
      <c r="F27" s="16">
        <f t="shared" si="6"/>
        <v>4.7782171815015317E-2</v>
      </c>
      <c r="G27" s="16">
        <f t="shared" si="6"/>
        <v>6.2729050622692739E-2</v>
      </c>
      <c r="I27" s="19" t="s">
        <v>3</v>
      </c>
      <c r="J27" s="16">
        <f t="shared" si="7"/>
        <v>9.5646635963930748E-4</v>
      </c>
      <c r="K27" s="16">
        <f t="shared" si="7"/>
        <v>9.5646635963930748E-4</v>
      </c>
      <c r="L27" s="16">
        <f t="shared" si="7"/>
        <v>9.5646635963930748E-4</v>
      </c>
      <c r="M27" s="16">
        <f t="shared" si="7"/>
        <v>9.5646635963930748E-4</v>
      </c>
      <c r="N27" s="16">
        <f t="shared" si="7"/>
        <v>9.5646635963930748E-4</v>
      </c>
      <c r="P27" s="19" t="s">
        <v>3</v>
      </c>
      <c r="Q27" s="16">
        <f t="shared" ref="Q27:U27" si="12">ABS(Q9-Q18)</f>
        <v>9.5646635963930748E-4</v>
      </c>
      <c r="R27" s="16">
        <f t="shared" si="12"/>
        <v>9.5646635963930748E-4</v>
      </c>
      <c r="S27" s="16">
        <f t="shared" si="12"/>
        <v>9.5646635963930748E-4</v>
      </c>
      <c r="T27" s="16">
        <f t="shared" si="12"/>
        <v>9.5646635963930748E-4</v>
      </c>
      <c r="U27" s="16">
        <f t="shared" si="12"/>
        <v>9.5646635963930748E-4</v>
      </c>
      <c r="W27" s="19" t="s">
        <v>3</v>
      </c>
      <c r="X27" s="16">
        <f t="shared" si="4"/>
        <v>9.5646635963930748E-4</v>
      </c>
      <c r="Y27" s="16">
        <f t="shared" si="4"/>
        <v>9.5646635963930748E-4</v>
      </c>
      <c r="Z27" s="16">
        <f t="shared" ref="Z27:AB27" si="13">ABS(Z9-Z18)</f>
        <v>9.5646635963930748E-4</v>
      </c>
      <c r="AA27" s="16">
        <f t="shared" si="13"/>
        <v>9.5646635963930748E-4</v>
      </c>
      <c r="AB27" s="16">
        <f t="shared" si="13"/>
        <v>9.5646635963930748E-4</v>
      </c>
    </row>
    <row r="28" spans="2:28" x14ac:dyDescent="0.25">
      <c r="B28" s="19" t="s">
        <v>4</v>
      </c>
      <c r="C28" s="16">
        <f t="shared" ref="C28:G29" si="14">ABS(C10-C19)</f>
        <v>6.5105911744467448E-5</v>
      </c>
      <c r="D28" s="16">
        <f t="shared" si="14"/>
        <v>0.53195863056043891</v>
      </c>
      <c r="E28" s="16">
        <f t="shared" si="14"/>
        <v>1.052020088250174</v>
      </c>
      <c r="F28" s="16">
        <f t="shared" si="14"/>
        <v>1.5607817425816393</v>
      </c>
      <c r="G28" s="16">
        <f t="shared" si="14"/>
        <v>2.0589477028379406</v>
      </c>
      <c r="I28" s="19" t="s">
        <v>4</v>
      </c>
      <c r="J28" s="16">
        <f t="shared" si="7"/>
        <v>6.5105911744467448E-5</v>
      </c>
      <c r="K28" s="16">
        <f t="shared" si="7"/>
        <v>6.5105911744467448E-5</v>
      </c>
      <c r="L28" s="16">
        <f t="shared" si="7"/>
        <v>6.5105911744467448E-5</v>
      </c>
      <c r="M28" s="16">
        <f t="shared" si="7"/>
        <v>6.5105911744467448E-5</v>
      </c>
      <c r="N28" s="16">
        <f t="shared" si="7"/>
        <v>6.5105911744467448E-5</v>
      </c>
      <c r="P28" s="19" t="s">
        <v>4</v>
      </c>
      <c r="Q28" s="16">
        <f t="shared" ref="Q28:U28" si="15">ABS(Q10-Q19)</f>
        <v>6.5105911744467448E-5</v>
      </c>
      <c r="R28" s="16">
        <f t="shared" si="15"/>
        <v>6.5105911744467448E-5</v>
      </c>
      <c r="S28" s="16">
        <f t="shared" si="15"/>
        <v>6.5105911744467448E-5</v>
      </c>
      <c r="T28" s="16">
        <f t="shared" si="15"/>
        <v>6.5105911744467448E-5</v>
      </c>
      <c r="U28" s="16">
        <f t="shared" si="15"/>
        <v>6.5105911744467448E-5</v>
      </c>
      <c r="W28" s="19" t="s">
        <v>4</v>
      </c>
      <c r="X28" s="16">
        <f t="shared" si="4"/>
        <v>6.5105911744467448E-5</v>
      </c>
      <c r="Y28" s="16">
        <f t="shared" si="4"/>
        <v>6.5105911744467448E-5</v>
      </c>
      <c r="Z28" s="16">
        <f t="shared" ref="Z28:AB28" si="16">ABS(Z10-Z19)</f>
        <v>6.5105911744467448E-5</v>
      </c>
      <c r="AA28" s="16">
        <f t="shared" si="16"/>
        <v>6.5105911744467448E-5</v>
      </c>
      <c r="AB28" s="16">
        <f t="shared" si="16"/>
        <v>6.5105911744467448E-5</v>
      </c>
    </row>
    <row r="29" spans="2:28" x14ac:dyDescent="0.25">
      <c r="B29" s="19" t="s">
        <v>5</v>
      </c>
      <c r="C29" s="16">
        <f t="shared" si="14"/>
        <v>3.2019433433561062E-6</v>
      </c>
      <c r="D29" s="16">
        <f t="shared" si="14"/>
        <v>3.2756190648797201E-6</v>
      </c>
      <c r="E29" s="16">
        <f t="shared" si="14"/>
        <v>9.8484576938062673E-8</v>
      </c>
      <c r="F29" s="16">
        <f t="shared" si="14"/>
        <v>1.5680393516959157E-7</v>
      </c>
      <c r="G29" s="16">
        <f t="shared" si="14"/>
        <v>2.4924071908571932E-6</v>
      </c>
      <c r="I29" s="19" t="s">
        <v>5</v>
      </c>
      <c r="J29" s="16">
        <f t="shared" si="7"/>
        <v>1.5438697573699756E-6</v>
      </c>
      <c r="K29" s="16">
        <f t="shared" si="7"/>
        <v>2.7966397055934067E-6</v>
      </c>
      <c r="L29" s="16">
        <f t="shared" si="7"/>
        <v>3.2019433433561062E-6</v>
      </c>
      <c r="M29" s="16">
        <f t="shared" si="7"/>
        <v>2.0633594886021456E-6</v>
      </c>
      <c r="N29" s="16">
        <f t="shared" si="7"/>
        <v>2.0865275587311771E-6</v>
      </c>
      <c r="P29" s="19" t="s">
        <v>5</v>
      </c>
      <c r="Q29" s="16">
        <f t="shared" ref="Q29:U29" si="17">ABS(Q11-Q20)</f>
        <v>7.5804254606737231E-7</v>
      </c>
      <c r="R29" s="16">
        <f t="shared" si="17"/>
        <v>8.7651699232083047E-8</v>
      </c>
      <c r="S29" s="16">
        <f t="shared" si="17"/>
        <v>4.0021859604166821E-7</v>
      </c>
      <c r="T29" s="16">
        <f t="shared" si="17"/>
        <v>5.1193489980505547E-7</v>
      </c>
      <c r="U29" s="16">
        <f t="shared" si="17"/>
        <v>5.5245675412152195E-7</v>
      </c>
      <c r="W29" s="19" t="s">
        <v>5</v>
      </c>
      <c r="X29" s="16">
        <f t="shared" si="4"/>
        <v>3.2019433433561062E-6</v>
      </c>
      <c r="Y29" s="16">
        <f t="shared" si="4"/>
        <v>4.3778451299658627E-6</v>
      </c>
      <c r="Z29" s="16">
        <f t="shared" ref="Z29:AB29" si="18">ABS(Z11-Z20)</f>
        <v>1.5022719708213117E-6</v>
      </c>
      <c r="AA29" s="16">
        <f t="shared" si="18"/>
        <v>3.6539556731440825E-6</v>
      </c>
      <c r="AB29" s="16">
        <f t="shared" si="18"/>
        <v>2.985732407978503E-6</v>
      </c>
    </row>
  </sheetData>
  <mergeCells count="12">
    <mergeCell ref="W4:AA4"/>
    <mergeCell ref="W13:AA13"/>
    <mergeCell ref="W22:AB22"/>
    <mergeCell ref="B4:G4"/>
    <mergeCell ref="B13:G13"/>
    <mergeCell ref="B22:G22"/>
    <mergeCell ref="I4:M4"/>
    <mergeCell ref="I13:M13"/>
    <mergeCell ref="I22:N22"/>
    <mergeCell ref="P4:T4"/>
    <mergeCell ref="P13:T13"/>
    <mergeCell ref="P22:U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workbookViewId="0">
      <selection activeCell="J33" sqref="J33"/>
    </sheetView>
  </sheetViews>
  <sheetFormatPr defaultRowHeight="15" x14ac:dyDescent="0.25"/>
  <cols>
    <col min="2" max="2" width="11.85546875" bestFit="1" customWidth="1"/>
    <col min="3" max="6" width="12" bestFit="1" customWidth="1"/>
    <col min="7" max="7" width="10.5703125" bestFit="1" customWidth="1"/>
    <col min="9" max="9" width="11.85546875" bestFit="1" customWidth="1"/>
    <col min="10" max="13" width="12" bestFit="1" customWidth="1"/>
    <col min="14" max="14" width="10.5703125" bestFit="1" customWidth="1"/>
  </cols>
  <sheetData>
    <row r="2" spans="2:14" x14ac:dyDescent="0.25">
      <c r="B2" s="57" t="s">
        <v>83</v>
      </c>
      <c r="I2" s="57" t="s">
        <v>84</v>
      </c>
    </row>
    <row r="4" spans="2:14" x14ac:dyDescent="0.25">
      <c r="B4" s="77" t="s">
        <v>7</v>
      </c>
      <c r="C4" s="77"/>
      <c r="D4" s="77"/>
      <c r="E4" s="77"/>
      <c r="F4" s="77"/>
      <c r="G4" s="77"/>
      <c r="I4" s="77" t="s">
        <v>7</v>
      </c>
      <c r="J4" s="77"/>
      <c r="K4" s="77"/>
      <c r="L4" s="77"/>
      <c r="M4" s="77"/>
      <c r="N4" s="77"/>
    </row>
    <row r="5" spans="2:14" x14ac:dyDescent="0.25">
      <c r="B5" s="20" t="s">
        <v>85</v>
      </c>
      <c r="C5" s="50">
        <v>0</v>
      </c>
      <c r="D5" s="50">
        <f>C5+0.1</f>
        <v>0.1</v>
      </c>
      <c r="E5" s="50">
        <f t="shared" ref="E5:G5" si="0">D5+0.1</f>
        <v>0.2</v>
      </c>
      <c r="F5" s="50">
        <f t="shared" si="0"/>
        <v>0.30000000000000004</v>
      </c>
      <c r="G5" s="50">
        <f t="shared" si="0"/>
        <v>0.4</v>
      </c>
      <c r="I5" s="20" t="s">
        <v>85</v>
      </c>
      <c r="J5" s="55">
        <v>0</v>
      </c>
      <c r="K5" s="55">
        <v>0.1</v>
      </c>
      <c r="L5" s="55">
        <v>0.2</v>
      </c>
      <c r="M5" s="55">
        <v>0.30000000000000004</v>
      </c>
      <c r="N5" s="55">
        <v>0.4</v>
      </c>
    </row>
    <row r="6" spans="2:14" x14ac:dyDescent="0.25">
      <c r="B6" s="20" t="s">
        <v>0</v>
      </c>
      <c r="C6" s="49">
        <v>9.7401650355159949E-2</v>
      </c>
      <c r="D6" s="49">
        <v>0.10584370596071954</v>
      </c>
      <c r="E6" s="49">
        <v>0.11639627546766908</v>
      </c>
      <c r="F6" s="49">
        <v>0.12996386483374703</v>
      </c>
      <c r="G6" s="49">
        <v>0.14805398398851766</v>
      </c>
      <c r="I6" s="20" t="s">
        <v>0</v>
      </c>
      <c r="J6" s="49">
        <v>8.9803800310156293E-2</v>
      </c>
      <c r="K6" s="49">
        <v>9.7401650355159949E-2</v>
      </c>
      <c r="L6" s="49">
        <v>0.10689896291141451</v>
      </c>
      <c r="M6" s="49">
        <v>0.11910979334088467</v>
      </c>
      <c r="N6" s="49">
        <v>0.13539090058017825</v>
      </c>
    </row>
    <row r="7" spans="2:14" x14ac:dyDescent="0.25">
      <c r="B7" s="21" t="s">
        <v>1</v>
      </c>
      <c r="C7" s="49">
        <v>0.11221687598795284</v>
      </c>
      <c r="D7" s="49">
        <v>0.12312554596313696</v>
      </c>
      <c r="E7" s="49">
        <v>0.13676138343211716</v>
      </c>
      <c r="F7" s="49">
        <v>0.15429317446366306</v>
      </c>
      <c r="G7" s="49">
        <v>0.17766889583905771</v>
      </c>
      <c r="I7" s="21" t="s">
        <v>1</v>
      </c>
      <c r="J7" s="49">
        <v>0.10239907301028711</v>
      </c>
      <c r="K7" s="49">
        <v>0.11221687598795284</v>
      </c>
      <c r="L7" s="49">
        <v>0.12448912971003498</v>
      </c>
      <c r="M7" s="49">
        <v>0.14026774163842634</v>
      </c>
      <c r="N7" s="49">
        <v>0.16130589087628147</v>
      </c>
    </row>
    <row r="8" spans="2:14" x14ac:dyDescent="0.25">
      <c r="B8" s="22" t="s">
        <v>2</v>
      </c>
      <c r="C8" s="22">
        <v>18756.299842995941</v>
      </c>
      <c r="D8" s="22">
        <v>16880.66985869635</v>
      </c>
      <c r="E8" s="22">
        <v>15005.039874396754</v>
      </c>
      <c r="F8" s="48">
        <v>13129.409890097162</v>
      </c>
      <c r="G8" s="48">
        <v>11253.779905797566</v>
      </c>
      <c r="I8" s="22" t="s">
        <v>2</v>
      </c>
      <c r="J8" s="22">
        <v>20840.333158884379</v>
      </c>
      <c r="K8" s="22">
        <v>18756.299842995941</v>
      </c>
      <c r="L8" s="22">
        <v>16672.266527107506</v>
      </c>
      <c r="M8" s="48">
        <v>14588.233211219067</v>
      </c>
      <c r="N8" s="48">
        <v>12504.199895330628</v>
      </c>
    </row>
    <row r="9" spans="2:14" x14ac:dyDescent="0.25">
      <c r="B9" s="23" t="s">
        <v>3</v>
      </c>
      <c r="C9" s="23">
        <v>7668.7762264663597</v>
      </c>
      <c r="D9" s="23">
        <v>7668.7762264663597</v>
      </c>
      <c r="E9" s="23">
        <v>7668.7762264663597</v>
      </c>
      <c r="F9" s="48">
        <v>7668.7762264663597</v>
      </c>
      <c r="G9" s="48">
        <v>7668.7762264663597</v>
      </c>
      <c r="I9" s="23" t="s">
        <v>3</v>
      </c>
      <c r="J9" s="23">
        <v>7668.7762264663597</v>
      </c>
      <c r="K9" s="23">
        <v>7668.7762264663597</v>
      </c>
      <c r="L9" s="23">
        <v>7668.7762264663597</v>
      </c>
      <c r="M9" s="48">
        <v>7668.7762264663597</v>
      </c>
      <c r="N9" s="48">
        <v>7668.7762264663597</v>
      </c>
    </row>
    <row r="10" spans="2:14" x14ac:dyDescent="0.25">
      <c r="B10" s="23" t="s">
        <v>4</v>
      </c>
      <c r="C10" s="23">
        <v>6087.8035548940879</v>
      </c>
      <c r="D10" s="23">
        <v>6087.8035548940879</v>
      </c>
      <c r="E10" s="23">
        <v>6087.8035548940879</v>
      </c>
      <c r="F10" s="23">
        <v>6087.8035548940879</v>
      </c>
      <c r="G10" s="23">
        <v>6087.8035548940879</v>
      </c>
      <c r="I10" s="23" t="s">
        <v>4</v>
      </c>
      <c r="J10" s="23">
        <v>6087.8035548940879</v>
      </c>
      <c r="K10" s="23">
        <v>6087.8035548940879</v>
      </c>
      <c r="L10" s="23">
        <v>6087.8035548940879</v>
      </c>
      <c r="M10" s="23">
        <v>6087.8035548940879</v>
      </c>
      <c r="N10" s="23">
        <v>6087.8035548940879</v>
      </c>
    </row>
    <row r="11" spans="2:14" x14ac:dyDescent="0.25">
      <c r="B11" s="23" t="s">
        <v>5</v>
      </c>
      <c r="C11" s="23">
        <v>401.81902320194337</v>
      </c>
      <c r="D11" s="23">
        <v>361.63712088174907</v>
      </c>
      <c r="E11" s="23">
        <v>321.45521856155472</v>
      </c>
      <c r="F11" s="23">
        <v>281.27331624136036</v>
      </c>
      <c r="G11" s="23">
        <v>241.09141392116604</v>
      </c>
      <c r="I11" s="23" t="s">
        <v>5</v>
      </c>
      <c r="J11" s="23">
        <v>446.46558133549269</v>
      </c>
      <c r="K11" s="23">
        <v>401.81902320194337</v>
      </c>
      <c r="L11" s="23">
        <v>357.17246506839422</v>
      </c>
      <c r="M11" s="23">
        <v>312.5259069348449</v>
      </c>
      <c r="N11" s="23">
        <v>267.87934880129563</v>
      </c>
    </row>
    <row r="12" spans="2:14" x14ac:dyDescent="0.25">
      <c r="B12" s="15"/>
      <c r="C12" s="15"/>
      <c r="D12" s="15"/>
      <c r="E12" s="15"/>
      <c r="F12" s="15"/>
      <c r="I12" s="15"/>
      <c r="J12" s="15"/>
      <c r="K12" s="15"/>
      <c r="L12" s="15"/>
      <c r="M12" s="15"/>
    </row>
    <row r="13" spans="2:14" x14ac:dyDescent="0.25">
      <c r="B13" s="78" t="s">
        <v>8</v>
      </c>
      <c r="C13" s="78"/>
      <c r="D13" s="78"/>
      <c r="E13" s="78"/>
      <c r="F13" s="78"/>
      <c r="G13" s="78"/>
      <c r="I13" s="78" t="s">
        <v>8</v>
      </c>
      <c r="J13" s="78"/>
      <c r="K13" s="78"/>
      <c r="L13" s="78"/>
      <c r="M13" s="78"/>
      <c r="N13" s="78"/>
    </row>
    <row r="14" spans="2:14" x14ac:dyDescent="0.25">
      <c r="B14" s="14" t="s">
        <v>85</v>
      </c>
      <c r="C14" s="14">
        <v>0</v>
      </c>
      <c r="D14" s="14">
        <v>0.1</v>
      </c>
      <c r="E14" s="14">
        <v>0.2</v>
      </c>
      <c r="F14" s="14">
        <v>0.3</v>
      </c>
      <c r="G14" s="56">
        <v>0.4</v>
      </c>
      <c r="I14" s="14" t="s">
        <v>85</v>
      </c>
      <c r="J14" s="14">
        <v>0</v>
      </c>
      <c r="K14" s="14">
        <v>0.1</v>
      </c>
      <c r="L14" s="14">
        <v>0.2</v>
      </c>
      <c r="M14" s="14">
        <v>0.3</v>
      </c>
      <c r="N14" s="56">
        <v>0.4</v>
      </c>
    </row>
    <row r="15" spans="2:14" x14ac:dyDescent="0.25">
      <c r="B15" s="10" t="s">
        <v>0</v>
      </c>
      <c r="C15" s="10">
        <v>9.74E-2</v>
      </c>
      <c r="D15" s="10">
        <v>0.10584</v>
      </c>
      <c r="E15" s="10">
        <v>0.1164</v>
      </c>
      <c r="F15" s="10">
        <v>0.12995999999999999</v>
      </c>
      <c r="G15" s="24">
        <v>0.14804999999999999</v>
      </c>
      <c r="I15" s="10" t="s">
        <v>0</v>
      </c>
      <c r="J15" s="10">
        <v>8.9800000000000005E-2</v>
      </c>
      <c r="K15" s="10">
        <v>9.74E-2</v>
      </c>
      <c r="L15" s="10">
        <v>0.1069</v>
      </c>
      <c r="M15" s="10">
        <v>0.11910999999999999</v>
      </c>
      <c r="N15" s="24">
        <v>0.13539000000000001</v>
      </c>
    </row>
    <row r="16" spans="2:14" x14ac:dyDescent="0.25">
      <c r="B16" s="11" t="s">
        <v>1</v>
      </c>
      <c r="C16" s="11">
        <v>0.11222</v>
      </c>
      <c r="D16" s="11">
        <v>0.12313</v>
      </c>
      <c r="E16" s="11">
        <v>0.13675999999999999</v>
      </c>
      <c r="F16" s="10">
        <v>0.15429000000000001</v>
      </c>
      <c r="G16" s="24">
        <v>0.17766999999999999</v>
      </c>
      <c r="I16" s="11" t="s">
        <v>1</v>
      </c>
      <c r="J16" s="11">
        <v>0.1024</v>
      </c>
      <c r="K16" s="11">
        <v>0.11222</v>
      </c>
      <c r="L16" s="11">
        <v>0.12449</v>
      </c>
      <c r="M16" s="10">
        <v>0.14027000000000001</v>
      </c>
      <c r="N16" s="24">
        <v>0.16131000000000001</v>
      </c>
    </row>
    <row r="17" spans="2:14" x14ac:dyDescent="0.25">
      <c r="B17" s="12" t="s">
        <v>2</v>
      </c>
      <c r="C17" s="12">
        <v>18756.29984</v>
      </c>
      <c r="D17" s="12">
        <v>16880.669860000002</v>
      </c>
      <c r="E17" s="12">
        <v>15005.039870000001</v>
      </c>
      <c r="F17" s="10">
        <v>13129.409890000001</v>
      </c>
      <c r="G17" s="24">
        <v>11253.779909999999</v>
      </c>
      <c r="I17" s="12" t="s">
        <v>2</v>
      </c>
      <c r="J17" s="12">
        <v>20840.333159999998</v>
      </c>
      <c r="K17" s="12">
        <v>18756.29984</v>
      </c>
      <c r="L17" s="12">
        <v>16672.266530000001</v>
      </c>
      <c r="M17" s="10">
        <v>14588.23321</v>
      </c>
      <c r="N17" s="24">
        <v>12504.1999</v>
      </c>
    </row>
    <row r="18" spans="2:14" x14ac:dyDescent="0.25">
      <c r="B18" s="13" t="s">
        <v>3</v>
      </c>
      <c r="C18" s="13">
        <v>7668.7752700000001</v>
      </c>
      <c r="D18" s="13">
        <v>7668.7752700000001</v>
      </c>
      <c r="E18" s="13">
        <v>7668.7752700000001</v>
      </c>
      <c r="F18" s="10">
        <v>7668.7752700000001</v>
      </c>
      <c r="G18" s="24">
        <v>7668.7752700000001</v>
      </c>
      <c r="I18" s="13" t="s">
        <v>3</v>
      </c>
      <c r="J18" s="13">
        <v>7668.7752700000001</v>
      </c>
      <c r="K18" s="13">
        <v>7668.7752700000001</v>
      </c>
      <c r="L18" s="13">
        <v>7668.7752700000001</v>
      </c>
      <c r="M18" s="10">
        <v>7668.7752700000001</v>
      </c>
      <c r="N18" s="24">
        <v>7668.7752700000001</v>
      </c>
    </row>
    <row r="19" spans="2:14" x14ac:dyDescent="0.25">
      <c r="B19" s="13" t="s">
        <v>4</v>
      </c>
      <c r="C19" s="13">
        <v>6087.8036199999997</v>
      </c>
      <c r="D19" s="13">
        <v>6087.8036199999997</v>
      </c>
      <c r="E19" s="13">
        <v>6087.8036199999997</v>
      </c>
      <c r="F19" s="10">
        <v>6087.8036199999997</v>
      </c>
      <c r="G19" s="24">
        <v>6087.8036199999997</v>
      </c>
      <c r="I19" s="13" t="s">
        <v>4</v>
      </c>
      <c r="J19" s="13">
        <v>6087.8036199999997</v>
      </c>
      <c r="K19" s="13">
        <v>6087.8036199999997</v>
      </c>
      <c r="L19" s="13">
        <v>6087.8036199999997</v>
      </c>
      <c r="M19" s="10">
        <v>6087.8036199999997</v>
      </c>
      <c r="N19" s="24">
        <v>6087.8036199999997</v>
      </c>
    </row>
    <row r="20" spans="2:14" x14ac:dyDescent="0.25">
      <c r="B20" s="13" t="s">
        <v>5</v>
      </c>
      <c r="C20" s="13">
        <v>401.81902000000002</v>
      </c>
      <c r="D20" s="13">
        <v>361.63711999999998</v>
      </c>
      <c r="E20" s="13">
        <v>321.45522</v>
      </c>
      <c r="F20" s="10">
        <v>281.27332000000001</v>
      </c>
      <c r="G20" s="24">
        <v>241.09141</v>
      </c>
      <c r="I20" s="13" t="s">
        <v>5</v>
      </c>
      <c r="J20" s="13">
        <v>446.46557999999999</v>
      </c>
      <c r="K20" s="13">
        <v>401.81902000000002</v>
      </c>
      <c r="L20" s="13">
        <v>357.17246999999998</v>
      </c>
      <c r="M20" s="10">
        <v>312.52591000000001</v>
      </c>
      <c r="N20" s="24">
        <v>267.87934999999999</v>
      </c>
    </row>
    <row r="21" spans="2:14" x14ac:dyDescent="0.25">
      <c r="B21" s="8"/>
      <c r="C21" s="15"/>
      <c r="D21" s="15"/>
      <c r="E21" s="15"/>
      <c r="F21" s="15"/>
      <c r="I21" s="8"/>
      <c r="J21" s="15"/>
      <c r="K21" s="15"/>
      <c r="L21" s="15"/>
      <c r="M21" s="15"/>
    </row>
    <row r="22" spans="2:14" x14ac:dyDescent="0.25">
      <c r="B22" s="79" t="s">
        <v>6</v>
      </c>
      <c r="C22" s="79"/>
      <c r="D22" s="79"/>
      <c r="E22" s="79"/>
      <c r="F22" s="79"/>
      <c r="G22" s="79"/>
      <c r="I22" s="79" t="s">
        <v>6</v>
      </c>
      <c r="J22" s="79"/>
      <c r="K22" s="79"/>
      <c r="L22" s="79"/>
      <c r="M22" s="79"/>
      <c r="N22" s="79"/>
    </row>
    <row r="23" spans="2:14" x14ac:dyDescent="0.25">
      <c r="B23" s="57" t="s">
        <v>85</v>
      </c>
      <c r="C23" s="57">
        <v>0</v>
      </c>
      <c r="D23" s="57">
        <v>0.1</v>
      </c>
      <c r="E23" s="57">
        <v>0.2</v>
      </c>
      <c r="F23" s="57">
        <v>0.30000000000000004</v>
      </c>
      <c r="G23" s="58">
        <v>0.4</v>
      </c>
      <c r="I23" s="57" t="s">
        <v>85</v>
      </c>
      <c r="J23" s="57">
        <v>0</v>
      </c>
      <c r="K23" s="57">
        <v>0.1</v>
      </c>
      <c r="L23" s="57">
        <v>0.2</v>
      </c>
      <c r="M23" s="57">
        <v>0.30000000000000004</v>
      </c>
      <c r="N23" s="58">
        <v>0.4</v>
      </c>
    </row>
    <row r="24" spans="2:14" x14ac:dyDescent="0.25">
      <c r="B24" s="16" t="s">
        <v>0</v>
      </c>
      <c r="C24" s="16">
        <f>ABS(C6-C15)</f>
        <v>1.6503551599489352E-6</v>
      </c>
      <c r="D24" s="16">
        <f t="shared" ref="D24:G24" si="1">ABS(D6-D15)</f>
        <v>3.705960719538326E-6</v>
      </c>
      <c r="E24" s="16">
        <f t="shared" si="1"/>
        <v>3.7245323309259559E-6</v>
      </c>
      <c r="F24" s="16">
        <f t="shared" si="1"/>
        <v>3.8648337470359451E-6</v>
      </c>
      <c r="G24" s="16">
        <f t="shared" si="1"/>
        <v>3.9839885176695677E-6</v>
      </c>
      <c r="I24" s="16" t="s">
        <v>0</v>
      </c>
      <c r="J24" s="16">
        <f>ABS(J6-J15)</f>
        <v>3.8003101562877895E-6</v>
      </c>
      <c r="K24" s="16">
        <f t="shared" ref="K24:N24" si="2">ABS(K6-K15)</f>
        <v>1.6503551599489352E-6</v>
      </c>
      <c r="L24" s="16">
        <f t="shared" si="2"/>
        <v>1.0370885854815715E-6</v>
      </c>
      <c r="M24" s="16">
        <f t="shared" si="2"/>
        <v>2.0665911532047332E-7</v>
      </c>
      <c r="N24" s="16">
        <f t="shared" si="2"/>
        <v>9.0058017823690939E-7</v>
      </c>
    </row>
    <row r="25" spans="2:14" x14ac:dyDescent="0.25">
      <c r="B25" s="17" t="s">
        <v>1</v>
      </c>
      <c r="C25" s="16">
        <f t="shared" ref="C25:G29" si="3">ABS(C7-C16)</f>
        <v>3.1240120471620614E-6</v>
      </c>
      <c r="D25" s="16">
        <f t="shared" si="3"/>
        <v>4.4540368630413552E-6</v>
      </c>
      <c r="E25" s="16">
        <f t="shared" si="3"/>
        <v>1.38343211716907E-6</v>
      </c>
      <c r="F25" s="16">
        <f t="shared" si="3"/>
        <v>3.1744636630470779E-6</v>
      </c>
      <c r="G25" s="16">
        <f t="shared" si="3"/>
        <v>1.1041609422890453E-6</v>
      </c>
      <c r="I25" s="17" t="s">
        <v>1</v>
      </c>
      <c r="J25" s="16">
        <f t="shared" ref="J25:N25" si="4">ABS(J7-J16)</f>
        <v>9.2698971289328913E-7</v>
      </c>
      <c r="K25" s="16">
        <f t="shared" si="4"/>
        <v>3.1240120471620614E-6</v>
      </c>
      <c r="L25" s="16">
        <f t="shared" si="4"/>
        <v>8.7028996502425127E-7</v>
      </c>
      <c r="M25" s="16">
        <f t="shared" si="4"/>
        <v>2.2583615736648799E-6</v>
      </c>
      <c r="N25" s="16">
        <f t="shared" si="4"/>
        <v>4.1091237185375551E-6</v>
      </c>
    </row>
    <row r="26" spans="2:14" x14ac:dyDescent="0.25">
      <c r="B26" s="18" t="s">
        <v>2</v>
      </c>
      <c r="C26" s="16">
        <f t="shared" si="3"/>
        <v>2.9959410312585533E-6</v>
      </c>
      <c r="D26" s="16">
        <f t="shared" si="3"/>
        <v>1.3036515156272799E-6</v>
      </c>
      <c r="E26" s="16">
        <f t="shared" si="3"/>
        <v>4.3967538658762351E-6</v>
      </c>
      <c r="F26" s="16">
        <f t="shared" si="3"/>
        <v>9.7161318990401924E-8</v>
      </c>
      <c r="G26" s="16">
        <f t="shared" si="3"/>
        <v>4.2024330468848348E-6</v>
      </c>
      <c r="I26" s="18" t="s">
        <v>2</v>
      </c>
      <c r="J26" s="16">
        <f t="shared" ref="J26:N26" si="5">ABS(J8-J17)</f>
        <v>1.1156189430039376E-6</v>
      </c>
      <c r="K26" s="16">
        <f t="shared" si="5"/>
        <v>2.9959410312585533E-6</v>
      </c>
      <c r="L26" s="16">
        <f t="shared" si="5"/>
        <v>2.8924951038789004E-6</v>
      </c>
      <c r="M26" s="16">
        <f t="shared" si="5"/>
        <v>1.219066689372994E-6</v>
      </c>
      <c r="N26" s="16">
        <f t="shared" si="5"/>
        <v>4.6693712647538632E-6</v>
      </c>
    </row>
    <row r="27" spans="2:14" x14ac:dyDescent="0.25">
      <c r="B27" s="19" t="s">
        <v>3</v>
      </c>
      <c r="C27" s="16">
        <f t="shared" si="3"/>
        <v>9.5646635963930748E-4</v>
      </c>
      <c r="D27" s="16">
        <f t="shared" si="3"/>
        <v>9.5646635963930748E-4</v>
      </c>
      <c r="E27" s="16">
        <f t="shared" si="3"/>
        <v>9.5646635963930748E-4</v>
      </c>
      <c r="F27" s="16">
        <f t="shared" si="3"/>
        <v>9.5646635963930748E-4</v>
      </c>
      <c r="G27" s="16">
        <f t="shared" si="3"/>
        <v>9.5646635963930748E-4</v>
      </c>
      <c r="I27" s="19" t="s">
        <v>3</v>
      </c>
      <c r="J27" s="16">
        <f t="shared" ref="J27:N27" si="6">ABS(J9-J18)</f>
        <v>9.5646635963930748E-4</v>
      </c>
      <c r="K27" s="16">
        <f t="shared" si="6"/>
        <v>9.5646635963930748E-4</v>
      </c>
      <c r="L27" s="16">
        <f t="shared" si="6"/>
        <v>9.5646635963930748E-4</v>
      </c>
      <c r="M27" s="16">
        <f t="shared" si="6"/>
        <v>9.5646635963930748E-4</v>
      </c>
      <c r="N27" s="16">
        <f t="shared" si="6"/>
        <v>9.5646635963930748E-4</v>
      </c>
    </row>
    <row r="28" spans="2:14" x14ac:dyDescent="0.25">
      <c r="B28" s="19" t="s">
        <v>4</v>
      </c>
      <c r="C28" s="16">
        <f t="shared" si="3"/>
        <v>6.5105911744467448E-5</v>
      </c>
      <c r="D28" s="16">
        <f t="shared" si="3"/>
        <v>6.5105911744467448E-5</v>
      </c>
      <c r="E28" s="16">
        <f t="shared" si="3"/>
        <v>6.5105911744467448E-5</v>
      </c>
      <c r="F28" s="16">
        <f t="shared" si="3"/>
        <v>6.5105911744467448E-5</v>
      </c>
      <c r="G28" s="16">
        <f t="shared" si="3"/>
        <v>6.5105911744467448E-5</v>
      </c>
      <c r="I28" s="19" t="s">
        <v>4</v>
      </c>
      <c r="J28" s="16">
        <f t="shared" ref="J28:N28" si="7">ABS(J10-J19)</f>
        <v>6.5105911744467448E-5</v>
      </c>
      <c r="K28" s="16">
        <f t="shared" si="7"/>
        <v>6.5105911744467448E-5</v>
      </c>
      <c r="L28" s="16">
        <f t="shared" si="7"/>
        <v>6.5105911744467448E-5</v>
      </c>
      <c r="M28" s="16">
        <f t="shared" si="7"/>
        <v>6.5105911744467448E-5</v>
      </c>
      <c r="N28" s="16">
        <f t="shared" si="7"/>
        <v>6.5105911744467448E-5</v>
      </c>
    </row>
    <row r="29" spans="2:14" x14ac:dyDescent="0.25">
      <c r="B29" s="19" t="s">
        <v>5</v>
      </c>
      <c r="C29" s="16">
        <f t="shared" si="3"/>
        <v>3.2019433433561062E-6</v>
      </c>
      <c r="D29" s="16">
        <f t="shared" si="3"/>
        <v>8.8174908796645468E-7</v>
      </c>
      <c r="E29" s="16">
        <f t="shared" si="3"/>
        <v>1.4384452811100346E-6</v>
      </c>
      <c r="F29" s="16">
        <f t="shared" si="3"/>
        <v>3.7586396501865238E-6</v>
      </c>
      <c r="G29" s="16">
        <f t="shared" si="3"/>
        <v>3.9211660407545423E-6</v>
      </c>
      <c r="I29" s="19" t="s">
        <v>5</v>
      </c>
      <c r="J29" s="16">
        <f t="shared" ref="J29:N29" si="8">ABS(J11-J20)</f>
        <v>1.3354926977626747E-6</v>
      </c>
      <c r="K29" s="16">
        <f t="shared" si="8"/>
        <v>3.2019433433561062E-6</v>
      </c>
      <c r="L29" s="16">
        <f t="shared" si="8"/>
        <v>4.9316057584292139E-6</v>
      </c>
      <c r="M29" s="16">
        <f t="shared" si="8"/>
        <v>3.0651551128357823E-6</v>
      </c>
      <c r="N29" s="16">
        <f t="shared" si="8"/>
        <v>1.1987043535555131E-6</v>
      </c>
    </row>
  </sheetData>
  <mergeCells count="6">
    <mergeCell ref="B4:G4"/>
    <mergeCell ref="B13:G13"/>
    <mergeCell ref="B22:G22"/>
    <mergeCell ref="I4:N4"/>
    <mergeCell ref="I13:N13"/>
    <mergeCell ref="I22:N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D19" sqref="D19"/>
    </sheetView>
  </sheetViews>
  <sheetFormatPr defaultRowHeight="15" x14ac:dyDescent="0.25"/>
  <cols>
    <col min="2" max="2" width="27" bestFit="1" customWidth="1"/>
  </cols>
  <sheetData>
    <row r="2" spans="2:2" x14ac:dyDescent="0.25">
      <c r="B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 Depth</vt:lpstr>
      <vt:lpstr>Availability</vt:lpstr>
      <vt:lpstr>Tech and Gear Type</vt:lpstr>
      <vt:lpstr>Altitude, Wind Conditions</vt:lpstr>
      <vt:lpstr>Losses</vt:lpstr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2013-07-01T19:58:57Z</dcterms:created>
  <dcterms:modified xsi:type="dcterms:W3CDTF">2013-07-09T15:32:29Z</dcterms:modified>
</cp:coreProperties>
</file>