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weili/Desktop/"/>
    </mc:Choice>
  </mc:AlternateContent>
  <xr:revisionPtr revIDLastSave="0" documentId="8_{4D2EAFA0-02FD-EB45-A6FE-CF0F14559A60}" xr6:coauthVersionLast="46" xr6:coauthVersionMax="46" xr10:uidLastSave="{00000000-0000-0000-0000-000000000000}"/>
  <bookViews>
    <workbookView xWindow="560" yWindow="500" windowWidth="28240" windowHeight="15800" xr2:uid="{DF9A9FA6-D9B7-2B4D-965F-E978947287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G55" i="1"/>
  <c r="I55" i="1" s="1"/>
  <c r="I51" i="1"/>
  <c r="H51" i="1"/>
  <c r="G51" i="1"/>
  <c r="H47" i="1"/>
  <c r="G47" i="1"/>
  <c r="I47" i="1" s="1"/>
  <c r="F46" i="1"/>
  <c r="E46" i="1"/>
  <c r="F45" i="1"/>
  <c r="H43" i="1" s="1"/>
  <c r="E45" i="1"/>
  <c r="F44" i="1"/>
  <c r="E44" i="1"/>
  <c r="F43" i="1"/>
  <c r="C43" i="1"/>
  <c r="B43" i="1"/>
  <c r="G43" i="1" s="1"/>
  <c r="I43" i="1" s="1"/>
  <c r="F42" i="1"/>
  <c r="E42" i="1"/>
  <c r="F41" i="1"/>
  <c r="H39" i="1" s="1"/>
  <c r="E41" i="1"/>
  <c r="F40" i="1"/>
  <c r="E40" i="1"/>
  <c r="F39" i="1"/>
  <c r="C39" i="1"/>
  <c r="B39" i="1"/>
  <c r="G39" i="1" s="1"/>
  <c r="I39" i="1" s="1"/>
  <c r="F37" i="1"/>
  <c r="E37" i="1"/>
  <c r="F36" i="1"/>
  <c r="E36" i="1"/>
  <c r="F35" i="1"/>
  <c r="E35" i="1"/>
  <c r="H35" i="1" s="1"/>
  <c r="C35" i="1"/>
  <c r="B35" i="1"/>
  <c r="G35" i="1" s="1"/>
  <c r="I35" i="1" s="1"/>
  <c r="E34" i="1"/>
  <c r="F33" i="1"/>
  <c r="E33" i="1"/>
  <c r="F32" i="1"/>
  <c r="E32" i="1"/>
  <c r="G31" i="1"/>
  <c r="F31" i="1"/>
  <c r="H31" i="1" s="1"/>
  <c r="C31" i="1"/>
  <c r="B31" i="1"/>
  <c r="F30" i="1"/>
  <c r="F29" i="1"/>
  <c r="F28" i="1"/>
  <c r="E28" i="1"/>
  <c r="F27" i="1"/>
  <c r="E27" i="1"/>
  <c r="H27" i="1" s="1"/>
  <c r="C27" i="1"/>
  <c r="B27" i="1"/>
  <c r="G27" i="1" s="1"/>
  <c r="F26" i="1"/>
  <c r="F25" i="1"/>
  <c r="H23" i="1" s="1"/>
  <c r="E25" i="1"/>
  <c r="F24" i="1"/>
  <c r="E24" i="1"/>
  <c r="F23" i="1"/>
  <c r="C23" i="1"/>
  <c r="B23" i="1"/>
  <c r="G23" i="1" s="1"/>
  <c r="E22" i="1"/>
  <c r="F21" i="1"/>
  <c r="E21" i="1"/>
  <c r="F20" i="1"/>
  <c r="F19" i="1"/>
  <c r="H19" i="1" s="1"/>
  <c r="C19" i="1"/>
  <c r="B19" i="1"/>
  <c r="G19" i="1" s="1"/>
  <c r="F18" i="1"/>
  <c r="F17" i="1"/>
  <c r="E17" i="1"/>
  <c r="F16" i="1"/>
  <c r="E16" i="1"/>
  <c r="F15" i="1"/>
  <c r="E15" i="1"/>
  <c r="H15" i="1" s="1"/>
  <c r="C15" i="1"/>
  <c r="B15" i="1"/>
  <c r="G15" i="1" s="1"/>
  <c r="I31" i="1" l="1"/>
  <c r="I15" i="1"/>
  <c r="I23" i="1"/>
  <c r="I27" i="1"/>
</calcChain>
</file>

<file path=xl/sharedStrings.xml><?xml version="1.0" encoding="utf-8"?>
<sst xmlns="http://schemas.openxmlformats.org/spreadsheetml/2006/main" count="116" uniqueCount="53">
  <si>
    <t>Occupation</t>
  </si>
  <si>
    <t>Gender</t>
  </si>
  <si>
    <t>Age</t>
  </si>
  <si>
    <t>Salary</t>
  </si>
  <si>
    <t>Salary Level</t>
  </si>
  <si>
    <t>Service</t>
  </si>
  <si>
    <t>Female</t>
  </si>
  <si>
    <t>&lt;= 50</t>
  </si>
  <si>
    <t>Male</t>
  </si>
  <si>
    <t>&lt;=30</t>
  </si>
  <si>
    <t>&lt;= 40</t>
  </si>
  <si>
    <t>Management</t>
  </si>
  <si>
    <t>Sales</t>
  </si>
  <si>
    <t>Staff</t>
  </si>
  <si>
    <t>Number</t>
    <phoneticPr fontId="1" type="noConversion"/>
  </si>
  <si>
    <t>Candidate Split</t>
  </si>
  <si>
    <t>Occupation = Service</t>
  </si>
  <si>
    <t>Occupation = {Management, Sales, Staff}</t>
  </si>
  <si>
    <t>Occupation = Management</t>
  </si>
  <si>
    <t>Occupation = {Service, Sales, Staff}</t>
  </si>
  <si>
    <t>Occupation = Sales</t>
  </si>
  <si>
    <t>Occupation = {Service, Management, Staff}</t>
  </si>
  <si>
    <t>Occupation = Staff</t>
  </si>
  <si>
    <t>Occupation = {Service, Management, Sales}</t>
  </si>
  <si>
    <t>Gender = Female</t>
  </si>
  <si>
    <t>Gender = Male</t>
  </si>
  <si>
    <t>Age &lt;= 30</t>
  </si>
  <si>
    <t>Age &gt; 30</t>
  </si>
  <si>
    <t>31&lt;=Age &lt; =40</t>
  </si>
  <si>
    <t>not 31&lt;=Age &lt; =40</t>
  </si>
  <si>
    <t>Age &lt;= 50</t>
  </si>
  <si>
    <t>Not Age &lt;= 50</t>
  </si>
  <si>
    <t>Occupation = Service or Management</t>
  </si>
  <si>
    <t>Sales, Staff</t>
  </si>
  <si>
    <t>Occupation = Service or Sales</t>
  </si>
  <si>
    <t>Management, Staff</t>
  </si>
  <si>
    <t>Occupation = Service or Staff</t>
  </si>
  <si>
    <t>Management, Sales</t>
    <phoneticPr fontId="6" type="noConversion"/>
  </si>
  <si>
    <t>Left Child Node</t>
    <phoneticPr fontId="1" type="noConversion"/>
  </si>
  <si>
    <t>Right Child Node</t>
    <phoneticPr fontId="1" type="noConversion"/>
  </si>
  <si>
    <t>Split</t>
  </si>
  <si>
    <t>PL</t>
  </si>
  <si>
    <t>PR</t>
  </si>
  <si>
    <t>Level</t>
  </si>
  <si>
    <t>P( j |tL )</t>
  </si>
  <si>
    <t>P( j |tR)</t>
  </si>
  <si>
    <t>2PL*PR</t>
    <phoneticPr fontId="6" type="noConversion"/>
  </si>
  <si>
    <t>Q(s|t)</t>
  </si>
  <si>
    <t>L1</t>
  </si>
  <si>
    <t>L2</t>
  </si>
  <si>
    <t>L3</t>
  </si>
  <si>
    <t>L4</t>
  </si>
  <si>
    <r>
      <rPr>
        <sz val="11"/>
        <color theme="1"/>
        <rFont val="Times New Roman"/>
        <family val="1"/>
      </rPr>
      <t>Φ</t>
    </r>
    <r>
      <rPr>
        <sz val="12"/>
        <color theme="1"/>
        <rFont val="Times New Roman"/>
        <family val="1"/>
      </rPr>
      <t>(s|t)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</si>
</sst>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_);[Red]\(&quot;$&quot;#,##0\)"/>
    <numFmt numFmtId="177" formatCode="0.000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 wrapText="1"/>
    </xf>
    <xf numFmtId="176" fontId="3" fillId="0" borderId="0" xfId="0" applyNumberFormat="1" applyFont="1" applyFill="1" applyBorder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177" fontId="2" fillId="0" borderId="0" xfId="0" applyNumberFormat="1" applyFont="1" applyFill="1" applyBorder="1" applyAlignment="1">
      <alignment horizontal="right"/>
    </xf>
    <xf numFmtId="177" fontId="3" fillId="0" borderId="0" xfId="0" applyNumberFormat="1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9C36-64D3-C443-B359-B4005EA218D2}">
  <dimension ref="A1:O56"/>
  <sheetViews>
    <sheetView tabSelected="1" topLeftCell="A27" zoomScale="108" zoomScaleNormal="100" workbookViewId="0">
      <selection activeCell="K40" sqref="K40"/>
    </sheetView>
  </sheetViews>
  <sheetFormatPr baseColWidth="10" defaultRowHeight="16"/>
  <cols>
    <col min="2" max="2" width="16.1640625" customWidth="1"/>
    <col min="3" max="3" width="11" customWidth="1"/>
    <col min="9" max="9" width="14.5" customWidth="1"/>
    <col min="11" max="11" width="23.5" customWidth="1"/>
  </cols>
  <sheetData>
    <row r="1" spans="1:15">
      <c r="A1" s="8" t="s">
        <v>14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2</v>
      </c>
      <c r="I1" s="2" t="s">
        <v>15</v>
      </c>
      <c r="J1" s="9" t="s">
        <v>38</v>
      </c>
      <c r="K1" s="9"/>
      <c r="L1" s="9" t="s">
        <v>39</v>
      </c>
      <c r="M1" s="9"/>
      <c r="N1" s="9"/>
      <c r="O1" s="9"/>
    </row>
    <row r="2" spans="1:15">
      <c r="A2" s="3">
        <v>1</v>
      </c>
      <c r="B2" s="3" t="s">
        <v>5</v>
      </c>
      <c r="C2" s="3" t="s">
        <v>6</v>
      </c>
      <c r="D2" s="3">
        <v>45</v>
      </c>
      <c r="E2" s="7">
        <v>48000</v>
      </c>
      <c r="F2" s="3">
        <v>3</v>
      </c>
      <c r="G2" s="3" t="s">
        <v>7</v>
      </c>
      <c r="I2" s="2">
        <v>1</v>
      </c>
      <c r="J2" s="9" t="s">
        <v>16</v>
      </c>
      <c r="K2" s="9"/>
      <c r="L2" s="9" t="s">
        <v>17</v>
      </c>
      <c r="M2" s="9"/>
      <c r="N2" s="9"/>
      <c r="O2" s="9"/>
    </row>
    <row r="3" spans="1:15">
      <c r="A3" s="3">
        <v>2</v>
      </c>
      <c r="B3" s="3" t="s">
        <v>5</v>
      </c>
      <c r="C3" s="3" t="s">
        <v>8</v>
      </c>
      <c r="D3" s="3">
        <v>25</v>
      </c>
      <c r="E3" s="7">
        <v>25000</v>
      </c>
      <c r="F3" s="3">
        <v>1</v>
      </c>
      <c r="G3" s="3" t="s">
        <v>9</v>
      </c>
      <c r="I3" s="2">
        <v>2</v>
      </c>
      <c r="J3" s="9" t="s">
        <v>18</v>
      </c>
      <c r="K3" s="9"/>
      <c r="L3" s="9" t="s">
        <v>19</v>
      </c>
      <c r="M3" s="9"/>
      <c r="N3" s="9"/>
      <c r="O3" s="9"/>
    </row>
    <row r="4" spans="1:15">
      <c r="A4" s="3">
        <v>3</v>
      </c>
      <c r="B4" s="3" t="s">
        <v>5</v>
      </c>
      <c r="C4" s="3" t="s">
        <v>8</v>
      </c>
      <c r="D4" s="3">
        <v>33</v>
      </c>
      <c r="E4" s="7">
        <v>35000</v>
      </c>
      <c r="F4" s="3">
        <v>2</v>
      </c>
      <c r="G4" s="3" t="s">
        <v>10</v>
      </c>
      <c r="I4" s="2">
        <v>3</v>
      </c>
      <c r="J4" s="9" t="s">
        <v>20</v>
      </c>
      <c r="K4" s="9"/>
      <c r="L4" s="9" t="s">
        <v>21</v>
      </c>
      <c r="M4" s="9"/>
      <c r="N4" s="9"/>
      <c r="O4" s="9"/>
    </row>
    <row r="5" spans="1:15">
      <c r="A5" s="3">
        <v>4</v>
      </c>
      <c r="B5" s="3" t="s">
        <v>11</v>
      </c>
      <c r="C5" s="3" t="s">
        <v>8</v>
      </c>
      <c r="D5" s="3">
        <v>25</v>
      </c>
      <c r="E5" s="7">
        <v>45000</v>
      </c>
      <c r="F5" s="3">
        <v>3</v>
      </c>
      <c r="G5" s="3" t="s">
        <v>9</v>
      </c>
      <c r="I5" s="2">
        <v>4</v>
      </c>
      <c r="J5" s="9" t="s">
        <v>22</v>
      </c>
      <c r="K5" s="9"/>
      <c r="L5" s="9" t="s">
        <v>23</v>
      </c>
      <c r="M5" s="9"/>
      <c r="N5" s="9"/>
      <c r="O5" s="9"/>
    </row>
    <row r="6" spans="1:15">
      <c r="A6" s="3">
        <v>5</v>
      </c>
      <c r="B6" s="3" t="s">
        <v>11</v>
      </c>
      <c r="C6" s="3" t="s">
        <v>6</v>
      </c>
      <c r="D6" s="3">
        <v>35</v>
      </c>
      <c r="E6" s="7">
        <v>65000</v>
      </c>
      <c r="F6" s="3">
        <v>4</v>
      </c>
      <c r="G6" s="3" t="s">
        <v>10</v>
      </c>
      <c r="I6" s="10">
        <v>5</v>
      </c>
      <c r="J6" s="11" t="s">
        <v>24</v>
      </c>
      <c r="K6" s="11"/>
      <c r="L6" s="11" t="s">
        <v>25</v>
      </c>
      <c r="M6" s="11"/>
      <c r="N6" s="11"/>
      <c r="O6" s="11"/>
    </row>
    <row r="7" spans="1:15">
      <c r="A7" s="3">
        <v>6</v>
      </c>
      <c r="B7" s="3" t="s">
        <v>11</v>
      </c>
      <c r="C7" s="3" t="s">
        <v>8</v>
      </c>
      <c r="D7" s="3">
        <v>26</v>
      </c>
      <c r="E7" s="7">
        <v>45000</v>
      </c>
      <c r="F7" s="3">
        <v>3</v>
      </c>
      <c r="G7" s="3" t="s">
        <v>9</v>
      </c>
      <c r="I7" s="10">
        <v>6</v>
      </c>
      <c r="J7" s="11" t="s">
        <v>26</v>
      </c>
      <c r="K7" s="11"/>
      <c r="L7" s="11" t="s">
        <v>27</v>
      </c>
      <c r="M7" s="11"/>
      <c r="N7" s="11"/>
      <c r="O7" s="11"/>
    </row>
    <row r="8" spans="1:15">
      <c r="A8" s="3">
        <v>7</v>
      </c>
      <c r="B8" s="3" t="s">
        <v>11</v>
      </c>
      <c r="C8" s="3" t="s">
        <v>6</v>
      </c>
      <c r="D8" s="3">
        <v>45</v>
      </c>
      <c r="E8" s="7">
        <v>70000</v>
      </c>
      <c r="F8" s="3">
        <v>4</v>
      </c>
      <c r="G8" s="3" t="s">
        <v>7</v>
      </c>
      <c r="I8" s="10">
        <v>7</v>
      </c>
      <c r="J8" s="11" t="s">
        <v>28</v>
      </c>
      <c r="K8" s="11"/>
      <c r="L8" s="11" t="s">
        <v>29</v>
      </c>
      <c r="M8" s="11"/>
      <c r="N8" s="11"/>
      <c r="O8" s="11"/>
    </row>
    <row r="9" spans="1:15">
      <c r="A9" s="3">
        <v>8</v>
      </c>
      <c r="B9" s="3" t="s">
        <v>12</v>
      </c>
      <c r="C9" s="3" t="s">
        <v>6</v>
      </c>
      <c r="D9" s="3">
        <v>40</v>
      </c>
      <c r="E9" s="7">
        <v>50000</v>
      </c>
      <c r="F9" s="3">
        <v>3</v>
      </c>
      <c r="G9" s="3" t="s">
        <v>10</v>
      </c>
      <c r="I9" s="10">
        <v>8</v>
      </c>
      <c r="J9" s="11" t="s">
        <v>30</v>
      </c>
      <c r="K9" s="11"/>
      <c r="L9" s="11" t="s">
        <v>31</v>
      </c>
      <c r="M9" s="11"/>
      <c r="N9" s="11"/>
      <c r="O9" s="11"/>
    </row>
    <row r="10" spans="1:15">
      <c r="A10" s="3">
        <v>9</v>
      </c>
      <c r="B10" s="3" t="s">
        <v>12</v>
      </c>
      <c r="C10" s="3" t="s">
        <v>8</v>
      </c>
      <c r="D10" s="3">
        <v>30</v>
      </c>
      <c r="E10" s="7">
        <v>40000</v>
      </c>
      <c r="F10" s="3">
        <v>2</v>
      </c>
      <c r="G10" s="3" t="s">
        <v>9</v>
      </c>
      <c r="I10" s="12">
        <v>9</v>
      </c>
      <c r="J10" s="10" t="s">
        <v>32</v>
      </c>
      <c r="K10" s="12"/>
      <c r="L10" s="11" t="s">
        <v>33</v>
      </c>
      <c r="M10" s="11"/>
      <c r="N10" s="11"/>
      <c r="O10" s="11"/>
    </row>
    <row r="11" spans="1:15">
      <c r="A11" s="3">
        <v>10</v>
      </c>
      <c r="B11" s="3" t="s">
        <v>13</v>
      </c>
      <c r="C11" s="3" t="s">
        <v>6</v>
      </c>
      <c r="D11" s="3">
        <v>50</v>
      </c>
      <c r="E11" s="7">
        <v>40000</v>
      </c>
      <c r="F11" s="3">
        <v>2</v>
      </c>
      <c r="G11" s="3" t="s">
        <v>7</v>
      </c>
      <c r="I11" s="10">
        <v>10</v>
      </c>
      <c r="J11" s="10" t="s">
        <v>34</v>
      </c>
      <c r="K11" s="10"/>
      <c r="L11" s="11" t="s">
        <v>35</v>
      </c>
      <c r="M11" s="11"/>
      <c r="N11" s="11"/>
      <c r="O11" s="11"/>
    </row>
    <row r="12" spans="1:15">
      <c r="A12" s="3">
        <v>11</v>
      </c>
      <c r="B12" s="3" t="s">
        <v>13</v>
      </c>
      <c r="C12" s="3" t="s">
        <v>8</v>
      </c>
      <c r="D12" s="3">
        <v>25</v>
      </c>
      <c r="E12" s="7">
        <v>25000</v>
      </c>
      <c r="F12" s="3">
        <v>1</v>
      </c>
      <c r="G12" s="3" t="s">
        <v>9</v>
      </c>
      <c r="I12" s="12">
        <v>11</v>
      </c>
      <c r="J12" s="10" t="s">
        <v>36</v>
      </c>
      <c r="K12" s="10"/>
      <c r="L12" s="11" t="s">
        <v>37</v>
      </c>
      <c r="M12" s="11"/>
      <c r="N12" s="11"/>
      <c r="O12" s="11"/>
    </row>
    <row r="13" spans="1:15">
      <c r="A13" s="1"/>
      <c r="B13" s="1"/>
      <c r="C13" s="1"/>
      <c r="D13" s="1"/>
      <c r="E13" s="1"/>
      <c r="F13" s="1"/>
      <c r="G13" s="1"/>
    </row>
    <row r="14" spans="1:15">
      <c r="A14" s="3" t="s">
        <v>40</v>
      </c>
      <c r="B14" s="3" t="s">
        <v>41</v>
      </c>
      <c r="C14" s="3" t="s">
        <v>42</v>
      </c>
      <c r="D14" s="3" t="s">
        <v>43</v>
      </c>
      <c r="E14" s="3" t="s">
        <v>44</v>
      </c>
      <c r="F14" s="3" t="s">
        <v>45</v>
      </c>
      <c r="G14" s="3" t="s">
        <v>46</v>
      </c>
      <c r="H14" s="3" t="s">
        <v>47</v>
      </c>
      <c r="I14" s="3" t="s">
        <v>52</v>
      </c>
    </row>
    <row r="15" spans="1:15">
      <c r="A15" s="13">
        <v>1</v>
      </c>
      <c r="B15" s="14">
        <f>3/11</f>
        <v>0.27272727272727271</v>
      </c>
      <c r="C15" s="14">
        <f>8/11</f>
        <v>0.72727272727272729</v>
      </c>
      <c r="D15" s="3" t="s">
        <v>48</v>
      </c>
      <c r="E15" s="14">
        <f>1/3</f>
        <v>0.33333333333333331</v>
      </c>
      <c r="F15" s="14">
        <f>1/8</f>
        <v>0.125</v>
      </c>
      <c r="G15" s="14">
        <f>2*(B15*C15)</f>
        <v>0.39669421487603301</v>
      </c>
      <c r="H15" s="14">
        <f>ABS(E15-F15)+ABS(E16-F16)+ABS(E17-F17)+ABS(E18-F18)</f>
        <v>0.58333333333333326</v>
      </c>
      <c r="I15" s="14">
        <f>G15*H15</f>
        <v>0.2314049586776859</v>
      </c>
    </row>
    <row r="16" spans="1:15">
      <c r="A16" s="13"/>
      <c r="B16" s="14"/>
      <c r="C16" s="14"/>
      <c r="D16" s="3" t="s">
        <v>49</v>
      </c>
      <c r="E16" s="14">
        <f>1/3</f>
        <v>0.33333333333333331</v>
      </c>
      <c r="F16" s="14">
        <f>2/8</f>
        <v>0.25</v>
      </c>
      <c r="G16" s="14"/>
      <c r="H16" s="14"/>
      <c r="I16" s="14"/>
    </row>
    <row r="17" spans="1:9">
      <c r="A17" s="13"/>
      <c r="B17" s="14"/>
      <c r="C17" s="14"/>
      <c r="D17" s="3" t="s">
        <v>50</v>
      </c>
      <c r="E17" s="14">
        <f>1/3</f>
        <v>0.33333333333333331</v>
      </c>
      <c r="F17" s="14">
        <f>3/8</f>
        <v>0.375</v>
      </c>
      <c r="G17" s="14"/>
      <c r="H17" s="14"/>
      <c r="I17" s="14"/>
    </row>
    <row r="18" spans="1:9">
      <c r="A18" s="13"/>
      <c r="B18" s="14"/>
      <c r="C18" s="14"/>
      <c r="D18" s="3" t="s">
        <v>51</v>
      </c>
      <c r="E18" s="14">
        <v>0</v>
      </c>
      <c r="F18" s="14">
        <f>2/8</f>
        <v>0.25</v>
      </c>
      <c r="G18" s="14"/>
      <c r="H18" s="14"/>
      <c r="I18" s="14"/>
    </row>
    <row r="19" spans="1:9">
      <c r="A19" s="13">
        <v>2</v>
      </c>
      <c r="B19" s="14">
        <f>4/11</f>
        <v>0.36363636363636365</v>
      </c>
      <c r="C19" s="14">
        <f>7/11</f>
        <v>0.63636363636363635</v>
      </c>
      <c r="D19" s="3" t="s">
        <v>48</v>
      </c>
      <c r="E19" s="14">
        <v>0</v>
      </c>
      <c r="F19" s="14">
        <f>2/7</f>
        <v>0.2857142857142857</v>
      </c>
      <c r="G19" s="14">
        <f>2*(B19*C19)</f>
        <v>0.46280991735537191</v>
      </c>
      <c r="H19" s="14">
        <f>ABS(E19-F19)+ABS(E20-F20)+ABS(E21-F21)+ABS(E22-F22)</f>
        <v>1.4285714285714284</v>
      </c>
      <c r="I19" s="14">
        <v>0.66100000000000003</v>
      </c>
    </row>
    <row r="20" spans="1:9">
      <c r="A20" s="13"/>
      <c r="B20" s="14"/>
      <c r="C20" s="14"/>
      <c r="D20" s="3" t="s">
        <v>49</v>
      </c>
      <c r="E20" s="14">
        <v>0</v>
      </c>
      <c r="F20" s="14">
        <f>3/7</f>
        <v>0.42857142857142855</v>
      </c>
      <c r="G20" s="14"/>
      <c r="H20" s="14"/>
      <c r="I20" s="14"/>
    </row>
    <row r="21" spans="1:9">
      <c r="A21" s="13"/>
      <c r="B21" s="14"/>
      <c r="C21" s="14"/>
      <c r="D21" s="3" t="s">
        <v>50</v>
      </c>
      <c r="E21" s="14">
        <f>2/4</f>
        <v>0.5</v>
      </c>
      <c r="F21" s="14">
        <f>2/7</f>
        <v>0.2857142857142857</v>
      </c>
      <c r="G21" s="14"/>
      <c r="H21" s="14"/>
      <c r="I21" s="14"/>
    </row>
    <row r="22" spans="1:9">
      <c r="A22" s="13"/>
      <c r="B22" s="14"/>
      <c r="C22" s="14"/>
      <c r="D22" s="3" t="s">
        <v>51</v>
      </c>
      <c r="E22" s="14">
        <f>2/4</f>
        <v>0.5</v>
      </c>
      <c r="F22" s="14">
        <v>0</v>
      </c>
      <c r="G22" s="14"/>
      <c r="H22" s="14"/>
      <c r="I22" s="14"/>
    </row>
    <row r="23" spans="1:9">
      <c r="A23" s="13">
        <v>3</v>
      </c>
      <c r="B23" s="14">
        <f>2/11</f>
        <v>0.18181818181818182</v>
      </c>
      <c r="C23" s="14">
        <f>9/11</f>
        <v>0.81818181818181823</v>
      </c>
      <c r="D23" s="3" t="s">
        <v>48</v>
      </c>
      <c r="E23" s="14">
        <v>0</v>
      </c>
      <c r="F23" s="14">
        <f>2/9</f>
        <v>0.22222222222222221</v>
      </c>
      <c r="G23" s="14">
        <f>2*(B23*C23)</f>
        <v>0.2975206611570248</v>
      </c>
      <c r="H23" s="14">
        <f>ABS(E23-F23)+ABS(E24-F24)+ABS(E25-F25)+ABS(E26-F26)</f>
        <v>0.88888888888888895</v>
      </c>
      <c r="I23" s="14">
        <f>G23*H23</f>
        <v>0.26446280991735538</v>
      </c>
    </row>
    <row r="24" spans="1:9">
      <c r="A24" s="13"/>
      <c r="B24" s="14"/>
      <c r="C24" s="14"/>
      <c r="D24" s="3" t="s">
        <v>49</v>
      </c>
      <c r="E24" s="14">
        <f>1/2</f>
        <v>0.5</v>
      </c>
      <c r="F24" s="14">
        <f>2/9</f>
        <v>0.22222222222222221</v>
      </c>
      <c r="G24" s="14"/>
      <c r="H24" s="14"/>
      <c r="I24" s="14"/>
    </row>
    <row r="25" spans="1:9">
      <c r="A25" s="13"/>
      <c r="B25" s="14"/>
      <c r="C25" s="14"/>
      <c r="D25" s="3" t="s">
        <v>50</v>
      </c>
      <c r="E25" s="14">
        <f>1/2</f>
        <v>0.5</v>
      </c>
      <c r="F25" s="14">
        <f>3/9</f>
        <v>0.33333333333333331</v>
      </c>
      <c r="G25" s="14"/>
      <c r="H25" s="14"/>
      <c r="I25" s="14"/>
    </row>
    <row r="26" spans="1:9">
      <c r="A26" s="13"/>
      <c r="B26" s="14"/>
      <c r="C26" s="14"/>
      <c r="D26" s="3" t="s">
        <v>51</v>
      </c>
      <c r="E26" s="14">
        <v>0</v>
      </c>
      <c r="F26" s="14">
        <f>2/9</f>
        <v>0.22222222222222221</v>
      </c>
      <c r="G26" s="14"/>
      <c r="H26" s="14"/>
      <c r="I26" s="14"/>
    </row>
    <row r="27" spans="1:9">
      <c r="A27" s="13">
        <v>4</v>
      </c>
      <c r="B27" s="14">
        <f>2/11</f>
        <v>0.18181818181818182</v>
      </c>
      <c r="C27" s="14">
        <f>9/11</f>
        <v>0.81818181818181823</v>
      </c>
      <c r="D27" s="3" t="s">
        <v>48</v>
      </c>
      <c r="E27" s="14">
        <f>1/2</f>
        <v>0.5</v>
      </c>
      <c r="F27" s="14">
        <f>1/9</f>
        <v>0.1111111111111111</v>
      </c>
      <c r="G27" s="14">
        <f>2*(B27*C27)</f>
        <v>0.2975206611570248</v>
      </c>
      <c r="H27" s="14">
        <f>ABS(E27-F27)+ABS(E28-F28)+ABS(E29-F29)+ABS(E30-F30)</f>
        <v>1.3333333333333335</v>
      </c>
      <c r="I27" s="14">
        <f>G27*H27</f>
        <v>0.39669421487603312</v>
      </c>
    </row>
    <row r="28" spans="1:9">
      <c r="A28" s="13"/>
      <c r="B28" s="14"/>
      <c r="C28" s="14"/>
      <c r="D28" s="3" t="s">
        <v>49</v>
      </c>
      <c r="E28" s="14">
        <f>1/2</f>
        <v>0.5</v>
      </c>
      <c r="F28" s="14">
        <f>2/9</f>
        <v>0.22222222222222221</v>
      </c>
      <c r="G28" s="14"/>
      <c r="H28" s="14"/>
      <c r="I28" s="14"/>
    </row>
    <row r="29" spans="1:9">
      <c r="A29" s="13"/>
      <c r="B29" s="14"/>
      <c r="C29" s="14"/>
      <c r="D29" s="3" t="s">
        <v>50</v>
      </c>
      <c r="E29" s="14">
        <v>0</v>
      </c>
      <c r="F29" s="14">
        <f>4/9</f>
        <v>0.44444444444444442</v>
      </c>
      <c r="G29" s="14"/>
      <c r="H29" s="14"/>
      <c r="I29" s="14"/>
    </row>
    <row r="30" spans="1:9">
      <c r="A30" s="13"/>
      <c r="B30" s="14"/>
      <c r="C30" s="14"/>
      <c r="D30" s="3" t="s">
        <v>51</v>
      </c>
      <c r="E30" s="14">
        <v>0</v>
      </c>
      <c r="F30" s="14">
        <f>2/9</f>
        <v>0.22222222222222221</v>
      </c>
      <c r="G30" s="14"/>
      <c r="H30" s="14"/>
      <c r="I30" s="14"/>
    </row>
    <row r="31" spans="1:9">
      <c r="A31" s="13">
        <v>5</v>
      </c>
      <c r="B31" s="14">
        <f>5/11</f>
        <v>0.45454545454545453</v>
      </c>
      <c r="C31" s="14">
        <f>6/11</f>
        <v>0.54545454545454541</v>
      </c>
      <c r="D31" s="3" t="s">
        <v>48</v>
      </c>
      <c r="E31" s="14">
        <v>0</v>
      </c>
      <c r="F31" s="14">
        <f>2/6</f>
        <v>0.33333333333333331</v>
      </c>
      <c r="G31" s="14">
        <f>2*(B31*C31)</f>
        <v>0.49586776859504128</v>
      </c>
      <c r="H31" s="14">
        <f>ABS(E31-F31)+ABS(E32-F32)+ABS(E33-F33)+ABS(E34-F34)</f>
        <v>0.93333333333333335</v>
      </c>
      <c r="I31" s="14">
        <f>G31*H31</f>
        <v>0.46280991735537186</v>
      </c>
    </row>
    <row r="32" spans="1:9">
      <c r="A32" s="13"/>
      <c r="B32" s="14"/>
      <c r="C32" s="14"/>
      <c r="D32" s="3" t="s">
        <v>49</v>
      </c>
      <c r="E32" s="14">
        <f>1/5</f>
        <v>0.2</v>
      </c>
      <c r="F32" s="14">
        <f>2/6</f>
        <v>0.33333333333333331</v>
      </c>
      <c r="G32" s="14"/>
      <c r="H32" s="14"/>
      <c r="I32" s="14"/>
    </row>
    <row r="33" spans="1:9">
      <c r="A33" s="13"/>
      <c r="B33" s="14"/>
      <c r="C33" s="14"/>
      <c r="D33" s="3" t="s">
        <v>50</v>
      </c>
      <c r="E33" s="14">
        <f>2/5</f>
        <v>0.4</v>
      </c>
      <c r="F33" s="14">
        <f>2/6</f>
        <v>0.33333333333333331</v>
      </c>
      <c r="G33" s="14"/>
      <c r="H33" s="14"/>
      <c r="I33" s="14"/>
    </row>
    <row r="34" spans="1:9">
      <c r="A34" s="13"/>
      <c r="B34" s="14"/>
      <c r="C34" s="14"/>
      <c r="D34" s="3" t="s">
        <v>51</v>
      </c>
      <c r="E34" s="14">
        <f>2/5</f>
        <v>0.4</v>
      </c>
      <c r="F34" s="14">
        <v>0</v>
      </c>
      <c r="G34" s="14"/>
      <c r="H34" s="14"/>
      <c r="I34" s="14"/>
    </row>
    <row r="35" spans="1:9">
      <c r="A35" s="13">
        <v>6</v>
      </c>
      <c r="B35" s="14">
        <f>5/11</f>
        <v>0.45454545454545453</v>
      </c>
      <c r="C35" s="14">
        <f>6/11</f>
        <v>0.54545454545454541</v>
      </c>
      <c r="D35" s="3" t="s">
        <v>48</v>
      </c>
      <c r="E35" s="14">
        <f>2/5</f>
        <v>0.4</v>
      </c>
      <c r="F35" s="14">
        <f>2/6</f>
        <v>0.33333333333333331</v>
      </c>
      <c r="G35" s="14">
        <f>2*(B35*C35)</f>
        <v>0.49586776859504128</v>
      </c>
      <c r="H35" s="14">
        <f>ABS(E35-F35)+ABS(E36-F36)+ABS(E37-F37)+ABS(E38-F38)</f>
        <v>0.26666666666666672</v>
      </c>
      <c r="I35" s="14">
        <f>G35*H35</f>
        <v>0.13223140495867769</v>
      </c>
    </row>
    <row r="36" spans="1:9">
      <c r="A36" s="13"/>
      <c r="B36" s="14"/>
      <c r="C36" s="14"/>
      <c r="D36" s="3" t="s">
        <v>49</v>
      </c>
      <c r="E36" s="14">
        <f>1/5</f>
        <v>0.2</v>
      </c>
      <c r="F36" s="14">
        <f>2/6</f>
        <v>0.33333333333333331</v>
      </c>
      <c r="G36" s="14"/>
      <c r="H36" s="14"/>
      <c r="I36" s="15"/>
    </row>
    <row r="37" spans="1:9">
      <c r="A37" s="13"/>
      <c r="B37" s="14"/>
      <c r="C37" s="14"/>
      <c r="D37" s="3" t="s">
        <v>50</v>
      </c>
      <c r="E37" s="14">
        <f>2/5</f>
        <v>0.4</v>
      </c>
      <c r="F37" s="14">
        <f>2/6</f>
        <v>0.33333333333333331</v>
      </c>
      <c r="G37" s="14"/>
      <c r="H37" s="14"/>
      <c r="I37" s="15"/>
    </row>
    <row r="38" spans="1:9">
      <c r="A38" s="13"/>
      <c r="B38" s="14"/>
      <c r="C38" s="14"/>
      <c r="D38" s="3" t="s">
        <v>51</v>
      </c>
      <c r="E38" s="14">
        <v>0</v>
      </c>
      <c r="F38" s="14">
        <v>0</v>
      </c>
      <c r="G38" s="14"/>
      <c r="H38" s="14"/>
      <c r="I38" s="14"/>
    </row>
    <row r="39" spans="1:9">
      <c r="A39" s="13">
        <v>7</v>
      </c>
      <c r="B39" s="14">
        <f>3/11</f>
        <v>0.27272727272727271</v>
      </c>
      <c r="C39" s="14">
        <f>8/11</f>
        <v>0.72727272727272729</v>
      </c>
      <c r="D39" s="3" t="s">
        <v>48</v>
      </c>
      <c r="E39" s="14">
        <v>0</v>
      </c>
      <c r="F39" s="14">
        <f>2/8</f>
        <v>0.25</v>
      </c>
      <c r="G39" s="14">
        <f>2*(B39*C39)</f>
        <v>0.39669421487603301</v>
      </c>
      <c r="H39" s="14">
        <f>ABS(E39-F39)+ABS(E40-F40)+ABS(E41-F41)+ABS(E42-F42)</f>
        <v>0.58333333333333326</v>
      </c>
      <c r="I39" s="14">
        <f>G39*H39</f>
        <v>0.2314049586776859</v>
      </c>
    </row>
    <row r="40" spans="1:9">
      <c r="A40" s="13"/>
      <c r="B40" s="14"/>
      <c r="C40" s="14"/>
      <c r="D40" s="3" t="s">
        <v>49</v>
      </c>
      <c r="E40" s="14">
        <f>1/3</f>
        <v>0.33333333333333331</v>
      </c>
      <c r="F40" s="14">
        <f>2/8</f>
        <v>0.25</v>
      </c>
      <c r="G40" s="14"/>
      <c r="H40" s="14"/>
      <c r="I40" s="14"/>
    </row>
    <row r="41" spans="1:9">
      <c r="A41" s="13"/>
      <c r="B41" s="14"/>
      <c r="C41" s="14"/>
      <c r="D41" s="3" t="s">
        <v>50</v>
      </c>
      <c r="E41" s="14">
        <f>1/3</f>
        <v>0.33333333333333331</v>
      </c>
      <c r="F41" s="14">
        <f>3/8</f>
        <v>0.375</v>
      </c>
      <c r="G41" s="14"/>
      <c r="H41" s="14"/>
      <c r="I41" s="14"/>
    </row>
    <row r="42" spans="1:9">
      <c r="A42" s="13"/>
      <c r="B42" s="14"/>
      <c r="C42" s="14"/>
      <c r="D42" s="3" t="s">
        <v>51</v>
      </c>
      <c r="E42" s="14">
        <f>1/3</f>
        <v>0.33333333333333331</v>
      </c>
      <c r="F42" s="14">
        <f>1/8</f>
        <v>0.125</v>
      </c>
      <c r="G42" s="14"/>
      <c r="H42" s="14"/>
      <c r="I42" s="14"/>
    </row>
    <row r="43" spans="1:9">
      <c r="A43" s="13">
        <v>8</v>
      </c>
      <c r="B43" s="14">
        <f>3/11</f>
        <v>0.27272727272727271</v>
      </c>
      <c r="C43" s="14">
        <f>8/11</f>
        <v>0.72727272727272729</v>
      </c>
      <c r="D43" s="3" t="s">
        <v>48</v>
      </c>
      <c r="E43" s="14">
        <v>0</v>
      </c>
      <c r="F43" s="14">
        <f>2/8</f>
        <v>0.25</v>
      </c>
      <c r="G43" s="14">
        <f>2*(B43*C43)</f>
        <v>0.39669421487603301</v>
      </c>
      <c r="H43" s="14">
        <f>ABS(E43-F43)+ABS(E44-F44)+ABS(E45-F45)+ABS(E46-F46)</f>
        <v>0.58333333333333326</v>
      </c>
      <c r="I43" s="14">
        <f>G43*H43</f>
        <v>0.2314049586776859</v>
      </c>
    </row>
    <row r="44" spans="1:9">
      <c r="A44" s="13"/>
      <c r="B44" s="14"/>
      <c r="C44" s="14"/>
      <c r="D44" s="3" t="s">
        <v>49</v>
      </c>
      <c r="E44" s="14">
        <f>1/3</f>
        <v>0.33333333333333331</v>
      </c>
      <c r="F44" s="14">
        <f>2/8</f>
        <v>0.25</v>
      </c>
      <c r="G44" s="14"/>
      <c r="H44" s="14"/>
      <c r="I44" s="14"/>
    </row>
    <row r="45" spans="1:9">
      <c r="A45" s="13"/>
      <c r="B45" s="14"/>
      <c r="C45" s="14"/>
      <c r="D45" s="3" t="s">
        <v>50</v>
      </c>
      <c r="E45" s="14">
        <f>1/3</f>
        <v>0.33333333333333331</v>
      </c>
      <c r="F45" s="14">
        <f>3/8</f>
        <v>0.375</v>
      </c>
      <c r="G45" s="14"/>
      <c r="H45" s="14"/>
      <c r="I45" s="14"/>
    </row>
    <row r="46" spans="1:9">
      <c r="A46" s="3"/>
      <c r="B46" s="14"/>
      <c r="C46" s="14"/>
      <c r="D46" s="3" t="s">
        <v>51</v>
      </c>
      <c r="E46" s="14">
        <f>1/3</f>
        <v>0.33333333333333331</v>
      </c>
      <c r="F46" s="14">
        <f>1/8</f>
        <v>0.125</v>
      </c>
      <c r="G46" s="14"/>
      <c r="H46" s="14"/>
      <c r="I46" s="14"/>
    </row>
    <row r="47" spans="1:9">
      <c r="A47" s="13">
        <v>9</v>
      </c>
      <c r="B47" s="14">
        <v>0.63636363636363635</v>
      </c>
      <c r="C47" s="14">
        <v>0.36363636363636365</v>
      </c>
      <c r="D47" s="3" t="s">
        <v>48</v>
      </c>
      <c r="E47" s="14">
        <v>0.14285714285714285</v>
      </c>
      <c r="F47" s="14">
        <v>0.25</v>
      </c>
      <c r="G47" s="14">
        <f>2*(B47*C47)</f>
        <v>0.46280991735537191</v>
      </c>
      <c r="H47" s="14">
        <f>ABS(E47-F47)+ABS(E48-F48)+ABS(E49-F49)+ABS(E50-F50)</f>
        <v>0.92857142857142849</v>
      </c>
      <c r="I47" s="14">
        <f>G47*H47</f>
        <v>0.42975206611570244</v>
      </c>
    </row>
    <row r="48" spans="1:9">
      <c r="A48" s="13"/>
      <c r="B48" s="14"/>
      <c r="C48" s="14"/>
      <c r="D48" s="3" t="s">
        <v>49</v>
      </c>
      <c r="E48" s="14">
        <v>0.14285714285714285</v>
      </c>
      <c r="F48" s="14">
        <v>0.5</v>
      </c>
      <c r="G48" s="14"/>
      <c r="H48" s="14"/>
      <c r="I48" s="14"/>
    </row>
    <row r="49" spans="1:9">
      <c r="A49" s="13"/>
      <c r="B49" s="14"/>
      <c r="C49" s="14"/>
      <c r="D49" s="3" t="s">
        <v>50</v>
      </c>
      <c r="E49" s="14">
        <v>0.42857142857142855</v>
      </c>
      <c r="F49" s="14">
        <v>0.25</v>
      </c>
      <c r="G49" s="14"/>
      <c r="H49" s="14"/>
      <c r="I49" s="14"/>
    </row>
    <row r="50" spans="1:9">
      <c r="A50" s="13"/>
      <c r="B50" s="14"/>
      <c r="C50" s="14"/>
      <c r="D50" s="3" t="s">
        <v>51</v>
      </c>
      <c r="E50" s="14">
        <v>0.2857142857142857</v>
      </c>
      <c r="F50" s="14">
        <v>0</v>
      </c>
      <c r="G50" s="14"/>
      <c r="H50" s="14"/>
      <c r="I50" s="14"/>
    </row>
    <row r="51" spans="1:9">
      <c r="A51" s="13">
        <v>10</v>
      </c>
      <c r="B51" s="14">
        <v>0.45454545454545453</v>
      </c>
      <c r="C51" s="14">
        <v>0.54545454545454541</v>
      </c>
      <c r="D51" s="3" t="s">
        <v>48</v>
      </c>
      <c r="E51" s="14">
        <v>0.2</v>
      </c>
      <c r="F51" s="14">
        <v>0.16666666666666666</v>
      </c>
      <c r="G51" s="14">
        <f>2*(B51*C51)</f>
        <v>0.49586776859504128</v>
      </c>
      <c r="H51" s="14">
        <f>ABS(E51-F51)+ABS(E52-F52)+ABS(E53-F53)+ABS(E54-F54)</f>
        <v>0.66666666666666674</v>
      </c>
      <c r="I51" s="15">
        <f>G51*H51</f>
        <v>0.33057851239669422</v>
      </c>
    </row>
    <row r="52" spans="1:9">
      <c r="A52" s="13"/>
      <c r="B52" s="14"/>
      <c r="C52" s="14"/>
      <c r="D52" s="3" t="s">
        <v>49</v>
      </c>
      <c r="E52" s="14">
        <v>0.4</v>
      </c>
      <c r="F52" s="14">
        <v>0.16666666666666666</v>
      </c>
      <c r="G52" s="14"/>
      <c r="H52" s="14"/>
      <c r="I52" s="14"/>
    </row>
    <row r="53" spans="1:9">
      <c r="A53" s="13"/>
      <c r="B53" s="14"/>
      <c r="C53" s="14"/>
      <c r="D53" s="3" t="s">
        <v>50</v>
      </c>
      <c r="E53" s="14">
        <v>0.4</v>
      </c>
      <c r="F53" s="14">
        <v>0.33333333333333331</v>
      </c>
      <c r="G53" s="14"/>
      <c r="H53" s="14"/>
      <c r="I53" s="14"/>
    </row>
    <row r="54" spans="1:9">
      <c r="A54" s="13"/>
      <c r="B54" s="14"/>
      <c r="C54" s="14"/>
      <c r="D54" s="3" t="s">
        <v>51</v>
      </c>
      <c r="E54" s="14">
        <v>0</v>
      </c>
      <c r="F54" s="14">
        <v>0.33333333333333331</v>
      </c>
      <c r="G54" s="14"/>
      <c r="H54" s="14"/>
      <c r="I54" s="14"/>
    </row>
    <row r="55" spans="1:9">
      <c r="A55" s="13">
        <v>11</v>
      </c>
      <c r="B55" s="14">
        <v>0.45454545454545453</v>
      </c>
      <c r="C55" s="14">
        <v>0.54545454545454541</v>
      </c>
      <c r="D55" s="3" t="s">
        <v>48</v>
      </c>
      <c r="E55" s="14">
        <v>0.4</v>
      </c>
      <c r="F55" s="14">
        <v>0</v>
      </c>
      <c r="G55" s="14">
        <f>2*(B55*C55)</f>
        <v>0.49586776859504128</v>
      </c>
      <c r="H55" s="14">
        <f>ABS(E55-F55)+ABS(E56-F56)+ABS(E57-F57)+ABS(E58-F58)</f>
        <v>0.63333333333333341</v>
      </c>
      <c r="I55" s="14">
        <f>G55*H55</f>
        <v>0.31404958677685951</v>
      </c>
    </row>
    <row r="56" spans="1:9">
      <c r="A56" s="13"/>
      <c r="B56" s="14"/>
      <c r="C56" s="14"/>
      <c r="D56" s="3" t="s">
        <v>49</v>
      </c>
      <c r="E56" s="14">
        <v>0.4</v>
      </c>
      <c r="F56" s="14">
        <v>0.16666666666666666</v>
      </c>
      <c r="G56" s="14"/>
      <c r="H56" s="14"/>
      <c r="I56" s="14"/>
    </row>
  </sheetData>
  <mergeCells count="21">
    <mergeCell ref="L10:O10"/>
    <mergeCell ref="L11:O11"/>
    <mergeCell ref="L12:O12"/>
    <mergeCell ref="J7:K7"/>
    <mergeCell ref="L7:O7"/>
    <mergeCell ref="J8:K8"/>
    <mergeCell ref="L8:O8"/>
    <mergeCell ref="J9:K9"/>
    <mergeCell ref="L9:O9"/>
    <mergeCell ref="J4:K4"/>
    <mergeCell ref="L4:O4"/>
    <mergeCell ref="J5:K5"/>
    <mergeCell ref="L5:O5"/>
    <mergeCell ref="J6:K6"/>
    <mergeCell ref="L6:O6"/>
    <mergeCell ref="J1:K1"/>
    <mergeCell ref="L1:O1"/>
    <mergeCell ref="J2:K2"/>
    <mergeCell ref="L2:O2"/>
    <mergeCell ref="J3:K3"/>
    <mergeCell ref="L3:O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 liu</dc:creator>
  <cp:lastModifiedBy>weili liu</cp:lastModifiedBy>
  <dcterms:created xsi:type="dcterms:W3CDTF">2021-04-06T21:02:16Z</dcterms:created>
  <dcterms:modified xsi:type="dcterms:W3CDTF">2021-04-06T21:14:14Z</dcterms:modified>
</cp:coreProperties>
</file>