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liuweili/Desktop/Midterm-WEILI /"/>
    </mc:Choice>
  </mc:AlternateContent>
  <xr:revisionPtr revIDLastSave="0" documentId="13_ncr:1_{FDCAF9FD-272C-0548-ACE7-9B5057C430C5}" xr6:coauthVersionLast="46" xr6:coauthVersionMax="46" xr10:uidLastSave="{00000000-0000-0000-0000-000000000000}"/>
  <bookViews>
    <workbookView xWindow="0" yWindow="500" windowWidth="28800" windowHeight="15800" xr2:uid="{00000000-000D-0000-FFFF-FFFF0000000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K25" i="2"/>
  <c r="K2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" i="2"/>
  <c r="H19" i="2"/>
  <c r="H20" i="2"/>
  <c r="H21" i="2"/>
  <c r="H22" i="2"/>
  <c r="H23" i="2"/>
  <c r="H24" i="2"/>
  <c r="H25" i="2"/>
  <c r="H2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J2" i="2"/>
  <c r="J2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F28" i="2" l="1"/>
  <c r="F24" i="2"/>
  <c r="F42" i="2"/>
  <c r="I24" i="2"/>
  <c r="F16" i="2"/>
  <c r="F8" i="2"/>
  <c r="F4" i="2"/>
  <c r="I20" i="2"/>
  <c r="I12" i="2"/>
  <c r="I2" i="2"/>
  <c r="F38" i="2"/>
  <c r="F33" i="2"/>
  <c r="F23" i="2"/>
  <c r="F15" i="2"/>
  <c r="F7" i="2"/>
  <c r="I23" i="2"/>
  <c r="I15" i="2"/>
  <c r="I7" i="2"/>
  <c r="F41" i="2"/>
  <c r="F29" i="2"/>
  <c r="F26" i="2"/>
  <c r="F18" i="2"/>
  <c r="F14" i="2"/>
  <c r="F10" i="2"/>
  <c r="F6" i="2"/>
  <c r="F2" i="2"/>
  <c r="I22" i="2"/>
  <c r="I18" i="2"/>
  <c r="I14" i="2"/>
  <c r="I10" i="2"/>
  <c r="I6" i="2"/>
  <c r="I26" i="2"/>
  <c r="F40" i="2"/>
  <c r="F32" i="2"/>
  <c r="F20" i="2"/>
  <c r="F12" i="2"/>
  <c r="I16" i="2"/>
  <c r="I8" i="2"/>
  <c r="F34" i="2"/>
  <c r="F19" i="2"/>
  <c r="F11" i="2"/>
  <c r="F3" i="2"/>
  <c r="I19" i="2"/>
  <c r="I11" i="2"/>
  <c r="I3" i="2"/>
  <c r="F22" i="2"/>
  <c r="I25" i="2"/>
  <c r="I21" i="2"/>
  <c r="I17" i="2"/>
  <c r="I13" i="2"/>
  <c r="I9" i="2"/>
  <c r="I5" i="2"/>
  <c r="F39" i="2"/>
  <c r="F35" i="2"/>
  <c r="F31" i="2"/>
  <c r="F17" i="2"/>
  <c r="F9" i="2"/>
  <c r="F25" i="2"/>
  <c r="I4" i="2"/>
  <c r="F30" i="2"/>
  <c r="F37" i="2"/>
  <c r="F36" i="2"/>
  <c r="F21" i="2"/>
  <c r="F13" i="2"/>
  <c r="F5" i="2"/>
</calcChain>
</file>

<file path=xl/sharedStrings.xml><?xml version="1.0" encoding="utf-8"?>
<sst xmlns="http://schemas.openxmlformats.org/spreadsheetml/2006/main" count="111" uniqueCount="28">
  <si>
    <t>MaritalStatus</t>
  </si>
  <si>
    <t>Married</t>
  </si>
  <si>
    <t>No</t>
  </si>
  <si>
    <t>Yes</t>
  </si>
  <si>
    <t>Single</t>
  </si>
  <si>
    <t>MonthAtHospital</t>
  </si>
  <si>
    <t>Infected</t>
  </si>
  <si>
    <t xml:space="preserve"> </t>
  </si>
  <si>
    <t>Exposure</t>
    <phoneticPr fontId="1" type="noConversion"/>
  </si>
  <si>
    <t xml:space="preserve">Exposure </t>
  </si>
  <si>
    <t>MartialStatus</t>
  </si>
  <si>
    <t xml:space="preserve">Single </t>
  </si>
  <si>
    <t>test dataset</t>
    <phoneticPr fontId="1" type="noConversion"/>
  </si>
  <si>
    <t>distance_test1</t>
    <phoneticPr fontId="1" type="noConversion"/>
  </si>
  <si>
    <t>test1</t>
    <phoneticPr fontId="1" type="noConversion"/>
  </si>
  <si>
    <t>test2</t>
    <phoneticPr fontId="1" type="noConversion"/>
  </si>
  <si>
    <t>test3</t>
    <phoneticPr fontId="1" type="noConversion"/>
  </si>
  <si>
    <t>distance_test2</t>
    <phoneticPr fontId="1" type="noConversion"/>
  </si>
  <si>
    <t>distance_test3</t>
    <phoneticPr fontId="1" type="noConversion"/>
  </si>
  <si>
    <t>rank_test1</t>
    <phoneticPr fontId="1" type="noConversion"/>
  </si>
  <si>
    <t>rank_test2</t>
    <phoneticPr fontId="1" type="noConversion"/>
  </si>
  <si>
    <t>rank_test3</t>
    <phoneticPr fontId="1" type="noConversion"/>
  </si>
  <si>
    <t>lable_test1</t>
    <phoneticPr fontId="1" type="noConversion"/>
  </si>
  <si>
    <t>lable_test2</t>
    <phoneticPr fontId="1" type="noConversion"/>
  </si>
  <si>
    <t>lable_test3</t>
    <phoneticPr fontId="1" type="noConversion"/>
  </si>
  <si>
    <t xml:space="preserve">Based on the results of rank_test1, distance and lable_test1, it can be found that test 1 is yes. </t>
    <phoneticPr fontId="1" type="noConversion"/>
  </si>
  <si>
    <t xml:space="preserve">Because the marital status of test 1 is married, only married sample are compared . </t>
    <phoneticPr fontId="1" type="noConversion"/>
  </si>
  <si>
    <t>Test2 and test3 follow the same method , so test2 is No and test3 is yes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</si>
</sst>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Fill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5" xfId="0" applyFont="1" applyBorder="1"/>
    <xf numFmtId="0" fontId="3" fillId="0" borderId="11" xfId="0" applyFont="1" applyBorder="1"/>
    <xf numFmtId="0" fontId="3" fillId="0" borderId="6" xfId="0" applyFont="1" applyBorder="1"/>
    <xf numFmtId="0" fontId="3" fillId="0" borderId="0" xfId="0" applyFont="1" applyFill="1" applyBorder="1"/>
    <xf numFmtId="0" fontId="3" fillId="0" borderId="0" xfId="0" applyFont="1" applyBorder="1"/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3" borderId="1" xfId="0" applyFont="1" applyFill="1" applyBorder="1"/>
    <xf numFmtId="0" fontId="3" fillId="0" borderId="4" xfId="0" applyFont="1" applyBorder="1"/>
    <xf numFmtId="0" fontId="3" fillId="0" borderId="7" xfId="0" applyFont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0" xfId="0" applyFont="1" applyFill="1" applyBorder="1"/>
    <xf numFmtId="0" fontId="4" fillId="3" borderId="7" xfId="0" applyFon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0" borderId="0" xfId="0" applyFont="1" applyFill="1" applyBorder="1" applyAlignment="1">
      <alignment wrapText="1"/>
    </xf>
    <xf numFmtId="0" fontId="3" fillId="0" borderId="8" xfId="0" applyFont="1" applyBorder="1"/>
    <xf numFmtId="0" fontId="3" fillId="0" borderId="12" xfId="0" applyFont="1" applyBorder="1"/>
    <xf numFmtId="0" fontId="3" fillId="0" borderId="9" xfId="0" applyFont="1" applyBorder="1"/>
    <xf numFmtId="0" fontId="3" fillId="0" borderId="1" xfId="0" applyFont="1" applyFill="1" applyBorder="1" applyAlignment="1">
      <alignment horizontal="center"/>
    </xf>
    <xf numFmtId="0" fontId="4" fillId="0" borderId="1" xfId="0" applyFont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4" borderId="1" xfId="0" applyFont="1" applyFill="1" applyBorder="1"/>
    <xf numFmtId="0" fontId="3" fillId="4" borderId="5" xfId="0" applyFont="1" applyFill="1" applyBorder="1"/>
    <xf numFmtId="0" fontId="3" fillId="4" borderId="11" xfId="0" applyFont="1" applyFill="1" applyBorder="1"/>
    <xf numFmtId="0" fontId="3" fillId="4" borderId="6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topLeftCell="C1" zoomScaleNormal="100" workbookViewId="0">
      <selection activeCell="P15" sqref="P15"/>
    </sheetView>
  </sheetViews>
  <sheetFormatPr baseColWidth="10" defaultColWidth="8.83203125" defaultRowHeight="14"/>
  <cols>
    <col min="1" max="1" width="13.33203125" style="1" customWidth="1"/>
    <col min="2" max="2" width="16.6640625" style="1" customWidth="1"/>
    <col min="3" max="3" width="20.33203125" style="1" customWidth="1"/>
    <col min="4" max="4" width="11.5" style="1" customWidth="1"/>
    <col min="6" max="6" width="13.6640625" style="1" customWidth="1"/>
    <col min="8" max="8" width="11.83203125" customWidth="1"/>
    <col min="9" max="9" width="12.1640625" customWidth="1"/>
    <col min="11" max="11" width="11.5" customWidth="1"/>
    <col min="12" max="12" width="13.83203125" customWidth="1"/>
    <col min="13" max="13" width="11.83203125" customWidth="1"/>
    <col min="14" max="14" width="14.33203125" customWidth="1"/>
    <col min="15" max="15" width="15.5" customWidth="1"/>
    <col min="16" max="17" width="22.33203125" customWidth="1"/>
    <col min="18" max="18" width="15.83203125" customWidth="1"/>
    <col min="19" max="20" width="13.6640625" customWidth="1"/>
    <col min="21" max="22" width="15.83203125" customWidth="1"/>
    <col min="23" max="23" width="18.5" customWidth="1"/>
    <col min="24" max="24" width="30.83203125" customWidth="1"/>
    <col min="26" max="26" width="11.5" customWidth="1"/>
  </cols>
  <sheetData>
    <row r="1" spans="1:21" ht="16">
      <c r="A1" s="3" t="s">
        <v>8</v>
      </c>
      <c r="B1" s="8" t="s">
        <v>0</v>
      </c>
      <c r="C1" s="8" t="s">
        <v>5</v>
      </c>
      <c r="D1" s="8" t="s">
        <v>6</v>
      </c>
      <c r="E1" s="9"/>
      <c r="F1" s="42" t="s">
        <v>19</v>
      </c>
      <c r="G1" s="42" t="s">
        <v>13</v>
      </c>
      <c r="H1" s="42" t="s">
        <v>22</v>
      </c>
      <c r="I1" s="43" t="s">
        <v>20</v>
      </c>
      <c r="J1" s="44" t="s">
        <v>17</v>
      </c>
      <c r="K1" s="45" t="s">
        <v>23</v>
      </c>
      <c r="L1" s="9"/>
      <c r="M1" s="9"/>
      <c r="N1" s="9"/>
      <c r="O1" s="14"/>
      <c r="P1" s="15"/>
      <c r="Q1" s="9"/>
      <c r="R1" s="15"/>
      <c r="S1" s="14"/>
      <c r="T1" s="14"/>
      <c r="U1" s="2"/>
    </row>
    <row r="2" spans="1:21" ht="16">
      <c r="A2" s="3">
        <v>3</v>
      </c>
      <c r="B2" s="16" t="s">
        <v>1</v>
      </c>
      <c r="C2" s="16">
        <v>7</v>
      </c>
      <c r="D2" s="16" t="s">
        <v>2</v>
      </c>
      <c r="E2" s="9"/>
      <c r="F2" s="10">
        <f t="shared" ref="F2:F26" si="0">RANK(G2,$G$2:$G$26,1)</f>
        <v>15</v>
      </c>
      <c r="G2" s="10">
        <f>SQRT((A2-$N$4)^2+(C2-$P$4)^2)</f>
        <v>6.324555320336759</v>
      </c>
      <c r="H2" s="10" t="str">
        <f t="shared" ref="H2:H26" si="1">D2</f>
        <v>No</v>
      </c>
      <c r="I2" s="11">
        <f t="shared" ref="I2:I26" si="2">RANK(J2,$J$2:$J$26,1)</f>
        <v>6</v>
      </c>
      <c r="J2" s="12">
        <f>SQRT(((A3-$N$5)^2+(C3-$P$5)^2))</f>
        <v>2</v>
      </c>
      <c r="K2" s="13" t="str">
        <f t="shared" ref="K2:K26" si="3">D2</f>
        <v>No</v>
      </c>
      <c r="L2" s="9"/>
      <c r="M2" s="17"/>
      <c r="N2" s="18" t="s">
        <v>12</v>
      </c>
      <c r="O2" s="19"/>
      <c r="P2" s="19"/>
      <c r="Q2" s="20"/>
      <c r="R2" s="15"/>
      <c r="S2" s="14"/>
      <c r="T2" s="14"/>
      <c r="U2" s="2"/>
    </row>
    <row r="3" spans="1:21" ht="16">
      <c r="A3" s="3">
        <v>3</v>
      </c>
      <c r="B3" s="16" t="s">
        <v>1</v>
      </c>
      <c r="C3" s="16">
        <v>2</v>
      </c>
      <c r="D3" s="16" t="s">
        <v>3</v>
      </c>
      <c r="E3" s="9"/>
      <c r="F3" s="21">
        <f t="shared" si="0"/>
        <v>3</v>
      </c>
      <c r="G3" s="21">
        <f>SQRT((A3-$N$4)^2+(C3-$P$4)^2)</f>
        <v>2.2360679774997898</v>
      </c>
      <c r="H3" s="21" t="str">
        <f t="shared" si="1"/>
        <v>Yes</v>
      </c>
      <c r="I3" s="22">
        <f t="shared" si="2"/>
        <v>11</v>
      </c>
      <c r="J3" s="15">
        <f>SQRT(((A4-$N$5)^2+(C4-$P$5)^2))</f>
        <v>3</v>
      </c>
      <c r="K3" s="23" t="str">
        <f t="shared" si="3"/>
        <v>Yes</v>
      </c>
      <c r="L3" s="9"/>
      <c r="M3" s="17"/>
      <c r="N3" s="24" t="s">
        <v>9</v>
      </c>
      <c r="O3" s="24" t="s">
        <v>10</v>
      </c>
      <c r="P3" s="24" t="s">
        <v>5</v>
      </c>
      <c r="Q3" s="24" t="s">
        <v>6</v>
      </c>
      <c r="R3" s="15"/>
      <c r="S3" s="14"/>
      <c r="T3" s="14"/>
      <c r="U3" s="2"/>
    </row>
    <row r="4" spans="1:21" ht="16">
      <c r="A4" s="3">
        <v>3</v>
      </c>
      <c r="B4" s="16" t="s">
        <v>1</v>
      </c>
      <c r="C4" s="16">
        <v>7</v>
      </c>
      <c r="D4" s="16" t="s">
        <v>2</v>
      </c>
      <c r="E4" s="9"/>
      <c r="F4" s="10">
        <f t="shared" si="0"/>
        <v>15</v>
      </c>
      <c r="G4" s="10">
        <f>SQRT((A4-$N$4)^2+(C4-$P$4)^2)</f>
        <v>6.324555320336759</v>
      </c>
      <c r="H4" s="10" t="str">
        <f t="shared" si="1"/>
        <v>No</v>
      </c>
      <c r="I4" s="22">
        <f t="shared" si="2"/>
        <v>22</v>
      </c>
      <c r="J4" s="15">
        <f>SQRT(((A5-$N$5)^2+(C5-$P$5)^2))</f>
        <v>14.142135623730951</v>
      </c>
      <c r="K4" s="23" t="str">
        <f t="shared" si="3"/>
        <v>No</v>
      </c>
      <c r="L4" s="9"/>
      <c r="M4" s="17" t="s">
        <v>14</v>
      </c>
      <c r="N4" s="25">
        <v>1</v>
      </c>
      <c r="O4" s="25" t="s">
        <v>1</v>
      </c>
      <c r="P4" s="25">
        <v>1</v>
      </c>
      <c r="Q4" s="25" t="s">
        <v>3</v>
      </c>
      <c r="R4" s="15"/>
      <c r="S4" s="14"/>
      <c r="T4" s="14"/>
      <c r="U4" s="2"/>
    </row>
    <row r="5" spans="1:21" ht="16">
      <c r="A5" s="3">
        <v>1</v>
      </c>
      <c r="B5" s="16" t="s">
        <v>1</v>
      </c>
      <c r="C5" s="16">
        <v>18</v>
      </c>
      <c r="D5" s="16" t="s">
        <v>2</v>
      </c>
      <c r="E5" s="9"/>
      <c r="F5" s="10">
        <f t="shared" si="0"/>
        <v>21</v>
      </c>
      <c r="G5" s="10">
        <f>SQRT((A5-$N$4)^2+(C5-$P$4)^2)</f>
        <v>17</v>
      </c>
      <c r="H5" s="10" t="str">
        <f t="shared" si="1"/>
        <v>No</v>
      </c>
      <c r="I5" s="22">
        <f t="shared" si="2"/>
        <v>6</v>
      </c>
      <c r="J5" s="15">
        <f>SQRT(((A6-$N$5)^2+(C6-$P$5)^2))</f>
        <v>2</v>
      </c>
      <c r="K5" s="23" t="str">
        <f t="shared" si="3"/>
        <v>No</v>
      </c>
      <c r="L5" s="9"/>
      <c r="M5" s="17" t="s">
        <v>15</v>
      </c>
      <c r="N5" s="25">
        <v>3</v>
      </c>
      <c r="O5" s="25" t="s">
        <v>1</v>
      </c>
      <c r="P5" s="25">
        <v>4</v>
      </c>
      <c r="Q5" s="25" t="s">
        <v>2</v>
      </c>
      <c r="R5" s="15"/>
      <c r="S5" s="14"/>
      <c r="T5" s="14"/>
      <c r="U5" s="2"/>
    </row>
    <row r="6" spans="1:21" ht="16">
      <c r="A6" s="3">
        <v>3</v>
      </c>
      <c r="B6" s="16" t="s">
        <v>1</v>
      </c>
      <c r="C6" s="16">
        <v>2</v>
      </c>
      <c r="D6" s="16" t="s">
        <v>2</v>
      </c>
      <c r="E6" s="9"/>
      <c r="F6" s="21">
        <f t="shared" si="0"/>
        <v>3</v>
      </c>
      <c r="G6" s="21">
        <f>SQRT((A6-$N$4)^2+(C6-$P$4)^2)</f>
        <v>2.2360679774997898</v>
      </c>
      <c r="H6" s="21" t="str">
        <f t="shared" si="1"/>
        <v>No</v>
      </c>
      <c r="I6" s="26">
        <f t="shared" si="2"/>
        <v>2</v>
      </c>
      <c r="J6" s="27">
        <f>SQRT(((A7-$N$5)^2+(C7-$P$5)^2))</f>
        <v>1.4142135623730951</v>
      </c>
      <c r="K6" s="28" t="str">
        <f t="shared" si="3"/>
        <v>No</v>
      </c>
      <c r="L6" s="9"/>
      <c r="M6" s="17" t="s">
        <v>16</v>
      </c>
      <c r="N6" s="25">
        <v>2</v>
      </c>
      <c r="O6" s="25" t="s">
        <v>11</v>
      </c>
      <c r="P6" s="25">
        <v>6</v>
      </c>
      <c r="Q6" s="25" t="s">
        <v>3</v>
      </c>
      <c r="R6" s="15"/>
      <c r="S6" s="29"/>
      <c r="T6" s="29"/>
      <c r="U6" s="2"/>
    </row>
    <row r="7" spans="1:21" ht="16">
      <c r="A7" s="3">
        <v>2</v>
      </c>
      <c r="B7" s="16" t="s">
        <v>1</v>
      </c>
      <c r="C7" s="16">
        <v>3</v>
      </c>
      <c r="D7" s="16" t="s">
        <v>3</v>
      </c>
      <c r="E7" s="9"/>
      <c r="F7" s="21">
        <f t="shared" si="0"/>
        <v>3</v>
      </c>
      <c r="G7" s="21">
        <f>SQRT((A7-$N$4)^2+(C7-$P$4)^2)</f>
        <v>2.2360679774997898</v>
      </c>
      <c r="H7" s="21" t="str">
        <f t="shared" si="1"/>
        <v>Yes</v>
      </c>
      <c r="I7" s="22">
        <f t="shared" si="2"/>
        <v>16</v>
      </c>
      <c r="J7" s="15">
        <f>SQRT(((A8-$N$5)^2+(C8-$P$5)^2))</f>
        <v>3.6055512754639891</v>
      </c>
      <c r="K7" s="23" t="str">
        <f t="shared" si="3"/>
        <v>Yes</v>
      </c>
      <c r="L7" s="9"/>
      <c r="M7" s="9"/>
      <c r="N7" s="9"/>
      <c r="O7" s="30"/>
      <c r="P7" s="15"/>
      <c r="Q7" s="9"/>
      <c r="R7" s="15"/>
      <c r="S7" s="30"/>
      <c r="T7" s="30"/>
      <c r="U7" s="2"/>
    </row>
    <row r="8" spans="1:21" ht="16">
      <c r="A8" s="3">
        <v>1</v>
      </c>
      <c r="B8" s="16" t="s">
        <v>1</v>
      </c>
      <c r="C8" s="16">
        <v>7</v>
      </c>
      <c r="D8" s="16" t="s">
        <v>2</v>
      </c>
      <c r="E8" s="9"/>
      <c r="F8" s="10">
        <f t="shared" si="0"/>
        <v>13</v>
      </c>
      <c r="G8" s="10">
        <f>SQRT((A8-$N$4)^2+(C8-$P$4)^2)</f>
        <v>6</v>
      </c>
      <c r="H8" s="10" t="str">
        <f t="shared" si="1"/>
        <v>No</v>
      </c>
      <c r="I8" s="22">
        <f t="shared" si="2"/>
        <v>13</v>
      </c>
      <c r="J8" s="15">
        <f>SQRT(((A9-$N$5)^2+(C9-$P$5)^2))</f>
        <v>3.1622776601683795</v>
      </c>
      <c r="K8" s="23" t="str">
        <f t="shared" si="3"/>
        <v>No</v>
      </c>
      <c r="L8" s="9"/>
      <c r="M8" s="9"/>
      <c r="N8" s="9"/>
      <c r="O8" s="30"/>
      <c r="P8" s="15"/>
      <c r="Q8" s="9"/>
      <c r="R8" s="15"/>
      <c r="S8" s="30"/>
      <c r="T8" s="30"/>
      <c r="U8" s="2"/>
    </row>
    <row r="9" spans="1:21" ht="16">
      <c r="A9" s="3">
        <v>2</v>
      </c>
      <c r="B9" s="16" t="s">
        <v>1</v>
      </c>
      <c r="C9" s="16">
        <v>7</v>
      </c>
      <c r="D9" s="16" t="s">
        <v>2</v>
      </c>
      <c r="E9" s="31"/>
      <c r="F9" s="10">
        <f t="shared" si="0"/>
        <v>14</v>
      </c>
      <c r="G9" s="10">
        <f>SQRT((A9-$N$4)^2+(C9-$P$4)^2)</f>
        <v>6.0827625302982193</v>
      </c>
      <c r="H9" s="10" t="str">
        <f t="shared" si="1"/>
        <v>No</v>
      </c>
      <c r="I9" s="22">
        <f t="shared" si="2"/>
        <v>18</v>
      </c>
      <c r="J9" s="15">
        <f>SQRT(((A10-$N$5)^2+(C10-$P$5)^2))</f>
        <v>6</v>
      </c>
      <c r="K9" s="23" t="str">
        <f t="shared" si="3"/>
        <v>No</v>
      </c>
      <c r="L9" s="9"/>
      <c r="M9" s="9"/>
      <c r="N9" s="32" t="s">
        <v>25</v>
      </c>
      <c r="O9" s="32"/>
      <c r="P9" s="32"/>
      <c r="Q9" s="33"/>
      <c r="R9" s="32"/>
      <c r="S9" s="31"/>
      <c r="T9" s="31"/>
      <c r="U9" s="2"/>
    </row>
    <row r="10" spans="1:21" ht="16">
      <c r="A10" s="3">
        <v>3</v>
      </c>
      <c r="B10" s="16" t="s">
        <v>1</v>
      </c>
      <c r="C10" s="16">
        <v>10</v>
      </c>
      <c r="D10" s="16" t="s">
        <v>2</v>
      </c>
      <c r="E10" s="14"/>
      <c r="F10" s="10">
        <f t="shared" si="0"/>
        <v>19</v>
      </c>
      <c r="G10" s="10">
        <f>SQRT((A10-$N$4)^2+(C10-$P$4)^2)</f>
        <v>9.2195444572928871</v>
      </c>
      <c r="H10" s="10" t="str">
        <f t="shared" si="1"/>
        <v>No</v>
      </c>
      <c r="I10" s="22">
        <f t="shared" si="2"/>
        <v>20</v>
      </c>
      <c r="J10" s="15">
        <f>SQRT(((A11-$N$5)^2+(C11-$P$5)^2))</f>
        <v>8.2462112512353212</v>
      </c>
      <c r="K10" s="23" t="str">
        <f t="shared" si="3"/>
        <v>No</v>
      </c>
      <c r="L10" s="9"/>
      <c r="M10" s="9"/>
      <c r="N10" s="32" t="s">
        <v>26</v>
      </c>
      <c r="O10" s="32"/>
      <c r="P10" s="32"/>
      <c r="Q10" s="32"/>
      <c r="R10" s="32"/>
      <c r="S10" s="31"/>
      <c r="T10" s="31"/>
      <c r="U10" s="2"/>
    </row>
    <row r="11" spans="1:21" ht="16">
      <c r="A11" s="3">
        <v>1</v>
      </c>
      <c r="B11" s="16" t="s">
        <v>1</v>
      </c>
      <c r="C11" s="16">
        <v>12</v>
      </c>
      <c r="D11" s="16" t="s">
        <v>3</v>
      </c>
      <c r="E11" s="14"/>
      <c r="F11" s="10">
        <f t="shared" si="0"/>
        <v>20</v>
      </c>
      <c r="G11" s="10">
        <f>SQRT((A11-$N$4)^2+(C11-$P$4)^2)</f>
        <v>11</v>
      </c>
      <c r="H11" s="10" t="str">
        <f t="shared" si="1"/>
        <v>Yes</v>
      </c>
      <c r="I11" s="22">
        <f t="shared" si="2"/>
        <v>24</v>
      </c>
      <c r="J11" s="15">
        <f>SQRT(((A12-$N$5)^2+(C12-$P$5)^2))</f>
        <v>25.079872407968907</v>
      </c>
      <c r="K11" s="23" t="str">
        <f t="shared" si="3"/>
        <v>Yes</v>
      </c>
      <c r="L11" s="9"/>
      <c r="M11" s="9"/>
      <c r="N11" s="32" t="s">
        <v>27</v>
      </c>
      <c r="O11" s="32"/>
      <c r="P11" s="32"/>
      <c r="Q11" s="32"/>
      <c r="R11" s="32"/>
      <c r="S11" s="31"/>
      <c r="T11" s="31"/>
      <c r="U11" s="2"/>
    </row>
    <row r="12" spans="1:21" ht="16">
      <c r="A12" s="3">
        <v>1</v>
      </c>
      <c r="B12" s="16" t="s">
        <v>1</v>
      </c>
      <c r="C12" s="16">
        <v>29</v>
      </c>
      <c r="D12" s="16" t="s">
        <v>2</v>
      </c>
      <c r="E12" s="14"/>
      <c r="F12" s="10">
        <f t="shared" si="0"/>
        <v>24</v>
      </c>
      <c r="G12" s="10">
        <f>SQRT((A12-$N$4)^2+(C12-$P$4)^2)</f>
        <v>28</v>
      </c>
      <c r="H12" s="10" t="str">
        <f t="shared" si="1"/>
        <v>No</v>
      </c>
      <c r="I12" s="22">
        <f t="shared" si="2"/>
        <v>23</v>
      </c>
      <c r="J12" s="15">
        <f>SQRT(((A13-$N$5)^2+(C13-$P$5)^2))</f>
        <v>18.027756377319946</v>
      </c>
      <c r="K12" s="23" t="str">
        <f t="shared" si="3"/>
        <v>No</v>
      </c>
      <c r="L12" s="9"/>
      <c r="M12" s="9"/>
      <c r="N12" s="9"/>
      <c r="O12" s="15"/>
      <c r="P12" s="15"/>
      <c r="Q12" s="9"/>
      <c r="R12" s="15"/>
      <c r="S12" s="34"/>
      <c r="T12" s="34"/>
      <c r="U12" s="2"/>
    </row>
    <row r="13" spans="1:21" ht="16">
      <c r="A13" s="3">
        <v>4</v>
      </c>
      <c r="B13" s="16" t="s">
        <v>1</v>
      </c>
      <c r="C13" s="16">
        <v>22</v>
      </c>
      <c r="D13" s="16" t="s">
        <v>2</v>
      </c>
      <c r="E13" s="14"/>
      <c r="F13" s="10">
        <f t="shared" si="0"/>
        <v>23</v>
      </c>
      <c r="G13" s="10">
        <f>SQRT((A13-$N$4)^2+(C13-$P$4)^2)</f>
        <v>21.213203435596427</v>
      </c>
      <c r="H13" s="10" t="str">
        <f t="shared" si="1"/>
        <v>No</v>
      </c>
      <c r="I13" s="22">
        <f t="shared" si="2"/>
        <v>13</v>
      </c>
      <c r="J13" s="15">
        <f>SQRT(((A14-$N$5)^2+(C14-$P$5)^2))</f>
        <v>3.1622776601683795</v>
      </c>
      <c r="K13" s="23" t="str">
        <f t="shared" si="3"/>
        <v>No</v>
      </c>
      <c r="L13" s="9"/>
      <c r="M13" s="9"/>
      <c r="N13" s="9"/>
      <c r="O13" s="15"/>
      <c r="P13" s="15"/>
      <c r="Q13" s="9"/>
      <c r="R13" s="15"/>
      <c r="S13" s="34"/>
      <c r="T13" s="34"/>
      <c r="U13" s="2"/>
    </row>
    <row r="14" spans="1:21" ht="14.5" customHeight="1">
      <c r="A14" s="3">
        <v>2</v>
      </c>
      <c r="B14" s="16" t="s">
        <v>1</v>
      </c>
      <c r="C14" s="16">
        <v>1</v>
      </c>
      <c r="D14" s="16" t="s">
        <v>3</v>
      </c>
      <c r="E14" s="14"/>
      <c r="F14" s="21">
        <f t="shared" si="0"/>
        <v>1</v>
      </c>
      <c r="G14" s="21">
        <f>SQRT((A14-$N$4)^2+(C14-$P$4)^2)</f>
        <v>1</v>
      </c>
      <c r="H14" s="21" t="str">
        <f t="shared" si="1"/>
        <v>Yes</v>
      </c>
      <c r="I14" s="22">
        <f t="shared" si="2"/>
        <v>6</v>
      </c>
      <c r="J14" s="15">
        <f>SQRT(((A15-$N$5)^2+(C15-$P$5)^2))</f>
        <v>2</v>
      </c>
      <c r="K14" s="23" t="str">
        <f t="shared" si="3"/>
        <v>Yes</v>
      </c>
      <c r="L14" s="9"/>
      <c r="M14" s="9"/>
      <c r="N14" s="9"/>
      <c r="O14" s="15"/>
      <c r="P14" s="15"/>
      <c r="Q14" s="9"/>
      <c r="R14" s="15"/>
      <c r="S14" s="34"/>
      <c r="T14" s="34"/>
      <c r="U14" s="2"/>
    </row>
    <row r="15" spans="1:21" ht="16">
      <c r="A15" s="3">
        <v>3</v>
      </c>
      <c r="B15" s="16" t="s">
        <v>1</v>
      </c>
      <c r="C15" s="16">
        <v>2</v>
      </c>
      <c r="D15" s="16" t="s">
        <v>2</v>
      </c>
      <c r="E15" s="14"/>
      <c r="F15" s="21">
        <f t="shared" si="0"/>
        <v>3</v>
      </c>
      <c r="G15" s="21">
        <f>SQRT((A15-$N$4)^2+(C15-$P$4)^2)</f>
        <v>2.2360679774997898</v>
      </c>
      <c r="H15" s="21" t="str">
        <f t="shared" si="1"/>
        <v>No</v>
      </c>
      <c r="I15" s="22">
        <f t="shared" si="2"/>
        <v>11</v>
      </c>
      <c r="J15" s="15">
        <f>SQRT(((A16-$N$5)^2+(C16-$P$5)^2))</f>
        <v>3</v>
      </c>
      <c r="K15" s="23" t="str">
        <f t="shared" si="3"/>
        <v>No</v>
      </c>
      <c r="L15" s="9"/>
      <c r="M15" s="9"/>
      <c r="N15" s="9"/>
      <c r="O15" s="15"/>
      <c r="P15" s="15"/>
      <c r="Q15" s="9"/>
      <c r="R15" s="15"/>
      <c r="S15" s="34"/>
      <c r="T15" s="34"/>
      <c r="U15" s="2"/>
    </row>
    <row r="16" spans="1:21" ht="16">
      <c r="A16" s="3">
        <v>3</v>
      </c>
      <c r="B16" s="16" t="s">
        <v>1</v>
      </c>
      <c r="C16" s="16">
        <v>1</v>
      </c>
      <c r="D16" s="16" t="s">
        <v>3</v>
      </c>
      <c r="E16" s="14"/>
      <c r="F16" s="21">
        <f t="shared" si="0"/>
        <v>2</v>
      </c>
      <c r="G16" s="21">
        <f>SQRT((A16-$N$4)^2+(C16-$P$4)^2)</f>
        <v>2</v>
      </c>
      <c r="H16" s="21" t="str">
        <f t="shared" si="1"/>
        <v>Yes</v>
      </c>
      <c r="I16" s="26">
        <f t="shared" si="2"/>
        <v>2</v>
      </c>
      <c r="J16" s="27">
        <f>SQRT(((A17-$N$5)^2+(C17-$P$5)^2))</f>
        <v>1.4142135623730951</v>
      </c>
      <c r="K16" s="28" t="str">
        <f t="shared" si="3"/>
        <v>Yes</v>
      </c>
      <c r="L16" s="9"/>
      <c r="M16" s="9"/>
      <c r="N16" s="9"/>
      <c r="O16" s="15"/>
      <c r="P16" s="15"/>
      <c r="Q16" s="9"/>
      <c r="R16" s="15"/>
      <c r="S16" s="34"/>
      <c r="T16" s="34"/>
      <c r="U16" s="2"/>
    </row>
    <row r="17" spans="1:21" ht="16">
      <c r="A17" s="3">
        <v>4</v>
      </c>
      <c r="B17" s="16" t="s">
        <v>1</v>
      </c>
      <c r="C17" s="16">
        <v>5</v>
      </c>
      <c r="D17" s="16" t="s">
        <v>2</v>
      </c>
      <c r="E17" s="9"/>
      <c r="F17" s="10">
        <f t="shared" si="0"/>
        <v>12</v>
      </c>
      <c r="G17" s="10">
        <f>SQRT((A17-$N$4)^2+(C17-$P$4)^2)</f>
        <v>5</v>
      </c>
      <c r="H17" s="10" t="str">
        <f t="shared" si="1"/>
        <v>No</v>
      </c>
      <c r="I17" s="26">
        <f t="shared" si="2"/>
        <v>1</v>
      </c>
      <c r="J17" s="27">
        <f>SQRT(((A18-$N$5)^2+(C18-$P$5)^2))</f>
        <v>1</v>
      </c>
      <c r="K17" s="28" t="str">
        <f t="shared" si="3"/>
        <v>No</v>
      </c>
      <c r="L17" s="9"/>
      <c r="M17" s="9"/>
      <c r="N17" s="9"/>
      <c r="O17" s="15"/>
      <c r="P17" s="15"/>
      <c r="Q17" s="9"/>
      <c r="R17" s="15"/>
      <c r="S17" s="15"/>
      <c r="T17" s="15"/>
      <c r="U17" s="2"/>
    </row>
    <row r="18" spans="1:21" ht="16">
      <c r="A18" s="3">
        <v>3</v>
      </c>
      <c r="B18" s="16" t="s">
        <v>1</v>
      </c>
      <c r="C18" s="16">
        <v>5</v>
      </c>
      <c r="D18" s="16" t="s">
        <v>2</v>
      </c>
      <c r="E18" s="9"/>
      <c r="F18" s="10">
        <f t="shared" si="0"/>
        <v>11</v>
      </c>
      <c r="G18" s="10">
        <f>SQRT((A18-$N$4)^2+(C18-$P$4)^2)</f>
        <v>4.4721359549995796</v>
      </c>
      <c r="H18" s="10" t="str">
        <f t="shared" si="1"/>
        <v>No</v>
      </c>
      <c r="I18" s="26">
        <f t="shared" si="2"/>
        <v>2</v>
      </c>
      <c r="J18" s="27">
        <f>SQRT(((A19-$N$5)^2+(C19-$P$5)^2))</f>
        <v>1.4142135623730951</v>
      </c>
      <c r="K18" s="28" t="str">
        <f t="shared" si="3"/>
        <v>No</v>
      </c>
      <c r="L18" s="9"/>
      <c r="M18" s="9"/>
      <c r="N18" s="9"/>
      <c r="O18" s="15"/>
      <c r="P18" s="15"/>
      <c r="Q18" s="9"/>
      <c r="R18" s="9"/>
      <c r="S18" s="9"/>
      <c r="T18" s="9"/>
    </row>
    <row r="19" spans="1:21" ht="16">
      <c r="A19" s="3">
        <v>2</v>
      </c>
      <c r="B19" s="16" t="s">
        <v>1</v>
      </c>
      <c r="C19" s="16">
        <v>5</v>
      </c>
      <c r="D19" s="16" t="s">
        <v>3</v>
      </c>
      <c r="E19" s="9"/>
      <c r="F19" s="10">
        <f t="shared" si="0"/>
        <v>10</v>
      </c>
      <c r="G19" s="10">
        <f>SQRT((A19-$N$4)^2+(C19-$P$4)^2)</f>
        <v>4.1231056256176606</v>
      </c>
      <c r="H19" s="10" t="str">
        <f t="shared" si="1"/>
        <v>Yes</v>
      </c>
      <c r="I19" s="22">
        <f t="shared" si="2"/>
        <v>21</v>
      </c>
      <c r="J19" s="15">
        <f>SQRT(((A20-$N$5)^2+(C20-$P$5)^2))</f>
        <v>14.035668847618199</v>
      </c>
      <c r="K19" s="23" t="str">
        <f t="shared" si="3"/>
        <v>Yes</v>
      </c>
      <c r="L19" s="9"/>
      <c r="M19" s="9"/>
      <c r="N19" s="9"/>
      <c r="O19" s="15"/>
      <c r="P19" s="15"/>
      <c r="Q19" s="9"/>
      <c r="R19" s="9"/>
      <c r="S19" s="9"/>
      <c r="T19" s="9"/>
    </row>
    <row r="20" spans="1:21" ht="16">
      <c r="A20" s="3">
        <v>4</v>
      </c>
      <c r="B20" s="16" t="s">
        <v>1</v>
      </c>
      <c r="C20" s="16">
        <v>18</v>
      </c>
      <c r="D20" s="16" t="s">
        <v>2</v>
      </c>
      <c r="E20" s="9"/>
      <c r="F20" s="10">
        <f t="shared" si="0"/>
        <v>22</v>
      </c>
      <c r="G20" s="10">
        <f>SQRT((A20-$N$4)^2+(C20-$P$4)^2)</f>
        <v>17.262676501632068</v>
      </c>
      <c r="H20" s="10" t="str">
        <f t="shared" si="1"/>
        <v>No</v>
      </c>
      <c r="I20" s="26">
        <f t="shared" si="2"/>
        <v>2</v>
      </c>
      <c r="J20" s="27">
        <f>SQRT(((A21-$N$5)^2+(C21-$P$5)^2))</f>
        <v>1.4142135623730951</v>
      </c>
      <c r="K20" s="28" t="str">
        <f t="shared" si="3"/>
        <v>No</v>
      </c>
      <c r="L20" s="9"/>
      <c r="M20" s="9"/>
      <c r="N20" s="9"/>
      <c r="O20" s="15"/>
      <c r="P20" s="15"/>
      <c r="Q20" s="9"/>
      <c r="R20" s="9"/>
      <c r="S20" s="9"/>
      <c r="T20" s="9"/>
    </row>
    <row r="21" spans="1:21" ht="16">
      <c r="A21" s="3">
        <v>4</v>
      </c>
      <c r="B21" s="16" t="s">
        <v>1</v>
      </c>
      <c r="C21" s="16">
        <v>3</v>
      </c>
      <c r="D21" s="16" t="s">
        <v>2</v>
      </c>
      <c r="E21" s="9"/>
      <c r="F21" s="10">
        <f t="shared" si="0"/>
        <v>9</v>
      </c>
      <c r="G21" s="10">
        <f>SQRT((A21-$N$4)^2+(C21-$P$4)^2)</f>
        <v>3.6055512754639891</v>
      </c>
      <c r="H21" s="10" t="str">
        <f t="shared" si="1"/>
        <v>No</v>
      </c>
      <c r="I21" s="22">
        <f t="shared" si="2"/>
        <v>19</v>
      </c>
      <c r="J21" s="15">
        <f>SQRT(((A22-$N$5)^2+(C22-$P$5)^2))</f>
        <v>6.324555320336759</v>
      </c>
      <c r="K21" s="23" t="str">
        <f t="shared" si="3"/>
        <v>No</v>
      </c>
      <c r="L21" s="9"/>
      <c r="M21" s="9"/>
      <c r="N21" s="9"/>
      <c r="O21" s="15"/>
      <c r="P21" s="15"/>
      <c r="Q21" s="9"/>
      <c r="R21" s="9"/>
      <c r="S21" s="9"/>
      <c r="T21" s="9"/>
    </row>
    <row r="22" spans="1:21" ht="16">
      <c r="A22" s="3">
        <v>1</v>
      </c>
      <c r="B22" s="16" t="s">
        <v>1</v>
      </c>
      <c r="C22" s="16">
        <v>10</v>
      </c>
      <c r="D22" s="16" t="s">
        <v>2</v>
      </c>
      <c r="E22" s="9"/>
      <c r="F22" s="10">
        <f t="shared" si="0"/>
        <v>18</v>
      </c>
      <c r="G22" s="10">
        <f>SQRT((A22-$N$4)^2+(C22-$P$4)^2)</f>
        <v>9</v>
      </c>
      <c r="H22" s="10" t="str">
        <f t="shared" si="1"/>
        <v>No</v>
      </c>
      <c r="I22" s="22">
        <f t="shared" si="2"/>
        <v>17</v>
      </c>
      <c r="J22" s="15">
        <f>SQRT(((A23-$N$5)^2+(C23-$P$5)^2))</f>
        <v>4.1231056256176606</v>
      </c>
      <c r="K22" s="23" t="str">
        <f t="shared" si="3"/>
        <v>No</v>
      </c>
      <c r="L22" s="9"/>
      <c r="M22" s="9"/>
      <c r="N22" s="9"/>
      <c r="O22" s="15"/>
      <c r="P22" s="15"/>
      <c r="Q22" s="9"/>
      <c r="R22" s="9"/>
      <c r="S22" s="9"/>
      <c r="T22" s="9"/>
    </row>
    <row r="23" spans="1:21" ht="16">
      <c r="A23" s="3">
        <v>4</v>
      </c>
      <c r="B23" s="16" t="s">
        <v>1</v>
      </c>
      <c r="C23" s="16">
        <v>8</v>
      </c>
      <c r="D23" s="16" t="s">
        <v>2</v>
      </c>
      <c r="E23" s="9"/>
      <c r="F23" s="10">
        <f t="shared" si="0"/>
        <v>17</v>
      </c>
      <c r="G23" s="10">
        <f>SQRT((A23-$N$4)^2+(C23-$P$4)^2)</f>
        <v>7.6157731058639087</v>
      </c>
      <c r="H23" s="10" t="str">
        <f t="shared" si="1"/>
        <v>No</v>
      </c>
      <c r="I23" s="22">
        <f t="shared" si="2"/>
        <v>6</v>
      </c>
      <c r="J23" s="15">
        <f>SQRT(((A24-$N$5)^2+(C24-$P$5)^2))</f>
        <v>2</v>
      </c>
      <c r="K23" s="23" t="str">
        <f t="shared" si="3"/>
        <v>No</v>
      </c>
      <c r="L23" s="9"/>
      <c r="M23" s="9"/>
      <c r="N23" s="9"/>
      <c r="O23" s="15"/>
      <c r="P23" s="15"/>
      <c r="Q23" s="9"/>
      <c r="R23" s="9"/>
      <c r="S23" s="9"/>
      <c r="T23" s="9"/>
    </row>
    <row r="24" spans="1:21" ht="16">
      <c r="A24" s="3">
        <v>3</v>
      </c>
      <c r="B24" s="16" t="s">
        <v>1</v>
      </c>
      <c r="C24" s="16">
        <v>2</v>
      </c>
      <c r="D24" s="16" t="s">
        <v>2</v>
      </c>
      <c r="E24" s="9"/>
      <c r="F24" s="21">
        <f t="shared" si="0"/>
        <v>3</v>
      </c>
      <c r="G24" s="21">
        <f>SQRT((A24-$N$4)^2+(C24-$P$4)^2)</f>
        <v>2.2360679774997898</v>
      </c>
      <c r="H24" s="21" t="str">
        <f t="shared" si="1"/>
        <v>No</v>
      </c>
      <c r="I24" s="22">
        <f t="shared" si="2"/>
        <v>25</v>
      </c>
      <c r="J24" s="15">
        <f>SQRT(((A25-$N$5)^2+(C25-$P$5)^2))</f>
        <v>30.066592756745816</v>
      </c>
      <c r="K24" s="23" t="str">
        <f t="shared" si="3"/>
        <v>No</v>
      </c>
      <c r="L24" s="9"/>
      <c r="M24" s="9"/>
      <c r="N24" s="9"/>
      <c r="O24" s="15"/>
      <c r="P24" s="15"/>
      <c r="Q24" s="9"/>
      <c r="R24" s="9"/>
      <c r="S24" s="9"/>
      <c r="T24" s="9"/>
    </row>
    <row r="25" spans="1:21" ht="16">
      <c r="A25" s="3">
        <v>1</v>
      </c>
      <c r="B25" s="16" t="s">
        <v>1</v>
      </c>
      <c r="C25" s="16">
        <v>34</v>
      </c>
      <c r="D25" s="16" t="s">
        <v>2</v>
      </c>
      <c r="E25" s="9"/>
      <c r="F25" s="10">
        <f t="shared" si="0"/>
        <v>25</v>
      </c>
      <c r="G25" s="10">
        <f>SQRT((A25-$N$4)^2+(C25-$P$4)^2)</f>
        <v>33</v>
      </c>
      <c r="H25" s="10" t="str">
        <f t="shared" si="1"/>
        <v>No</v>
      </c>
      <c r="I25" s="22">
        <f t="shared" si="2"/>
        <v>6</v>
      </c>
      <c r="J25" s="15">
        <f>SQRT(((A26-$N$5)^2+(C26-$P$5)^2))</f>
        <v>2</v>
      </c>
      <c r="K25" s="23" t="str">
        <f t="shared" si="3"/>
        <v>No</v>
      </c>
      <c r="L25" s="9"/>
      <c r="M25" s="9"/>
      <c r="N25" s="9"/>
      <c r="O25" s="9"/>
      <c r="P25" s="9"/>
      <c r="Q25" s="9"/>
      <c r="R25" s="9"/>
      <c r="S25" s="9"/>
      <c r="T25" s="9"/>
    </row>
    <row r="26" spans="1:21" ht="16">
      <c r="A26" s="3">
        <v>3</v>
      </c>
      <c r="B26" s="16" t="s">
        <v>1</v>
      </c>
      <c r="C26" s="16">
        <v>2</v>
      </c>
      <c r="D26" s="16" t="s">
        <v>3</v>
      </c>
      <c r="E26" s="9"/>
      <c r="F26" s="21">
        <f t="shared" si="0"/>
        <v>3</v>
      </c>
      <c r="G26" s="21">
        <f>SQRT((A26-$N$4)^2+(C26-$P$4)^2)</f>
        <v>2.2360679774997898</v>
      </c>
      <c r="H26" s="21" t="str">
        <f t="shared" si="1"/>
        <v>Yes</v>
      </c>
      <c r="I26" s="35">
        <f t="shared" si="2"/>
        <v>13</v>
      </c>
      <c r="J26" s="36">
        <f>SQRT(((A27-$N$5)^2+(C27-$P$5)^2))</f>
        <v>3.1622776601683795</v>
      </c>
      <c r="K26" s="37" t="str">
        <f t="shared" si="3"/>
        <v>Yes</v>
      </c>
      <c r="L26" s="9"/>
      <c r="M26" s="9"/>
      <c r="N26" s="9"/>
      <c r="O26" s="9"/>
      <c r="P26" s="9"/>
      <c r="Q26" s="9"/>
      <c r="R26" s="9"/>
      <c r="S26" s="9"/>
      <c r="T26" s="9"/>
    </row>
    <row r="27" spans="1:21" ht="16">
      <c r="A27" s="3">
        <v>4</v>
      </c>
      <c r="B27" s="16" t="s">
        <v>4</v>
      </c>
      <c r="C27" s="16">
        <v>1</v>
      </c>
      <c r="D27" s="16" t="s">
        <v>2</v>
      </c>
      <c r="E27" s="9"/>
      <c r="F27" s="42" t="s">
        <v>21</v>
      </c>
      <c r="G27" s="42" t="s">
        <v>18</v>
      </c>
      <c r="H27" s="42" t="s">
        <v>24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1" ht="16">
      <c r="A28" s="3">
        <v>4</v>
      </c>
      <c r="B28" s="16" t="s">
        <v>4</v>
      </c>
      <c r="C28" s="16">
        <v>6</v>
      </c>
      <c r="D28" s="16" t="s">
        <v>2</v>
      </c>
      <c r="E28" s="9"/>
      <c r="F28" s="21">
        <f>RANK(G28,$G$28:$G$42,1)</f>
        <v>2</v>
      </c>
      <c r="G28" s="21">
        <f>SQRT(((A28-$N$6)^2+(C28-$P$6)^2))</f>
        <v>2</v>
      </c>
      <c r="H28" s="21" t="str">
        <f>D27</f>
        <v>No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1" ht="16">
      <c r="A29" s="3">
        <v>4</v>
      </c>
      <c r="B29" s="16" t="s">
        <v>4</v>
      </c>
      <c r="C29" s="16">
        <v>6</v>
      </c>
      <c r="D29" s="16" t="s">
        <v>2</v>
      </c>
      <c r="E29" s="9"/>
      <c r="F29" s="21">
        <f>RANK(G29,$G$28:$G$42,1)</f>
        <v>2</v>
      </c>
      <c r="G29" s="21">
        <f>SQRT(((A29-$N$6)^2+(C29-$P$6)^2))</f>
        <v>2</v>
      </c>
      <c r="H29" s="21" t="str">
        <f>D28</f>
        <v>No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1" ht="16">
      <c r="A30" s="3">
        <v>4</v>
      </c>
      <c r="B30" s="16" t="s">
        <v>4</v>
      </c>
      <c r="C30" s="16">
        <v>1</v>
      </c>
      <c r="D30" s="16" t="s">
        <v>7</v>
      </c>
      <c r="E30" s="17"/>
      <c r="F30" s="10">
        <f>RANK(G30,$G$28:$G$42,1)</f>
        <v>14</v>
      </c>
      <c r="G30" s="10">
        <f>SQRT(((A30-$N$6)^2+(C30-$P$6)^2))</f>
        <v>5.3851648071345037</v>
      </c>
      <c r="H30" s="10" t="str">
        <f>D29</f>
        <v>No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1" ht="16">
      <c r="A31" s="3">
        <v>1</v>
      </c>
      <c r="B31" s="16" t="s">
        <v>4</v>
      </c>
      <c r="C31" s="16">
        <v>2</v>
      </c>
      <c r="D31" s="16" t="s">
        <v>3</v>
      </c>
      <c r="E31" s="9"/>
      <c r="F31" s="10">
        <f>RANK(G31,$G$28:$G$42,1)</f>
        <v>9</v>
      </c>
      <c r="G31" s="10">
        <f>SQRT(((A31-$N$6)^2+(C31-$P$6)^2))</f>
        <v>4.1231056256176606</v>
      </c>
      <c r="H31" s="10" t="str">
        <f>D30</f>
        <v xml:space="preserve"> 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1" ht="16" customHeight="1">
      <c r="A32" s="6">
        <v>3</v>
      </c>
      <c r="B32" s="38" t="s">
        <v>4</v>
      </c>
      <c r="C32" s="38">
        <v>11</v>
      </c>
      <c r="D32" s="38" t="s">
        <v>2</v>
      </c>
      <c r="E32" s="31"/>
      <c r="F32" s="10">
        <f>RANK(G32,$G$28:$G$42,1)</f>
        <v>11</v>
      </c>
      <c r="G32" s="10">
        <f>SQRT(((A32-$N$6)^2+(C32-$P$6)^2))</f>
        <v>5.0990195135927845</v>
      </c>
      <c r="H32" s="10" t="str">
        <f>D31</f>
        <v>Yes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2" ht="16">
      <c r="A33" s="3">
        <v>2</v>
      </c>
      <c r="B33" s="16" t="s">
        <v>4</v>
      </c>
      <c r="C33" s="16">
        <v>3</v>
      </c>
      <c r="D33" s="16" t="s">
        <v>3</v>
      </c>
      <c r="E33" s="9"/>
      <c r="F33" s="10">
        <f>RANK(G33,$G$28:$G$42,1)</f>
        <v>6</v>
      </c>
      <c r="G33" s="10">
        <f>SQRT(((A33-$N$6)^2+(C33-$P$6)^2))</f>
        <v>3</v>
      </c>
      <c r="H33" s="10" t="str">
        <f>D32</f>
        <v>No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2" ht="16">
      <c r="A34" s="3">
        <v>3</v>
      </c>
      <c r="B34" s="16" t="s">
        <v>4</v>
      </c>
      <c r="C34" s="16">
        <v>1</v>
      </c>
      <c r="D34" s="16" t="s">
        <v>2</v>
      </c>
      <c r="E34" s="9"/>
      <c r="F34" s="10">
        <f>RANK(G34,$G$28:$G$42,1)</f>
        <v>11</v>
      </c>
      <c r="G34" s="10">
        <f>SQRT(((A34-$N$6)^2+(C34-$P$6)^2))</f>
        <v>5.0990195135927845</v>
      </c>
      <c r="H34" s="10" t="str">
        <f>D33</f>
        <v>Yes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7"/>
      <c r="V34" s="7"/>
    </row>
    <row r="35" spans="1:22" ht="16">
      <c r="A35" s="3">
        <v>1</v>
      </c>
      <c r="B35" s="16" t="s">
        <v>4</v>
      </c>
      <c r="C35" s="16">
        <v>9</v>
      </c>
      <c r="D35" s="16" t="s">
        <v>3</v>
      </c>
      <c r="E35" s="9"/>
      <c r="F35" s="10">
        <f>RANK(G35,$G$28:$G$42,1)</f>
        <v>7</v>
      </c>
      <c r="G35" s="10">
        <f>SQRT(((A35-$N$6)^2+(C35-$P$6)^2))</f>
        <v>3.1622776601683795</v>
      </c>
      <c r="H35" s="10" t="str">
        <f>D34</f>
        <v>No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7"/>
      <c r="V35" s="7"/>
    </row>
    <row r="36" spans="1:22" ht="16">
      <c r="A36" s="3">
        <v>3</v>
      </c>
      <c r="B36" s="16" t="s">
        <v>4</v>
      </c>
      <c r="C36" s="16">
        <v>8</v>
      </c>
      <c r="D36" s="16" t="s">
        <v>2</v>
      </c>
      <c r="E36" s="9"/>
      <c r="F36" s="21">
        <f>RANK(G36,$G$28:$G$42,1)</f>
        <v>4</v>
      </c>
      <c r="G36" s="21">
        <f>SQRT(((A36-$N$6)^2+(C36-$P$6)^2))</f>
        <v>2.2360679774997898</v>
      </c>
      <c r="H36" s="21" t="str">
        <f>D35</f>
        <v>Yes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2" ht="16">
      <c r="A37" s="3">
        <v>3</v>
      </c>
      <c r="B37" s="16" t="s">
        <v>4</v>
      </c>
      <c r="C37" s="16">
        <v>1</v>
      </c>
      <c r="D37" s="16" t="s">
        <v>2</v>
      </c>
      <c r="E37" s="9"/>
      <c r="F37" s="10">
        <f>RANK(G37,$G$28:$G$42,1)</f>
        <v>11</v>
      </c>
      <c r="G37" s="10">
        <f>SQRT(((A37-$N$6)^2+(C37-$P$6)^2))</f>
        <v>5.0990195135927845</v>
      </c>
      <c r="H37" s="10" t="str">
        <f>D36</f>
        <v>No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2" ht="16">
      <c r="A38" s="3">
        <v>3</v>
      </c>
      <c r="B38" s="16" t="s">
        <v>4</v>
      </c>
      <c r="C38" s="16">
        <v>10</v>
      </c>
      <c r="D38" s="16" t="s">
        <v>7</v>
      </c>
      <c r="E38" s="9"/>
      <c r="F38" s="10">
        <f>RANK(G38,$G$28:$G$42,1)</f>
        <v>9</v>
      </c>
      <c r="G38" s="10">
        <f>SQRT(((A38-$N$6)^2+(C38-$P$6)^2))</f>
        <v>4.1231056256176606</v>
      </c>
      <c r="H38" s="10" t="str">
        <f>D37</f>
        <v>No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2" ht="16">
      <c r="A39" s="3">
        <v>2</v>
      </c>
      <c r="B39" s="16" t="s">
        <v>4</v>
      </c>
      <c r="C39" s="16">
        <v>5</v>
      </c>
      <c r="D39" s="16" t="s">
        <v>2</v>
      </c>
      <c r="E39" s="9"/>
      <c r="F39" s="21">
        <f>RANK(G39,$G$28:$G$42,1)</f>
        <v>1</v>
      </c>
      <c r="G39" s="21">
        <f>SQRT(((A39-$N$6)^2+(C39-$P$6)^2))</f>
        <v>1</v>
      </c>
      <c r="H39" s="39" t="str">
        <f>D38</f>
        <v xml:space="preserve"> 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2" ht="16">
      <c r="A40" s="3">
        <v>1</v>
      </c>
      <c r="B40" s="16" t="s">
        <v>4</v>
      </c>
      <c r="C40" s="16">
        <v>3</v>
      </c>
      <c r="D40" s="16" t="s">
        <v>2</v>
      </c>
      <c r="E40" s="9"/>
      <c r="F40" s="10">
        <f>RANK(G40,$G$28:$G$42,1)</f>
        <v>7</v>
      </c>
      <c r="G40" s="10">
        <f>SQRT(((A40-$N$6)^2+(C40-$P$6)^2))</f>
        <v>3.1622776601683795</v>
      </c>
      <c r="H40" s="10" t="str">
        <f>D39</f>
        <v>No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2" ht="16">
      <c r="A41" s="3">
        <v>4</v>
      </c>
      <c r="B41" s="16" t="s">
        <v>4</v>
      </c>
      <c r="C41" s="16">
        <v>5</v>
      </c>
      <c r="D41" s="16" t="s">
        <v>2</v>
      </c>
      <c r="E41" s="9"/>
      <c r="F41" s="21">
        <f>RANK(G41,$G$28:$G$42,1)</f>
        <v>4</v>
      </c>
      <c r="G41" s="21">
        <f>SQRT(((A41-$N$6)^2+(C41-$P$6)^2))</f>
        <v>2.2360679774997898</v>
      </c>
      <c r="H41" s="21" t="str">
        <f>D40</f>
        <v>No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2" ht="16">
      <c r="B42" s="40"/>
      <c r="C42" s="40"/>
      <c r="D42" s="41"/>
      <c r="E42" s="9"/>
      <c r="F42" s="10">
        <f>RANK(G42,$G$28:$G$42,1)</f>
        <v>15</v>
      </c>
      <c r="G42" s="10">
        <f>SQRT(((A42-$N$6)^2+(C42-$P$6)^2))</f>
        <v>6.324555320336759</v>
      </c>
      <c r="H42" s="10" t="str">
        <f>D41</f>
        <v>No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2">
      <c r="B43" s="5"/>
      <c r="C43" s="5"/>
      <c r="D43" s="4"/>
    </row>
    <row r="44" spans="1:22">
      <c r="B44" s="5"/>
      <c r="C44" s="5"/>
      <c r="D44" s="4"/>
    </row>
    <row r="45" spans="1:22">
      <c r="B45" s="5"/>
      <c r="C45" s="5"/>
      <c r="D45" s="4"/>
    </row>
    <row r="46" spans="1:22">
      <c r="B46" s="5"/>
      <c r="C46" s="5"/>
      <c r="D46" s="4"/>
    </row>
    <row r="47" spans="1:22">
      <c r="B47" s="5"/>
      <c r="C47" s="5"/>
      <c r="D47" s="4"/>
    </row>
    <row r="48" spans="1:22">
      <c r="B48" s="5"/>
      <c r="C48" s="5"/>
      <c r="D48" s="4"/>
    </row>
    <row r="49" spans="2:4">
      <c r="B49" s="5"/>
      <c r="C49" s="5"/>
      <c r="D49" s="4"/>
    </row>
    <row r="50" spans="2:4">
      <c r="B50" s="5"/>
      <c r="C50" s="5"/>
      <c r="D50" s="4"/>
    </row>
    <row r="51" spans="2:4">
      <c r="B51" s="5"/>
      <c r="C51" s="5"/>
      <c r="D51" s="4"/>
    </row>
    <row r="52" spans="2:4">
      <c r="C52" s="1" t="s">
        <v>7</v>
      </c>
    </row>
  </sheetData>
  <sortState xmlns:xlrd2="http://schemas.microsoft.com/office/spreadsheetml/2017/richdata2" ref="A2:D41">
    <sortCondition ref="B1:B41"/>
  </sortState>
  <mergeCells count="1">
    <mergeCell ref="N2:Q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weili liu</cp:lastModifiedBy>
  <dcterms:created xsi:type="dcterms:W3CDTF">2018-10-21T13:18:13Z</dcterms:created>
  <dcterms:modified xsi:type="dcterms:W3CDTF">2021-03-29T22:58:19Z</dcterms:modified>
</cp:coreProperties>
</file>