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E58EEDDF-BCA2-4568-8E7A-38AB6CA68BC9}" xr6:coauthVersionLast="47" xr6:coauthVersionMax="47" xr10:uidLastSave="{00000000-0000-0000-0000-000000000000}"/>
  <bookViews>
    <workbookView xWindow="-108" yWindow="-108" windowWidth="23256" windowHeight="12456" firstSheet="379" activeTab="386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</sheets>
  <externalReferences>
    <externalReference r:id="rId388"/>
    <externalReference r:id="rId389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570" l="1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I17" i="570" l="1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<sst xmlns="http://schemas.openxmlformats.org/spreadsheetml/2006/main" count="16638" uniqueCount="860">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</sst>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58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0" fontId="76" fillId="0" borderId="0" xfId="0" applyFont="1" applyAlignment="1">
      <alignment horizontal="center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68" fontId="0" fillId="0" borderId="0" xfId="24" applyNumberFormat="1" applyFont="1"/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externalLink" Target="externalLinks/externalLink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haredStrings" Target="sharedStrings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calcChain" Target="calcChain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externalLink" Target="externalLinks/externalLink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1</xdr:row>
      <xdr:rowOff>15240</xdr:rowOff>
    </xdr:from>
    <xdr:to>
      <xdr:col>10</xdr:col>
      <xdr:colOff>523663</xdr:colOff>
      <xdr:row>3</xdr:row>
      <xdr:rowOff>52070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056620" y="243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505" workbookViewId="0">
      <selection activeCell="E514" sqref="E514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51" t="s">
        <v>301</v>
      </c>
      <c r="B1" s="324"/>
      <c r="C1" s="352" t="s">
        <v>328</v>
      </c>
      <c r="D1" s="352"/>
      <c r="E1" s="352"/>
      <c r="F1" s="352"/>
      <c r="G1" s="352"/>
      <c r="H1" s="352"/>
      <c r="I1" s="352"/>
      <c r="J1" s="352"/>
      <c r="K1" s="352"/>
      <c r="L1" s="352"/>
      <c r="M1" s="352"/>
    </row>
    <row r="2" spans="1:20" ht="2.25" customHeight="1" x14ac:dyDescent="0.35">
      <c r="A2" s="35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51"/>
      <c r="B3" s="324"/>
      <c r="C3" s="350" t="s">
        <v>302</v>
      </c>
      <c r="D3" s="350"/>
      <c r="E3" s="350"/>
      <c r="F3" s="350"/>
      <c r="G3" s="350"/>
      <c r="H3" s="350"/>
      <c r="I3" s="350"/>
      <c r="J3" s="350"/>
      <c r="K3" s="350"/>
      <c r="L3" s="350"/>
      <c r="M3" s="350"/>
      <c r="N3" s="350"/>
      <c r="O3" s="350"/>
    </row>
    <row r="4" spans="1:20" s="305" customFormat="1" x14ac:dyDescent="0.35">
      <c r="A4" s="351"/>
      <c r="B4" s="324"/>
      <c r="C4" s="313"/>
      <c r="D4" s="336" t="str">
        <f>HYPERLINK(CONCATENATE("#c",S4,"!A2"),"CUADRO N°")</f>
        <v>CUADRO N°</v>
      </c>
      <c r="E4" s="336">
        <f>HYPERLINK(CONCATENATE("#c",S4,"!A2"),S4)</f>
        <v>1</v>
      </c>
      <c r="F4" s="337"/>
      <c r="G4" s="337" t="str">
        <f>HYPERLINK(CONCATENATE("#c",S4,"!A2"),T4)</f>
        <v>PERÚ VALORES A PRECIOS CONSTANTES DE 2007</v>
      </c>
      <c r="H4" s="338"/>
      <c r="I4" s="338"/>
      <c r="J4" s="338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51"/>
      <c r="B5" s="324"/>
      <c r="C5" s="313"/>
      <c r="D5" s="336" t="str">
        <f t="shared" ref="D5:D68" si="0">HYPERLINK(CONCATENATE("#c",S5,"!A2"),"CUADRO N°")</f>
        <v>CUADRO N°</v>
      </c>
      <c r="E5" s="336">
        <f t="shared" ref="E5:E68" si="1">HYPERLINK(CONCATENATE("#c",S5,"!A2"),S5)</f>
        <v>2</v>
      </c>
      <c r="F5" s="337"/>
      <c r="G5" s="337" t="str">
        <f t="shared" ref="G5:G68" si="2">HYPERLINK(CONCATENATE("#c",S5,"!A2"),T5)</f>
        <v>PARTICIPACIÓN DEL VAB EN EL PBI</v>
      </c>
      <c r="H5" s="338"/>
      <c r="I5" s="338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51"/>
      <c r="B6" s="324"/>
      <c r="C6" s="313"/>
      <c r="D6" s="336" t="str">
        <f t="shared" si="0"/>
        <v>CUADRO N°</v>
      </c>
      <c r="E6" s="336">
        <f t="shared" si="1"/>
        <v>3</v>
      </c>
      <c r="F6" s="337"/>
      <c r="G6" s="337" t="str">
        <f t="shared" si="2"/>
        <v>VARIACIÓN PORCENTUAL DEL ÍNDICE DE VOLUMEN FÍSICO</v>
      </c>
      <c r="H6" s="338"/>
      <c r="I6" s="338"/>
      <c r="J6" s="338"/>
      <c r="K6" s="338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5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5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5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5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51"/>
      <c r="B11" s="324"/>
      <c r="C11" s="313"/>
      <c r="D11" s="336" t="str">
        <f t="shared" si="0"/>
        <v>CUADRO N°</v>
      </c>
      <c r="E11" s="336">
        <f t="shared" si="1"/>
        <v>8</v>
      </c>
      <c r="F11" s="337"/>
      <c r="G11" s="337" t="str">
        <f t="shared" si="2"/>
        <v>ESTRUCTURA PORCENTUAL</v>
      </c>
      <c r="H11" s="338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5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5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5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5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5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51"/>
      <c r="B17" s="324"/>
      <c r="C17" s="313"/>
      <c r="D17" s="336" t="str">
        <f t="shared" si="0"/>
        <v>CUADRO N°</v>
      </c>
      <c r="E17" s="336">
        <f t="shared" si="1"/>
        <v>14</v>
      </c>
      <c r="F17" s="337"/>
      <c r="G17" s="337" t="str">
        <f t="shared" si="2"/>
        <v>ESTRUCTURA PORCENTUAL</v>
      </c>
      <c r="H17" s="338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5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5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5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5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5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51"/>
      <c r="B23" s="324"/>
      <c r="C23" s="313"/>
      <c r="D23" s="336" t="str">
        <f t="shared" si="0"/>
        <v>CUADRO N°</v>
      </c>
      <c r="E23" s="336">
        <f t="shared" si="1"/>
        <v>20</v>
      </c>
      <c r="F23" s="337"/>
      <c r="G23" s="337" t="str">
        <f t="shared" si="2"/>
        <v>ESTRUCTURA PORCENTUAL</v>
      </c>
      <c r="H23" s="338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5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6" t="str">
        <f t="shared" si="0"/>
        <v>CUADRO N°</v>
      </c>
      <c r="E29" s="336">
        <f t="shared" si="1"/>
        <v>26</v>
      </c>
      <c r="F29" s="337"/>
      <c r="G29" s="337" t="str">
        <f t="shared" si="2"/>
        <v>ESTRUCTURA PORCENTUAL</v>
      </c>
      <c r="H29" s="338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6" t="str">
        <f t="shared" si="0"/>
        <v>CUADRO N°</v>
      </c>
      <c r="E35" s="336">
        <f t="shared" si="1"/>
        <v>32</v>
      </c>
      <c r="F35" s="337"/>
      <c r="G35" s="337" t="str">
        <f t="shared" si="2"/>
        <v>ESTRUCTURA PORCENTUAL</v>
      </c>
      <c r="H35" s="337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6" t="str">
        <f t="shared" si="0"/>
        <v>CUADRO N°</v>
      </c>
      <c r="E41" s="336">
        <f t="shared" si="1"/>
        <v>38</v>
      </c>
      <c r="F41" s="337"/>
      <c r="G41" s="337" t="str">
        <f t="shared" si="2"/>
        <v>ESTRUCTURA PORCENTUAL</v>
      </c>
      <c r="H41" s="338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6" t="str">
        <f t="shared" si="0"/>
        <v>CUADRO N°</v>
      </c>
      <c r="E47" s="336">
        <f t="shared" si="1"/>
        <v>44</v>
      </c>
      <c r="F47" s="337"/>
      <c r="G47" s="337" t="str">
        <f t="shared" si="2"/>
        <v>ESTRUCTURA PORCENTUAL</v>
      </c>
      <c r="H47" s="338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6" t="str">
        <f t="shared" si="0"/>
        <v>CUADRO N°</v>
      </c>
      <c r="E53" s="336">
        <f t="shared" si="1"/>
        <v>50</v>
      </c>
      <c r="F53" s="337"/>
      <c r="G53" s="337" t="str">
        <f t="shared" si="2"/>
        <v>ESTRUCTURA PORCENTUAL</v>
      </c>
      <c r="H53" s="338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6" t="str">
        <f t="shared" si="0"/>
        <v>CUADRO N°</v>
      </c>
      <c r="E59" s="336">
        <f t="shared" si="1"/>
        <v>56</v>
      </c>
      <c r="F59" s="337"/>
      <c r="G59" s="337" t="str">
        <f t="shared" si="2"/>
        <v>ESTRUCTURA PORCENTUAL</v>
      </c>
      <c r="H59" s="338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6" t="str">
        <f t="shared" si="0"/>
        <v>CUADRO N°</v>
      </c>
      <c r="E65" s="336">
        <f t="shared" si="1"/>
        <v>62</v>
      </c>
      <c r="F65" s="337"/>
      <c r="G65" s="337" t="str">
        <f t="shared" si="2"/>
        <v>ESTRUCTURA PORCENTUAL</v>
      </c>
      <c r="H65" s="338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6" t="str">
        <f t="shared" si="4"/>
        <v>CUADRO N°</v>
      </c>
      <c r="E71" s="336">
        <f t="shared" si="5"/>
        <v>68</v>
      </c>
      <c r="F71" s="337"/>
      <c r="G71" s="337" t="str">
        <f t="shared" si="6"/>
        <v>ESTRUCTURA PORCENTUAL</v>
      </c>
      <c r="H71" s="338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6" t="str">
        <f t="shared" si="4"/>
        <v>CUADRO N°</v>
      </c>
      <c r="E77" s="336">
        <f t="shared" si="5"/>
        <v>74</v>
      </c>
      <c r="F77" s="337"/>
      <c r="G77" s="337" t="str">
        <f t="shared" si="6"/>
        <v>ESTRUCTURA PORCENTUAL</v>
      </c>
      <c r="H77" s="338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50" t="s">
        <v>74</v>
      </c>
      <c r="D84" s="350"/>
      <c r="E84" s="350"/>
      <c r="F84" s="350"/>
      <c r="G84" s="350"/>
      <c r="H84" s="350"/>
      <c r="I84" s="350"/>
      <c r="J84" s="350"/>
      <c r="K84" s="350"/>
      <c r="L84" s="350"/>
      <c r="M84" s="350"/>
      <c r="N84" s="350"/>
      <c r="O84" s="35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50" t="s">
        <v>75</v>
      </c>
      <c r="D189" s="350"/>
      <c r="E189" s="350"/>
      <c r="F189" s="350"/>
      <c r="G189" s="350"/>
      <c r="H189" s="350"/>
      <c r="I189" s="350"/>
      <c r="J189" s="350"/>
      <c r="K189" s="350"/>
      <c r="L189" s="350"/>
      <c r="M189" s="350"/>
      <c r="N189" s="350"/>
      <c r="O189" s="35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50" t="s">
        <v>125</v>
      </c>
      <c r="D360" s="350"/>
      <c r="E360" s="350"/>
      <c r="F360" s="350"/>
      <c r="G360" s="350"/>
      <c r="H360" s="350"/>
      <c r="I360" s="350"/>
      <c r="J360" s="350"/>
      <c r="K360" s="350"/>
      <c r="L360" s="350"/>
      <c r="M360" s="350"/>
      <c r="N360" s="350"/>
      <c r="O360" s="350"/>
    </row>
    <row r="361" spans="3:20" ht="19.5" customHeight="1" x14ac:dyDescent="0.35">
      <c r="C361" s="350" t="s">
        <v>129</v>
      </c>
      <c r="D361" s="350"/>
      <c r="E361" s="350"/>
      <c r="F361" s="350"/>
      <c r="G361" s="350"/>
      <c r="H361" s="350"/>
      <c r="I361" s="350"/>
      <c r="J361" s="350"/>
      <c r="K361" s="350"/>
      <c r="L361" s="350"/>
      <c r="M361" s="350"/>
      <c r="N361" s="350"/>
      <c r="O361" s="35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50" t="s">
        <v>130</v>
      </c>
      <c r="D412" s="350"/>
      <c r="E412" s="350"/>
      <c r="F412" s="350"/>
      <c r="G412" s="350"/>
      <c r="H412" s="350"/>
      <c r="I412" s="350"/>
      <c r="J412" s="350"/>
      <c r="K412" s="350"/>
      <c r="L412" s="350"/>
      <c r="M412" s="350"/>
      <c r="N412" s="350"/>
      <c r="O412" s="35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29"/>
      <c r="E515" s="329"/>
      <c r="F515" s="313"/>
      <c r="G515" s="313"/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5" customFormat="1" x14ac:dyDescent="0.3">
      <c r="A20" s="343" t="s">
        <v>14</v>
      </c>
      <c r="B20" s="344">
        <v>14615612</v>
      </c>
      <c r="C20" s="344">
        <v>15653801</v>
      </c>
      <c r="D20" s="344">
        <v>15716171</v>
      </c>
      <c r="E20" s="344">
        <v>16624855</v>
      </c>
      <c r="F20" s="344">
        <v>17378414</v>
      </c>
      <c r="G20" s="344">
        <v>18712792</v>
      </c>
      <c r="H20" s="344">
        <v>19532083</v>
      </c>
      <c r="I20" s="344">
        <v>19821258</v>
      </c>
      <c r="J20" s="344">
        <v>20274733</v>
      </c>
      <c r="K20" s="344">
        <v>20448345</v>
      </c>
      <c r="L20" s="344">
        <v>20797558</v>
      </c>
      <c r="M20" s="344">
        <v>21840178</v>
      </c>
      <c r="N20" s="344">
        <v>22637274</v>
      </c>
      <c r="O20" s="344">
        <v>21224496</v>
      </c>
      <c r="P20" s="344">
        <v>23530168</v>
      </c>
      <c r="Q20" s="344">
        <v>23892523</v>
      </c>
      <c r="R20" s="344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2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2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2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2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2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2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2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2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2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2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2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2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2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2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2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2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2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2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2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53"/>
      <c r="B1" s="353"/>
      <c r="C1" s="353"/>
      <c r="D1" s="353"/>
      <c r="E1" s="353"/>
      <c r="F1" s="353"/>
      <c r="G1" s="353"/>
      <c r="H1" s="105"/>
      <c r="I1" s="105"/>
      <c r="J1" s="218"/>
    </row>
    <row r="2" spans="1:12" ht="15.6" x14ac:dyDescent="0.3">
      <c r="A2" s="353"/>
      <c r="B2" s="353"/>
      <c r="C2" s="353"/>
      <c r="D2" s="353"/>
      <c r="E2" s="353"/>
      <c r="F2" s="353"/>
      <c r="G2" s="353"/>
      <c r="H2" s="105"/>
      <c r="I2" s="105"/>
      <c r="J2" s="218"/>
    </row>
    <row r="3" spans="1:12" ht="15.6" x14ac:dyDescent="0.3">
      <c r="A3" s="353"/>
      <c r="B3" s="353"/>
      <c r="C3" s="353"/>
      <c r="D3" s="353"/>
      <c r="E3" s="353"/>
      <c r="F3" s="353"/>
      <c r="G3" s="35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53"/>
      <c r="B36" s="353"/>
      <c r="C36" s="353"/>
      <c r="D36" s="353"/>
      <c r="E36" s="353"/>
      <c r="F36" s="353"/>
      <c r="G36" s="353"/>
      <c r="H36" s="353"/>
      <c r="I36" s="91"/>
    </row>
    <row r="37" spans="1:13" ht="15.6" x14ac:dyDescent="0.3">
      <c r="A37" s="354"/>
      <c r="B37" s="354"/>
      <c r="C37" s="354"/>
      <c r="D37" s="354"/>
      <c r="E37" s="354"/>
      <c r="F37" s="354"/>
      <c r="G37" s="354"/>
      <c r="H37" s="354"/>
      <c r="I37" s="106"/>
    </row>
    <row r="38" spans="1:13" ht="15.6" x14ac:dyDescent="0.3">
      <c r="A38" s="353"/>
      <c r="B38" s="353"/>
      <c r="C38" s="353"/>
      <c r="D38" s="353"/>
      <c r="E38" s="353"/>
      <c r="F38" s="353"/>
      <c r="G38" s="353"/>
      <c r="H38" s="35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2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2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3">
        <v>100</v>
      </c>
      <c r="C22" s="333">
        <v>99.999999999999986</v>
      </c>
      <c r="D22" s="333">
        <v>100.00000000000001</v>
      </c>
      <c r="E22" s="333">
        <v>100</v>
      </c>
      <c r="F22" s="333">
        <v>100</v>
      </c>
      <c r="G22" s="333">
        <v>99.999999999999986</v>
      </c>
      <c r="H22" s="333">
        <v>99.999999999999986</v>
      </c>
      <c r="I22" s="333">
        <v>100</v>
      </c>
      <c r="J22" s="333">
        <v>100</v>
      </c>
      <c r="K22" s="333">
        <v>100.00000000000001</v>
      </c>
      <c r="L22" s="333">
        <v>99.999999999999986</v>
      </c>
      <c r="M22" s="333">
        <v>99.999999999999986</v>
      </c>
      <c r="N22" s="333">
        <v>100.00000000000004</v>
      </c>
      <c r="O22" s="333">
        <v>99.999999999999986</v>
      </c>
      <c r="P22" s="333">
        <v>99.999999999999972</v>
      </c>
      <c r="Q22" s="333">
        <v>100</v>
      </c>
      <c r="R22" s="333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0.46608175221449244</v>
      </c>
      <c r="D9" s="330">
        <v>-2.8467259068135036</v>
      </c>
      <c r="E9" s="330">
        <v>6.1966755671059275</v>
      </c>
      <c r="F9" s="330">
        <v>4.3272334445286731</v>
      </c>
      <c r="G9" s="330">
        <v>6.0735494578765241</v>
      </c>
      <c r="H9" s="330">
        <v>3.7053918276074285</v>
      </c>
      <c r="I9" s="330">
        <v>4.8753992846221337</v>
      </c>
      <c r="J9" s="330">
        <v>11.609602758916608</v>
      </c>
      <c r="K9" s="330">
        <v>9.5108734349441022</v>
      </c>
      <c r="L9" s="330">
        <v>0.59552652766872427</v>
      </c>
      <c r="M9" s="330">
        <v>-5.9294383027929882</v>
      </c>
      <c r="N9" s="330">
        <v>-4.0129021689529196</v>
      </c>
      <c r="O9" s="330">
        <v>-6.0873426911319513</v>
      </c>
      <c r="P9" s="330">
        <v>8.0080283342301612</v>
      </c>
      <c r="Q9" s="330">
        <v>-1.9918312512809706</v>
      </c>
      <c r="R9" s="330">
        <v>13.660748220355899</v>
      </c>
    </row>
    <row r="10" spans="1:18" x14ac:dyDescent="0.3">
      <c r="A10" s="227" t="s">
        <v>77</v>
      </c>
      <c r="B10" s="330" t="s">
        <v>440</v>
      </c>
      <c r="C10" s="330">
        <v>-14.720085101220988</v>
      </c>
      <c r="D10" s="330">
        <v>12.05184746896964</v>
      </c>
      <c r="E10" s="330">
        <v>77.902611215204672</v>
      </c>
      <c r="F10" s="330">
        <v>-22.91674867446622</v>
      </c>
      <c r="G10" s="330">
        <v>-14.901305912489974</v>
      </c>
      <c r="H10" s="330">
        <v>45.446558016055235</v>
      </c>
      <c r="I10" s="330">
        <v>-1.6806988023741525</v>
      </c>
      <c r="J10" s="330">
        <v>28.791723676479194</v>
      </c>
      <c r="K10" s="330">
        <v>-6.6281890297361201E-2</v>
      </c>
      <c r="L10" s="330">
        <v>-4.1299899767586936</v>
      </c>
      <c r="M10" s="330">
        <v>10.631814229781455</v>
      </c>
      <c r="N10" s="330">
        <v>-2.0429643791818819</v>
      </c>
      <c r="O10" s="330">
        <v>6.5126661904816103</v>
      </c>
      <c r="P10" s="330">
        <v>11.583479168771518</v>
      </c>
      <c r="Q10" s="330">
        <v>3.340299926207436</v>
      </c>
      <c r="R10" s="330">
        <v>9.3209076270695022</v>
      </c>
    </row>
    <row r="11" spans="1:18" x14ac:dyDescent="0.3">
      <c r="A11" s="227" t="s">
        <v>489</v>
      </c>
      <c r="B11" s="330" t="s">
        <v>440</v>
      </c>
      <c r="C11" s="330">
        <v>-2.4137830036091259</v>
      </c>
      <c r="D11" s="330">
        <v>-16.326325794090934</v>
      </c>
      <c r="E11" s="330">
        <v>67.908688677479091</v>
      </c>
      <c r="F11" s="330">
        <v>51.722881349196484</v>
      </c>
      <c r="G11" s="330">
        <v>-28.613512706790743</v>
      </c>
      <c r="H11" s="330">
        <v>-15.131393900132252</v>
      </c>
      <c r="I11" s="330">
        <v>-17.399321180707716</v>
      </c>
      <c r="J11" s="330">
        <v>-24.465093306321066</v>
      </c>
      <c r="K11" s="330">
        <v>8.296288476696219</v>
      </c>
      <c r="L11" s="330">
        <v>24.841962763946029</v>
      </c>
      <c r="M11" s="330">
        <v>-5.17333926320633</v>
      </c>
      <c r="N11" s="330">
        <v>26.654865435235294</v>
      </c>
      <c r="O11" s="330">
        <v>36.267796691520914</v>
      </c>
      <c r="P11" s="330">
        <v>82.035155428386616</v>
      </c>
      <c r="Q11" s="330">
        <v>-28.226611092559267</v>
      </c>
      <c r="R11" s="330">
        <v>-4.6065247587797131</v>
      </c>
    </row>
    <row r="12" spans="1:18" x14ac:dyDescent="0.3">
      <c r="A12" s="227" t="s">
        <v>56</v>
      </c>
      <c r="B12" s="330" t="s">
        <v>440</v>
      </c>
      <c r="C12" s="330">
        <v>17.066807697378565</v>
      </c>
      <c r="D12" s="330">
        <v>-21.017433352601714</v>
      </c>
      <c r="E12" s="330">
        <v>23.406142657837222</v>
      </c>
      <c r="F12" s="330">
        <v>11.753018195396052</v>
      </c>
      <c r="G12" s="330">
        <v>2.5085296191052748</v>
      </c>
      <c r="H12" s="330">
        <v>-2.0926817794906896</v>
      </c>
      <c r="I12" s="330">
        <v>1.8090572236934719</v>
      </c>
      <c r="J12" s="330">
        <v>18.973116118623651</v>
      </c>
      <c r="K12" s="330">
        <v>-7.2540694798959038</v>
      </c>
      <c r="L12" s="330">
        <v>3.2144383536588208</v>
      </c>
      <c r="M12" s="330">
        <v>11.318413840259737</v>
      </c>
      <c r="N12" s="330">
        <v>4.0467098569250766</v>
      </c>
      <c r="O12" s="330">
        <v>9.4036894953781598</v>
      </c>
      <c r="P12" s="330">
        <v>19.742968735238307</v>
      </c>
      <c r="Q12" s="330">
        <v>15.971808243391223</v>
      </c>
      <c r="R12" s="330">
        <v>-3.5277746916498387</v>
      </c>
    </row>
    <row r="13" spans="1:18" x14ac:dyDescent="0.3">
      <c r="A13" s="227" t="s">
        <v>490</v>
      </c>
      <c r="B13" s="330" t="s">
        <v>440</v>
      </c>
      <c r="C13" s="330">
        <v>6.4554218141444721</v>
      </c>
      <c r="D13" s="330">
        <v>11.765200169367574</v>
      </c>
      <c r="E13" s="330">
        <v>-1.2022734992654875</v>
      </c>
      <c r="F13" s="330">
        <v>3.0353174974823816</v>
      </c>
      <c r="G13" s="330">
        <v>3.9249390836938858</v>
      </c>
      <c r="H13" s="330">
        <v>7.4276306940397347</v>
      </c>
      <c r="I13" s="330">
        <v>16.571030230381822</v>
      </c>
      <c r="J13" s="330">
        <v>7.9972895656376721</v>
      </c>
      <c r="K13" s="330">
        <v>18.51708215785915</v>
      </c>
      <c r="L13" s="330">
        <v>-0.8743838132713222</v>
      </c>
      <c r="M13" s="330">
        <v>6.5636177921042389</v>
      </c>
      <c r="N13" s="330">
        <v>5.6761857843399497</v>
      </c>
      <c r="O13" s="330">
        <v>7.275343176601325</v>
      </c>
      <c r="P13" s="330">
        <v>-2.2924963065660222</v>
      </c>
      <c r="Q13" s="330">
        <v>0.95980361811673731</v>
      </c>
      <c r="R13" s="330">
        <v>5.4127779063649655</v>
      </c>
    </row>
    <row r="14" spans="1:18" x14ac:dyDescent="0.3">
      <c r="A14" s="227" t="s">
        <v>58</v>
      </c>
      <c r="B14" s="330" t="s">
        <v>440</v>
      </c>
      <c r="C14" s="330">
        <v>3.3661508297738294</v>
      </c>
      <c r="D14" s="330">
        <v>1.8350936120642842</v>
      </c>
      <c r="E14" s="330">
        <v>3.3197530433908895</v>
      </c>
      <c r="F14" s="330">
        <v>3.0551502795911176</v>
      </c>
      <c r="G14" s="330">
        <v>3.7525060364400815</v>
      </c>
      <c r="H14" s="330">
        <v>2.8345445801722065</v>
      </c>
      <c r="I14" s="330">
        <v>6.9038710581275922</v>
      </c>
      <c r="J14" s="330">
        <v>9.2243686689774478</v>
      </c>
      <c r="K14" s="330">
        <v>3.3580427955047583</v>
      </c>
      <c r="L14" s="330">
        <v>3.7855457843529763</v>
      </c>
      <c r="M14" s="330">
        <v>4.7148457341964303</v>
      </c>
      <c r="N14" s="330">
        <v>1.8886475746275266</v>
      </c>
      <c r="O14" s="330">
        <v>9.1652232889817498</v>
      </c>
      <c r="P14" s="330">
        <v>3.5373946947359087</v>
      </c>
      <c r="Q14" s="330">
        <v>6.9135434642704467</v>
      </c>
      <c r="R14" s="330">
        <v>9.1956814578200152</v>
      </c>
    </row>
    <row r="15" spans="1:18" x14ac:dyDescent="0.3">
      <c r="A15" s="227" t="s">
        <v>59</v>
      </c>
      <c r="B15" s="330" t="s">
        <v>440</v>
      </c>
      <c r="C15" s="330">
        <v>10.370394053585642</v>
      </c>
      <c r="D15" s="330">
        <v>-1.0580589465335208</v>
      </c>
      <c r="E15" s="330">
        <v>3.7625620991474875</v>
      </c>
      <c r="F15" s="330">
        <v>5.7178170416548113</v>
      </c>
      <c r="G15" s="330">
        <v>0.17659463794205976</v>
      </c>
      <c r="H15" s="330">
        <v>1.4139476617450697</v>
      </c>
      <c r="I15" s="330">
        <v>2.152143631299765</v>
      </c>
      <c r="J15" s="330">
        <v>3.3302997804629086</v>
      </c>
      <c r="K15" s="330">
        <v>3.7906895926817157</v>
      </c>
      <c r="L15" s="330">
        <v>1.6167870124151875</v>
      </c>
      <c r="M15" s="330">
        <v>2.9392978666344902</v>
      </c>
      <c r="N15" s="330">
        <v>2.6396990161695442</v>
      </c>
      <c r="O15" s="330">
        <v>9.4560464071744974</v>
      </c>
      <c r="P15" s="330">
        <v>8.6070084871755341</v>
      </c>
      <c r="Q15" s="330">
        <v>9.4130252776079288</v>
      </c>
      <c r="R15" s="330">
        <v>9.772755426160856</v>
      </c>
    </row>
    <row r="16" spans="1:18" x14ac:dyDescent="0.3">
      <c r="A16" s="227" t="s">
        <v>334</v>
      </c>
      <c r="B16" s="330" t="s">
        <v>440</v>
      </c>
      <c r="C16" s="330">
        <v>6.3035157907221873</v>
      </c>
      <c r="D16" s="330">
        <v>14.793259154894628</v>
      </c>
      <c r="E16" s="330">
        <v>0.43785840643944596</v>
      </c>
      <c r="F16" s="330">
        <v>0.91942176303238909</v>
      </c>
      <c r="G16" s="330">
        <v>0.7151484446426366</v>
      </c>
      <c r="H16" s="330">
        <v>4.8024919044024728</v>
      </c>
      <c r="I16" s="330">
        <v>5.494205528663997</v>
      </c>
      <c r="J16" s="330">
        <v>19.937461733646742</v>
      </c>
      <c r="K16" s="330">
        <v>3.539679890547049</v>
      </c>
      <c r="L16" s="330">
        <v>-1.3754992241354955</v>
      </c>
      <c r="M16" s="330">
        <v>-2.7736839453009736</v>
      </c>
      <c r="N16" s="330">
        <v>4.8334905243225421</v>
      </c>
      <c r="O16" s="330">
        <v>16.281890448018871</v>
      </c>
      <c r="P16" s="330">
        <v>-0.69244406048052554</v>
      </c>
      <c r="Q16" s="330">
        <v>3.8181833161755208</v>
      </c>
      <c r="R16" s="330">
        <v>7.4788659281418859</v>
      </c>
    </row>
    <row r="17" spans="1:18" x14ac:dyDescent="0.3">
      <c r="A17" s="227" t="s">
        <v>491</v>
      </c>
      <c r="B17" s="330" t="s">
        <v>440</v>
      </c>
      <c r="C17" s="330">
        <v>4.1464288558006075</v>
      </c>
      <c r="D17" s="330">
        <v>8.6374586109250799</v>
      </c>
      <c r="E17" s="330">
        <v>7.2302106689747347</v>
      </c>
      <c r="F17" s="330">
        <v>7.5610862676395669</v>
      </c>
      <c r="G17" s="330">
        <v>8.2682985925021057</v>
      </c>
      <c r="H17" s="330">
        <v>5.9797246406585174</v>
      </c>
      <c r="I17" s="330">
        <v>5.852442154925015</v>
      </c>
      <c r="J17" s="330">
        <v>6.3193829497487854</v>
      </c>
      <c r="K17" s="330">
        <v>8.0687624856505096</v>
      </c>
      <c r="L17" s="330">
        <v>5.1648543090569774</v>
      </c>
      <c r="M17" s="330">
        <v>4.7814393563576658</v>
      </c>
      <c r="N17" s="330">
        <v>0.84802054851864739</v>
      </c>
      <c r="O17" s="330">
        <v>9.8491561649137509</v>
      </c>
      <c r="P17" s="330">
        <v>-1.2194726153877866</v>
      </c>
      <c r="Q17" s="330">
        <v>7.2229634575440969</v>
      </c>
      <c r="R17" s="330">
        <v>15.16591839135944</v>
      </c>
    </row>
    <row r="18" spans="1:18" x14ac:dyDescent="0.3">
      <c r="A18" s="227" t="s">
        <v>492</v>
      </c>
      <c r="B18" s="330" t="s">
        <v>440</v>
      </c>
      <c r="C18" s="330">
        <v>-6.3086909938866853</v>
      </c>
      <c r="D18" s="330">
        <v>-10.623174502188391</v>
      </c>
      <c r="E18" s="330">
        <v>-3.6237939598081681</v>
      </c>
      <c r="F18" s="330">
        <v>-6.0428644244431666</v>
      </c>
      <c r="G18" s="330">
        <v>-6.8790321707049316</v>
      </c>
      <c r="H18" s="330">
        <v>-3.6121387745263718</v>
      </c>
      <c r="I18" s="330">
        <v>-3.1545258807131233</v>
      </c>
      <c r="J18" s="330">
        <v>-5.9764811203160946</v>
      </c>
      <c r="K18" s="330">
        <v>-3.9156304465752783</v>
      </c>
      <c r="L18" s="330">
        <v>2.7819678277422781</v>
      </c>
      <c r="M18" s="330">
        <v>-1.5613812677859755</v>
      </c>
      <c r="N18" s="330">
        <v>-1.4450442554574323</v>
      </c>
      <c r="O18" s="330">
        <v>-4.2422569725063255</v>
      </c>
      <c r="P18" s="330">
        <v>-7.998349859322289</v>
      </c>
      <c r="Q18" s="330">
        <v>0.28205212859180051</v>
      </c>
      <c r="R18" s="330">
        <v>6.7147804472549808</v>
      </c>
    </row>
    <row r="19" spans="1:18" x14ac:dyDescent="0.3">
      <c r="A19" s="227" t="s">
        <v>335</v>
      </c>
      <c r="B19" s="330" t="s">
        <v>440</v>
      </c>
      <c r="C19" s="330">
        <v>6.5115368865083383</v>
      </c>
      <c r="D19" s="330">
        <v>-0.59838242959082777</v>
      </c>
      <c r="E19" s="330">
        <v>0.79915228813476347</v>
      </c>
      <c r="F19" s="330">
        <v>5.1710244916440615</v>
      </c>
      <c r="G19" s="330">
        <v>4.0034569987703605</v>
      </c>
      <c r="H19" s="330">
        <v>7.5041187384894812</v>
      </c>
      <c r="I19" s="330">
        <v>9.1244211042553331</v>
      </c>
      <c r="J19" s="330">
        <v>4.6838723985527508</v>
      </c>
      <c r="K19" s="330">
        <v>2.8331846206417453</v>
      </c>
      <c r="L19" s="330">
        <v>1.404264361424751</v>
      </c>
      <c r="M19" s="330">
        <v>1.1390189703025726</v>
      </c>
      <c r="N19" s="330">
        <v>0.31441740301838195</v>
      </c>
      <c r="O19" s="330">
        <v>2.1320102585892045</v>
      </c>
      <c r="P19" s="330">
        <v>0.30123406003180264</v>
      </c>
      <c r="Q19" s="330">
        <v>5.6767988820615471</v>
      </c>
      <c r="R19" s="330">
        <v>0.23598695296868755</v>
      </c>
    </row>
    <row r="20" spans="1:18" x14ac:dyDescent="0.3">
      <c r="A20" s="227" t="s">
        <v>136</v>
      </c>
      <c r="B20" s="330" t="s">
        <v>440</v>
      </c>
      <c r="C20" s="330">
        <v>4.1289968772624093</v>
      </c>
      <c r="D20" s="330">
        <v>3.5029596052715846</v>
      </c>
      <c r="E20" s="330">
        <v>2.6135952272757521</v>
      </c>
      <c r="F20" s="330">
        <v>3.6507313970886059</v>
      </c>
      <c r="G20" s="330">
        <v>5.7071721711391206</v>
      </c>
      <c r="H20" s="330">
        <v>5.0506995494927054</v>
      </c>
      <c r="I20" s="330">
        <v>5.2468663663525632</v>
      </c>
      <c r="J20" s="330">
        <v>5.03349137178364</v>
      </c>
      <c r="K20" s="330">
        <v>4.4864502332250709</v>
      </c>
      <c r="L20" s="330">
        <v>4.9454711323566869</v>
      </c>
      <c r="M20" s="330">
        <v>5.0836912391445992</v>
      </c>
      <c r="N20" s="330">
        <v>3.7852292754110266</v>
      </c>
      <c r="O20" s="330">
        <v>1.8329991976939937</v>
      </c>
      <c r="P20" s="330">
        <v>1.343852315722998</v>
      </c>
      <c r="Q20" s="330">
        <v>7.5064961949783395</v>
      </c>
      <c r="R20" s="330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6.3103677672330605</v>
      </c>
      <c r="D22" s="331">
        <v>-6.2289134185556492</v>
      </c>
      <c r="E22" s="331">
        <v>15.043822090130959</v>
      </c>
      <c r="F22" s="331">
        <v>13.009039101977663</v>
      </c>
      <c r="G22" s="331">
        <v>-3.75525037442398</v>
      </c>
      <c r="H22" s="331">
        <v>-0.38440781464149154</v>
      </c>
      <c r="I22" s="331">
        <v>0.94024217700614088</v>
      </c>
      <c r="J22" s="331">
        <v>6.7281719889841867</v>
      </c>
      <c r="K22" s="331">
        <v>2.1306028766705936</v>
      </c>
      <c r="L22" s="331">
        <v>4.4715329815760754</v>
      </c>
      <c r="M22" s="331">
        <v>2.5492446333262819</v>
      </c>
      <c r="N22" s="331">
        <v>4.6264350135380994</v>
      </c>
      <c r="O22" s="331">
        <v>8.3312484960279534</v>
      </c>
      <c r="P22" s="331">
        <v>23.892302521922119</v>
      </c>
      <c r="Q22" s="331">
        <v>-2.4215933373906751</v>
      </c>
      <c r="R22" s="331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30" t="s">
        <v>440</v>
      </c>
      <c r="C9" s="330">
        <v>13.465766870710311</v>
      </c>
      <c r="D9" s="330">
        <v>7.9222964111563385</v>
      </c>
      <c r="E9" s="330">
        <v>0.96067395100665465</v>
      </c>
      <c r="F9" s="330">
        <v>20.849248696981306</v>
      </c>
      <c r="G9" s="330">
        <v>-7.1405012364779878</v>
      </c>
      <c r="H9" s="330">
        <v>0.43967983808421707</v>
      </c>
      <c r="I9" s="330">
        <v>16.926118565939248</v>
      </c>
      <c r="J9" s="330">
        <v>12.220238842745502</v>
      </c>
      <c r="K9" s="330">
        <v>-3.7420811048249192</v>
      </c>
      <c r="L9" s="330">
        <v>-6.253293149854116</v>
      </c>
      <c r="M9" s="330">
        <v>-4.4912880685632928</v>
      </c>
      <c r="N9" s="330">
        <v>7.0405559335067665</v>
      </c>
      <c r="O9" s="330">
        <v>8.5264810683493693</v>
      </c>
      <c r="P9" s="330">
        <v>8.9703576874982076</v>
      </c>
      <c r="Q9" s="330">
        <v>11.823408636725247</v>
      </c>
      <c r="R9" s="330">
        <v>6.8894441651006701</v>
      </c>
    </row>
    <row r="10" spans="1:18" x14ac:dyDescent="0.3">
      <c r="A10" s="227" t="s">
        <v>77</v>
      </c>
      <c r="B10" s="330" t="s">
        <v>440</v>
      </c>
      <c r="C10" s="330">
        <v>1.8150554069545279</v>
      </c>
      <c r="D10" s="330">
        <v>6.7275113224392697</v>
      </c>
      <c r="E10" s="330">
        <v>4.9630013949782779</v>
      </c>
      <c r="F10" s="330">
        <v>1.68712760957564</v>
      </c>
      <c r="G10" s="330">
        <v>8.9465190769513612</v>
      </c>
      <c r="H10" s="330">
        <v>4.28306947827177</v>
      </c>
      <c r="I10" s="330">
        <v>9.6310112967350676</v>
      </c>
      <c r="J10" s="330">
        <v>-1.7682153963360321</v>
      </c>
      <c r="K10" s="330">
        <v>-7.2259893771814632E-2</v>
      </c>
      <c r="L10" s="330">
        <v>8.2581631550014976</v>
      </c>
      <c r="M10" s="330">
        <v>1.6762987961900961</v>
      </c>
      <c r="N10" s="330">
        <v>-1.7537827772410282</v>
      </c>
      <c r="O10" s="330">
        <v>-2.3314742375989539</v>
      </c>
      <c r="P10" s="330">
        <v>0.99385035832418112</v>
      </c>
      <c r="Q10" s="330">
        <v>4.4133706319517074</v>
      </c>
      <c r="R10" s="330">
        <v>14.349262628311067</v>
      </c>
    </row>
    <row r="11" spans="1:18" x14ac:dyDescent="0.3">
      <c r="A11" s="227" t="s">
        <v>489</v>
      </c>
      <c r="B11" s="330" t="s">
        <v>440</v>
      </c>
      <c r="C11" s="330">
        <v>-33.151464015741212</v>
      </c>
      <c r="D11" s="330">
        <v>-6.7931445623660238</v>
      </c>
      <c r="E11" s="330">
        <v>34.907658746956855</v>
      </c>
      <c r="F11" s="330">
        <v>41.711983701023456</v>
      </c>
      <c r="G11" s="330">
        <v>-17.949333447609135</v>
      </c>
      <c r="H11" s="330">
        <v>-11.222422645134571</v>
      </c>
      <c r="I11" s="330">
        <v>-5.0168351377196245</v>
      </c>
      <c r="J11" s="330">
        <v>-14.903784843750401</v>
      </c>
      <c r="K11" s="330">
        <v>7.6370689926367135</v>
      </c>
      <c r="L11" s="330">
        <v>19.783274236672369</v>
      </c>
      <c r="M11" s="330">
        <v>2.2210308161280778</v>
      </c>
      <c r="N11" s="330">
        <v>-3.4374927311571923</v>
      </c>
      <c r="O11" s="330">
        <v>10.756550181173566</v>
      </c>
      <c r="P11" s="330">
        <v>80.01982788479711</v>
      </c>
      <c r="Q11" s="330">
        <v>-12.477316090737403</v>
      </c>
      <c r="R11" s="330">
        <v>-6.8278390836688203</v>
      </c>
    </row>
    <row r="12" spans="1:18" x14ac:dyDescent="0.3">
      <c r="A12" s="227" t="s">
        <v>56</v>
      </c>
      <c r="B12" s="330" t="s">
        <v>440</v>
      </c>
      <c r="C12" s="330">
        <v>-13.421906357359092</v>
      </c>
      <c r="D12" s="330">
        <v>14.696260191963574</v>
      </c>
      <c r="E12" s="330">
        <v>10.533391143165716</v>
      </c>
      <c r="F12" s="330">
        <v>-1.5979096352935755</v>
      </c>
      <c r="G12" s="330">
        <v>2.5434944494533482</v>
      </c>
      <c r="H12" s="330">
        <v>-1.8537841370737596</v>
      </c>
      <c r="I12" s="330">
        <v>1.0985003932818245</v>
      </c>
      <c r="J12" s="330">
        <v>3.4113548067387285</v>
      </c>
      <c r="K12" s="330">
        <v>5.1796044126315905</v>
      </c>
      <c r="L12" s="330">
        <v>1.4429201071240527</v>
      </c>
      <c r="M12" s="330">
        <v>-1.0869583396577269</v>
      </c>
      <c r="N12" s="330">
        <v>2.7394027982962541</v>
      </c>
      <c r="O12" s="330">
        <v>2.1021883317109484</v>
      </c>
      <c r="P12" s="330">
        <v>-7.7909237675403631</v>
      </c>
      <c r="Q12" s="330">
        <v>6.7689951194882951</v>
      </c>
      <c r="R12" s="330">
        <v>10.908466275043722</v>
      </c>
    </row>
    <row r="13" spans="1:18" x14ac:dyDescent="0.3">
      <c r="A13" s="227" t="s">
        <v>490</v>
      </c>
      <c r="B13" s="330" t="s">
        <v>440</v>
      </c>
      <c r="C13" s="330">
        <v>8.2907479909334398</v>
      </c>
      <c r="D13" s="330">
        <v>6.1948328680406348</v>
      </c>
      <c r="E13" s="330">
        <v>-9.6658964973834003</v>
      </c>
      <c r="F13" s="330">
        <v>1.0847937423768599</v>
      </c>
      <c r="G13" s="330">
        <v>4.4433638921920249</v>
      </c>
      <c r="H13" s="330">
        <v>7.3928110286791764</v>
      </c>
      <c r="I13" s="330">
        <v>9.2393447402768629</v>
      </c>
      <c r="J13" s="330">
        <v>14.768653148286418</v>
      </c>
      <c r="K13" s="330">
        <v>12.575419762718226</v>
      </c>
      <c r="L13" s="330">
        <v>-3.3252970652894618</v>
      </c>
      <c r="M13" s="330">
        <v>4.8045444534918289</v>
      </c>
      <c r="N13" s="330">
        <v>7.8070845437279388</v>
      </c>
      <c r="O13" s="330">
        <v>4.7216687366969978</v>
      </c>
      <c r="P13" s="330">
        <v>-2.3317807448854211</v>
      </c>
      <c r="Q13" s="330">
        <v>2.2125173045027822</v>
      </c>
      <c r="R13" s="330">
        <v>3.9264724555965813</v>
      </c>
    </row>
    <row r="14" spans="1:18" x14ac:dyDescent="0.3">
      <c r="A14" s="227" t="s">
        <v>58</v>
      </c>
      <c r="B14" s="330" t="s">
        <v>440</v>
      </c>
      <c r="C14" s="330">
        <v>4.1336876048625015</v>
      </c>
      <c r="D14" s="330">
        <v>1.8303243179123285</v>
      </c>
      <c r="E14" s="330">
        <v>2.988212356081732</v>
      </c>
      <c r="F14" s="330">
        <v>2.8229360965495403</v>
      </c>
      <c r="G14" s="330">
        <v>3.7327220328250661</v>
      </c>
      <c r="H14" s="330">
        <v>4.7864985973828311</v>
      </c>
      <c r="I14" s="330">
        <v>6.431939664009434</v>
      </c>
      <c r="J14" s="330">
        <v>9.0165676827349728</v>
      </c>
      <c r="K14" s="330">
        <v>3.4407762145162621</v>
      </c>
      <c r="L14" s="330">
        <v>2.568466525379705</v>
      </c>
      <c r="M14" s="330">
        <v>4.6063969252074344</v>
      </c>
      <c r="N14" s="330">
        <v>1.0402235307577286</v>
      </c>
      <c r="O14" s="330">
        <v>9.2840721385800435</v>
      </c>
      <c r="P14" s="330">
        <v>2.4716049978489281</v>
      </c>
      <c r="Q14" s="330">
        <v>8.7039353479583212</v>
      </c>
      <c r="R14" s="330">
        <v>10.511620198007847</v>
      </c>
    </row>
    <row r="15" spans="1:18" x14ac:dyDescent="0.3">
      <c r="A15" s="227" t="s">
        <v>59</v>
      </c>
      <c r="B15" s="330" t="s">
        <v>440</v>
      </c>
      <c r="C15" s="330">
        <v>8.3697123179375978</v>
      </c>
      <c r="D15" s="330">
        <v>2.2272824320357643</v>
      </c>
      <c r="E15" s="330">
        <v>1.0855764175928613</v>
      </c>
      <c r="F15" s="330">
        <v>5.2545318325522459</v>
      </c>
      <c r="G15" s="330">
        <v>8.5646323491445742E-2</v>
      </c>
      <c r="H15" s="330">
        <v>0.75128729379736114</v>
      </c>
      <c r="I15" s="330">
        <v>1.78059644513813</v>
      </c>
      <c r="J15" s="330">
        <v>3.1982504061227814</v>
      </c>
      <c r="K15" s="330">
        <v>3.9492432591072202</v>
      </c>
      <c r="L15" s="330">
        <v>4.6123039658905611</v>
      </c>
      <c r="M15" s="330">
        <v>3.1104181759608309</v>
      </c>
      <c r="N15" s="330">
        <v>2.0097286289748126</v>
      </c>
      <c r="O15" s="330">
        <v>7.9861026107049327</v>
      </c>
      <c r="P15" s="330">
        <v>6.3693559787332248</v>
      </c>
      <c r="Q15" s="330">
        <v>9.143514499456046</v>
      </c>
      <c r="R15" s="330">
        <v>7.1752104426676908</v>
      </c>
    </row>
    <row r="16" spans="1:18" x14ac:dyDescent="0.3">
      <c r="A16" s="227" t="s">
        <v>334</v>
      </c>
      <c r="B16" s="330" t="s">
        <v>440</v>
      </c>
      <c r="C16" s="330">
        <v>5.2570910441346541E-2</v>
      </c>
      <c r="D16" s="330">
        <v>10.715554960944303</v>
      </c>
      <c r="E16" s="330">
        <v>-2.1424779973483083</v>
      </c>
      <c r="F16" s="330">
        <v>-3.504395980131136</v>
      </c>
      <c r="G16" s="330">
        <v>0.39367175906464524</v>
      </c>
      <c r="H16" s="330">
        <v>3.0205662275054124</v>
      </c>
      <c r="I16" s="330">
        <v>3.9930199915634006</v>
      </c>
      <c r="J16" s="330">
        <v>14.892630175821807</v>
      </c>
      <c r="K16" s="330">
        <v>4.9418186358570324</v>
      </c>
      <c r="L16" s="330">
        <v>-2.6955045758533913</v>
      </c>
      <c r="M16" s="330">
        <v>-2.2096466413919842</v>
      </c>
      <c r="N16" s="330">
        <v>4.2525760845392995</v>
      </c>
      <c r="O16" s="330">
        <v>9.9067649714874761</v>
      </c>
      <c r="P16" s="330">
        <v>4.6927802304248587</v>
      </c>
      <c r="Q16" s="330">
        <v>2.7457970294339873</v>
      </c>
      <c r="R16" s="330">
        <v>5.6807220016476663</v>
      </c>
    </row>
    <row r="17" spans="1:18" x14ac:dyDescent="0.3">
      <c r="A17" s="227" t="s">
        <v>491</v>
      </c>
      <c r="B17" s="330" t="s">
        <v>440</v>
      </c>
      <c r="C17" s="330">
        <v>1.5856796066145051</v>
      </c>
      <c r="D17" s="330">
        <v>10.937200393857665</v>
      </c>
      <c r="E17" s="330">
        <v>4.8852186683937049</v>
      </c>
      <c r="F17" s="330">
        <v>6.7074181516989455</v>
      </c>
      <c r="G17" s="330">
        <v>4.4735226576027856</v>
      </c>
      <c r="H17" s="330">
        <v>7.4462082646952439</v>
      </c>
      <c r="I17" s="330">
        <v>7.8833698549908888</v>
      </c>
      <c r="J17" s="330">
        <v>6.2344881436316513</v>
      </c>
      <c r="K17" s="330">
        <v>8.9580433761486944</v>
      </c>
      <c r="L17" s="330">
        <v>4.8249546627291835</v>
      </c>
      <c r="M17" s="330">
        <v>3.8809925692229399</v>
      </c>
      <c r="N17" s="330">
        <v>0.30378974731715402</v>
      </c>
      <c r="O17" s="330">
        <v>7.2945578852284569</v>
      </c>
      <c r="P17" s="330">
        <v>-1.513828837729065</v>
      </c>
      <c r="Q17" s="330">
        <v>8.4866024653033776</v>
      </c>
      <c r="R17" s="330">
        <v>13.328662726641454</v>
      </c>
    </row>
    <row r="18" spans="1:18" x14ac:dyDescent="0.3">
      <c r="A18" s="227" t="s">
        <v>492</v>
      </c>
      <c r="B18" s="330" t="s">
        <v>440</v>
      </c>
      <c r="C18" s="330">
        <v>-9.5623434030677714</v>
      </c>
      <c r="D18" s="330">
        <v>-11.292873828492461</v>
      </c>
      <c r="E18" s="330">
        <v>-4.7759191377306962</v>
      </c>
      <c r="F18" s="330">
        <v>-7.57578458656306</v>
      </c>
      <c r="G18" s="330">
        <v>-6.8587141110092489</v>
      </c>
      <c r="H18" s="330">
        <v>-4.0794135195354357</v>
      </c>
      <c r="I18" s="330">
        <v>-4.8522646241746799</v>
      </c>
      <c r="J18" s="330">
        <v>-6.2452943569494863</v>
      </c>
      <c r="K18" s="330">
        <v>-4.4750879985720644</v>
      </c>
      <c r="L18" s="330">
        <v>2.5066694706696211</v>
      </c>
      <c r="M18" s="330">
        <v>-1.5232514552825052</v>
      </c>
      <c r="N18" s="330">
        <v>-1.8080504819910885</v>
      </c>
      <c r="O18" s="330">
        <v>-3.7680261578515655</v>
      </c>
      <c r="P18" s="330">
        <v>-8.2924905661300272</v>
      </c>
      <c r="Q18" s="330">
        <v>11.744147060651031</v>
      </c>
      <c r="R18" s="330">
        <v>1.7257592202077205</v>
      </c>
    </row>
    <row r="19" spans="1:18" x14ac:dyDescent="0.3">
      <c r="A19" s="227" t="s">
        <v>335</v>
      </c>
      <c r="B19" s="330" t="s">
        <v>440</v>
      </c>
      <c r="C19" s="330">
        <v>4.4674705540545574</v>
      </c>
      <c r="D19" s="330">
        <v>1.1379644150355688</v>
      </c>
      <c r="E19" s="330">
        <v>0.2815163616948837</v>
      </c>
      <c r="F19" s="330">
        <v>4.2951310549711934</v>
      </c>
      <c r="G19" s="330">
        <v>2.5481551497170472</v>
      </c>
      <c r="H19" s="330">
        <v>6.2846837057453087</v>
      </c>
      <c r="I19" s="330">
        <v>7.6096901075618888</v>
      </c>
      <c r="J19" s="330">
        <v>2.9012377728005987</v>
      </c>
      <c r="K19" s="330">
        <v>2.9845059557073625</v>
      </c>
      <c r="L19" s="330">
        <v>-5.6661169601568417E-3</v>
      </c>
      <c r="M19" s="330">
        <v>0.34264919220785828</v>
      </c>
      <c r="N19" s="330">
        <v>0.18404627179855026</v>
      </c>
      <c r="O19" s="330">
        <v>0.77049776085382859</v>
      </c>
      <c r="P19" s="330">
        <v>-1.0990493420430738</v>
      </c>
      <c r="Q19" s="330">
        <v>5.3708451845563445</v>
      </c>
      <c r="R19" s="330">
        <v>-2.1987698932810105</v>
      </c>
    </row>
    <row r="20" spans="1:18" x14ac:dyDescent="0.3">
      <c r="A20" s="227" t="s">
        <v>136</v>
      </c>
      <c r="B20" s="330" t="s">
        <v>440</v>
      </c>
      <c r="C20" s="330">
        <v>3.0848151489343252</v>
      </c>
      <c r="D20" s="330">
        <v>4.53721841223647</v>
      </c>
      <c r="E20" s="330">
        <v>2.1872014399300355</v>
      </c>
      <c r="F20" s="330">
        <v>2.6518743815603187</v>
      </c>
      <c r="G20" s="330">
        <v>4.7203758440371217</v>
      </c>
      <c r="H20" s="330">
        <v>4.8513677374820503</v>
      </c>
      <c r="I20" s="330">
        <v>4.522577323863203</v>
      </c>
      <c r="J20" s="330">
        <v>3.5258393526292622</v>
      </c>
      <c r="K20" s="330">
        <v>4.6876366947100223</v>
      </c>
      <c r="L20" s="330">
        <v>4.4533484615577663</v>
      </c>
      <c r="M20" s="330">
        <v>3.6618919392382026</v>
      </c>
      <c r="N20" s="330">
        <v>3.6356446035248098</v>
      </c>
      <c r="O20" s="330">
        <v>2.5225506417796169</v>
      </c>
      <c r="P20" s="330">
        <v>0.90098520561889472</v>
      </c>
      <c r="Q20" s="330">
        <v>5.9571893546034289</v>
      </c>
      <c r="R20" s="330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1" t="s">
        <v>440</v>
      </c>
      <c r="C22" s="331">
        <v>-5.2115179239923179</v>
      </c>
      <c r="D22" s="331">
        <v>5.167039185748834</v>
      </c>
      <c r="E22" s="331">
        <v>5.989420574887319</v>
      </c>
      <c r="F22" s="331">
        <v>10.574626110842857</v>
      </c>
      <c r="G22" s="331">
        <v>-2.7373761060472503</v>
      </c>
      <c r="H22" s="331">
        <v>0.58656981514131701</v>
      </c>
      <c r="I22" s="331">
        <v>1.3795768541740756</v>
      </c>
      <c r="J22" s="331">
        <v>-1.4080731500326067</v>
      </c>
      <c r="K22" s="331">
        <v>5.391604846018879</v>
      </c>
      <c r="L22" s="331">
        <v>4.0192056719142784</v>
      </c>
      <c r="M22" s="331">
        <v>1.8682200622649958</v>
      </c>
      <c r="N22" s="331">
        <v>2.403511898575843</v>
      </c>
      <c r="O22" s="331">
        <v>6.1032648344687743</v>
      </c>
      <c r="P22" s="331">
        <v>16.946576242542946</v>
      </c>
      <c r="Q22" s="331">
        <v>1.5341295019644576</v>
      </c>
      <c r="R22" s="331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4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4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4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4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4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4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4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6" s="195" customFormat="1" ht="15.6" x14ac:dyDescent="0.3">
      <c r="A55" s="353"/>
      <c r="B55" s="353"/>
      <c r="C55" s="353"/>
      <c r="D55" s="353"/>
      <c r="E55" s="353"/>
      <c r="F55" s="353"/>
      <c r="G55" s="353"/>
      <c r="H55" s="353"/>
      <c r="I55" s="353"/>
      <c r="J55" s="353"/>
    </row>
    <row r="56" spans="1:16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3"/>
      <c r="B54" s="353"/>
      <c r="C54" s="353"/>
      <c r="D54" s="353"/>
      <c r="E54" s="353"/>
      <c r="F54" s="353"/>
      <c r="G54" s="353"/>
      <c r="H54" s="353"/>
      <c r="I54" s="353"/>
      <c r="J54" s="353"/>
    </row>
    <row r="55" spans="1:12" s="195" customFormat="1" ht="15.6" x14ac:dyDescent="0.3">
      <c r="A55" s="356"/>
      <c r="B55" s="356"/>
      <c r="C55" s="356"/>
      <c r="D55" s="356"/>
      <c r="E55" s="356"/>
      <c r="F55" s="356"/>
      <c r="G55" s="356"/>
      <c r="H55" s="356"/>
      <c r="I55" s="356"/>
      <c r="J55" s="356"/>
    </row>
    <row r="56" spans="1:12" s="195" customFormat="1" ht="15.6" x14ac:dyDescent="0.3">
      <c r="A56" s="353"/>
      <c r="B56" s="353"/>
      <c r="C56" s="353"/>
      <c r="D56" s="353"/>
      <c r="E56" s="353"/>
      <c r="F56" s="353"/>
      <c r="G56" s="353"/>
      <c r="H56" s="353"/>
      <c r="I56" s="353"/>
      <c r="J56" s="35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3"/>
      <c r="B1" s="353"/>
      <c r="C1" s="353"/>
      <c r="D1" s="353"/>
      <c r="E1" s="353"/>
      <c r="F1" s="353"/>
      <c r="G1" s="353"/>
      <c r="H1" s="353"/>
      <c r="I1" s="80"/>
      <c r="J1" s="83"/>
    </row>
    <row r="2" spans="1:10" ht="15.6" x14ac:dyDescent="0.3">
      <c r="A2" s="353"/>
      <c r="B2" s="353"/>
      <c r="C2" s="353"/>
      <c r="D2" s="353"/>
      <c r="E2" s="353"/>
      <c r="F2" s="353"/>
      <c r="G2" s="353"/>
      <c r="H2" s="353"/>
      <c r="I2" s="80"/>
      <c r="J2" s="83"/>
    </row>
    <row r="3" spans="1:10" ht="15.6" x14ac:dyDescent="0.3">
      <c r="A3" s="353"/>
      <c r="B3" s="353"/>
      <c r="C3" s="353"/>
      <c r="D3" s="353"/>
      <c r="E3" s="353"/>
      <c r="F3" s="353"/>
      <c r="G3" s="353"/>
      <c r="H3" s="35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55"/>
      <c r="B30" s="355"/>
      <c r="C30" s="355"/>
      <c r="D30" s="355"/>
      <c r="E30" s="355"/>
      <c r="F30" s="355"/>
      <c r="G30" s="355"/>
      <c r="H30" s="355"/>
      <c r="I30" s="83"/>
    </row>
    <row r="31" spans="1:18" ht="15.6" x14ac:dyDescent="0.3">
      <c r="A31" s="353"/>
      <c r="B31" s="353"/>
      <c r="C31" s="353"/>
      <c r="D31" s="353"/>
      <c r="E31" s="353"/>
      <c r="F31" s="353"/>
      <c r="G31" s="353"/>
      <c r="H31" s="353"/>
      <c r="I31" s="353"/>
      <c r="J31" s="353"/>
    </row>
    <row r="32" spans="1:18" ht="15.6" x14ac:dyDescent="0.3">
      <c r="A32" s="354"/>
      <c r="B32" s="354"/>
      <c r="C32" s="354"/>
      <c r="D32" s="354"/>
      <c r="E32" s="354"/>
      <c r="F32" s="354"/>
      <c r="G32" s="354"/>
      <c r="H32" s="354"/>
      <c r="I32" s="354"/>
      <c r="J32" s="354"/>
    </row>
    <row r="33" spans="1:10" ht="15.6" x14ac:dyDescent="0.3">
      <c r="A33" s="353"/>
      <c r="B33" s="353"/>
      <c r="C33" s="353"/>
      <c r="D33" s="353"/>
      <c r="E33" s="353"/>
      <c r="F33" s="353"/>
      <c r="G33" s="353"/>
      <c r="H33" s="353"/>
      <c r="I33" s="353"/>
      <c r="J33" s="35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5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5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1" t="s">
        <v>2</v>
      </c>
      <c r="B5" s="340" t="s">
        <v>842</v>
      </c>
      <c r="C5" s="340" t="s">
        <v>843</v>
      </c>
      <c r="D5" s="340" t="s">
        <v>844</v>
      </c>
    </row>
    <row r="6" spans="1:4" x14ac:dyDescent="0.3">
      <c r="A6" s="342" t="s">
        <v>3</v>
      </c>
      <c r="B6" s="339">
        <v>429943</v>
      </c>
      <c r="C6">
        <v>3155359000</v>
      </c>
      <c r="D6" s="339">
        <f>+C6/B6</f>
        <v>7339.0170324903538</v>
      </c>
    </row>
    <row r="7" spans="1:4" x14ac:dyDescent="0.3">
      <c r="A7" s="342" t="s">
        <v>317</v>
      </c>
      <c r="B7" s="339">
        <v>1198547</v>
      </c>
      <c r="C7">
        <v>20830373000</v>
      </c>
      <c r="D7" s="339">
        <f t="shared" ref="D7:D29" si="0">+C7/B7</f>
        <v>17379.688072307552</v>
      </c>
    </row>
    <row r="8" spans="1:4" x14ac:dyDescent="0.3">
      <c r="A8" s="342" t="s">
        <v>5</v>
      </c>
      <c r="B8" s="339">
        <v>428311</v>
      </c>
      <c r="C8">
        <v>6697669000</v>
      </c>
      <c r="D8" s="339">
        <f t="shared" si="0"/>
        <v>15637.396658035866</v>
      </c>
    </row>
    <row r="9" spans="1:4" x14ac:dyDescent="0.3">
      <c r="A9" s="342" t="s">
        <v>6</v>
      </c>
      <c r="B9" s="339">
        <v>1580075</v>
      </c>
      <c r="C9">
        <v>31110364000</v>
      </c>
      <c r="D9" s="339">
        <f t="shared" si="0"/>
        <v>19689.169185007042</v>
      </c>
    </row>
    <row r="10" spans="1:4" x14ac:dyDescent="0.3">
      <c r="A10" s="342" t="s">
        <v>7</v>
      </c>
      <c r="B10" s="339">
        <v>670377</v>
      </c>
      <c r="C10">
        <v>5850636000</v>
      </c>
      <c r="D10" s="339">
        <f t="shared" si="0"/>
        <v>8727.3817568323502</v>
      </c>
    </row>
    <row r="11" spans="1:4" x14ac:dyDescent="0.3">
      <c r="A11" s="342" t="s">
        <v>8</v>
      </c>
      <c r="B11" s="339">
        <v>1451436</v>
      </c>
      <c r="C11">
        <v>11782969000</v>
      </c>
      <c r="D11" s="339">
        <f t="shared" si="0"/>
        <v>8118.1457535847258</v>
      </c>
    </row>
    <row r="12" spans="1:4" x14ac:dyDescent="0.3">
      <c r="A12" s="342" t="s">
        <v>9</v>
      </c>
      <c r="B12" s="339">
        <v>1389737</v>
      </c>
      <c r="C12">
        <v>22194471000</v>
      </c>
      <c r="D12" s="339">
        <f t="shared" si="0"/>
        <v>15970.267036137053</v>
      </c>
    </row>
    <row r="13" spans="1:4" x14ac:dyDescent="0.3">
      <c r="A13" s="342" t="s">
        <v>10</v>
      </c>
      <c r="B13" s="339">
        <v>343026</v>
      </c>
      <c r="C13">
        <v>3467029000</v>
      </c>
      <c r="D13" s="339">
        <f t="shared" si="0"/>
        <v>10107.190125529843</v>
      </c>
    </row>
    <row r="14" spans="1:4" x14ac:dyDescent="0.3">
      <c r="A14" s="342" t="s">
        <v>11</v>
      </c>
      <c r="B14" s="339">
        <v>751097</v>
      </c>
      <c r="C14">
        <v>6602948000</v>
      </c>
      <c r="D14" s="339">
        <f t="shared" si="0"/>
        <v>8791.0722583101779</v>
      </c>
    </row>
    <row r="15" spans="1:4" x14ac:dyDescent="0.3">
      <c r="A15" s="342" t="s">
        <v>12</v>
      </c>
      <c r="B15" s="339">
        <v>1041312</v>
      </c>
      <c r="C15">
        <v>21067333000</v>
      </c>
      <c r="D15" s="339">
        <f t="shared" si="0"/>
        <v>20231.528110691128</v>
      </c>
    </row>
    <row r="16" spans="1:4" x14ac:dyDescent="0.3">
      <c r="A16" s="342" t="s">
        <v>13</v>
      </c>
      <c r="B16" s="339">
        <v>1377838</v>
      </c>
      <c r="C16">
        <v>15768817000</v>
      </c>
      <c r="D16" s="339">
        <f t="shared" si="0"/>
        <v>11444.608872741208</v>
      </c>
    </row>
    <row r="17" spans="1:4" x14ac:dyDescent="0.3">
      <c r="A17" s="342" t="s">
        <v>14</v>
      </c>
      <c r="B17" s="339">
        <v>2104254</v>
      </c>
      <c r="C17">
        <v>23269987000</v>
      </c>
      <c r="D17" s="339">
        <f t="shared" si="0"/>
        <v>11058.544738420362</v>
      </c>
    </row>
    <row r="18" spans="1:4" x14ac:dyDescent="0.3">
      <c r="A18" s="342" t="s">
        <v>15</v>
      </c>
      <c r="B18" s="339">
        <v>1350663</v>
      </c>
      <c r="C18">
        <v>12660759000</v>
      </c>
      <c r="D18" s="339">
        <f t="shared" si="0"/>
        <v>9373.7364538748752</v>
      </c>
    </row>
    <row r="19" spans="1:4" x14ac:dyDescent="0.3">
      <c r="A19" s="342" t="s">
        <v>16</v>
      </c>
      <c r="B19" s="339">
        <f>11147924+1190860</f>
        <v>12338784</v>
      </c>
      <c r="C19">
        <v>245635607000</v>
      </c>
      <c r="D19" s="339">
        <f t="shared" si="0"/>
        <v>19907.602483356546</v>
      </c>
    </row>
    <row r="20" spans="1:4" x14ac:dyDescent="0.3">
      <c r="A20" s="342" t="s">
        <v>17</v>
      </c>
      <c r="B20" s="339">
        <v>1051560</v>
      </c>
      <c r="C20">
        <v>9533555000</v>
      </c>
      <c r="D20" s="339">
        <f t="shared" si="0"/>
        <v>9066.1065464642998</v>
      </c>
    </row>
    <row r="21" spans="1:4" x14ac:dyDescent="0.3">
      <c r="A21" s="342" t="s">
        <v>18</v>
      </c>
      <c r="B21" s="339">
        <v>191259</v>
      </c>
      <c r="C21">
        <v>1786230000</v>
      </c>
      <c r="D21" s="339">
        <f t="shared" si="0"/>
        <v>9339.3252082254949</v>
      </c>
    </row>
    <row r="22" spans="1:4" x14ac:dyDescent="0.3">
      <c r="A22" s="342" t="s">
        <v>19</v>
      </c>
      <c r="B22" s="339">
        <v>199286</v>
      </c>
      <c r="C22">
        <v>13311205000</v>
      </c>
      <c r="D22" s="339">
        <f t="shared" si="0"/>
        <v>66794.481298234692</v>
      </c>
    </row>
    <row r="23" spans="1:4" x14ac:dyDescent="0.3">
      <c r="A23" s="342" t="s">
        <v>20</v>
      </c>
      <c r="B23" s="339">
        <v>267425</v>
      </c>
      <c r="C23">
        <v>5450271000</v>
      </c>
      <c r="D23" s="339">
        <f t="shared" si="0"/>
        <v>20380.559035243525</v>
      </c>
    </row>
    <row r="24" spans="1:4" x14ac:dyDescent="0.3">
      <c r="A24" s="342" t="s">
        <v>21</v>
      </c>
      <c r="B24" s="339">
        <v>2127093</v>
      </c>
      <c r="C24">
        <v>21369295000</v>
      </c>
      <c r="D24" s="339">
        <f t="shared" si="0"/>
        <v>10046.243864278618</v>
      </c>
    </row>
    <row r="25" spans="1:4" x14ac:dyDescent="0.3">
      <c r="A25" s="342" t="s">
        <v>22</v>
      </c>
      <c r="B25" s="339">
        <v>1217951</v>
      </c>
      <c r="C25">
        <v>9236851000</v>
      </c>
      <c r="D25" s="339">
        <f t="shared" si="0"/>
        <v>7583.9266111690868</v>
      </c>
    </row>
    <row r="26" spans="1:4" x14ac:dyDescent="0.3">
      <c r="A26" s="342" t="s">
        <v>23</v>
      </c>
      <c r="B26" s="339">
        <v>935194</v>
      </c>
      <c r="C26">
        <v>6421054000</v>
      </c>
      <c r="D26" s="339">
        <f t="shared" si="0"/>
        <v>6866.0128272850343</v>
      </c>
    </row>
    <row r="27" spans="1:4" x14ac:dyDescent="0.3">
      <c r="A27" s="342" t="s">
        <v>24</v>
      </c>
      <c r="B27" s="339">
        <v>390279</v>
      </c>
      <c r="C27">
        <v>8366115000</v>
      </c>
      <c r="D27" s="339">
        <f t="shared" si="0"/>
        <v>21436.241765506216</v>
      </c>
    </row>
    <row r="28" spans="1:4" x14ac:dyDescent="0.3">
      <c r="A28" s="342" t="s">
        <v>25</v>
      </c>
      <c r="B28" s="339">
        <v>263164</v>
      </c>
      <c r="C28">
        <v>2816455000</v>
      </c>
      <c r="D28" s="339">
        <f t="shared" si="0"/>
        <v>10702.280707087595</v>
      </c>
    </row>
    <row r="29" spans="1:4" x14ac:dyDescent="0.3">
      <c r="A29" s="342" t="s">
        <v>26</v>
      </c>
      <c r="B29" s="339">
        <v>627233</v>
      </c>
      <c r="C29">
        <v>4726099000</v>
      </c>
      <c r="D29" s="339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tabSelected="1" workbookViewId="0">
      <selection activeCell="E9" sqref="E9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6" t="s">
        <v>850</v>
      </c>
      <c r="C5" s="346" t="s">
        <v>852</v>
      </c>
      <c r="D5" s="346" t="s">
        <v>853</v>
      </c>
      <c r="E5" s="346" t="s">
        <v>857</v>
      </c>
      <c r="F5" s="346" t="s">
        <v>851</v>
      </c>
      <c r="G5" s="346" t="s">
        <v>854</v>
      </c>
      <c r="H5" s="346" t="s">
        <v>855</v>
      </c>
      <c r="I5" s="346" t="s">
        <v>858</v>
      </c>
    </row>
    <row r="6" spans="1:9" x14ac:dyDescent="0.3">
      <c r="A6" s="346">
        <v>2007</v>
      </c>
      <c r="B6" s="349">
        <v>28122158</v>
      </c>
      <c r="C6" s="348">
        <v>319693000000</v>
      </c>
      <c r="D6" s="348">
        <f>+C6/B6</f>
        <v>11368.010947097304</v>
      </c>
      <c r="F6" s="348">
        <v>1660271</v>
      </c>
      <c r="G6" s="348">
        <v>14615612000</v>
      </c>
      <c r="H6" s="348">
        <f>G6/F6</f>
        <v>8803.1484016765935</v>
      </c>
    </row>
    <row r="7" spans="1:9" x14ac:dyDescent="0.3">
      <c r="A7" s="346">
        <v>2008</v>
      </c>
      <c r="B7" s="349">
        <v>28300372</v>
      </c>
      <c r="C7" s="348">
        <v>348870000000</v>
      </c>
      <c r="D7" s="348">
        <f t="shared" ref="D7:D22" si="0">+C7/B7</f>
        <v>12327.399795310112</v>
      </c>
      <c r="E7" s="357">
        <f>(D7-D6)/D6</f>
        <v>8.439373015010837E-2</v>
      </c>
      <c r="F7" s="348">
        <v>1676529</v>
      </c>
      <c r="G7" s="348">
        <v>15653801000</v>
      </c>
      <c r="H7" s="348">
        <f t="shared" ref="H7:H22" si="1">G7/F7</f>
        <v>9337.0296606858574</v>
      </c>
      <c r="I7" s="357">
        <f>+(H7-H6)/H6</f>
        <v>6.0646627166660527E-2</v>
      </c>
    </row>
    <row r="8" spans="1:9" x14ac:dyDescent="0.3">
      <c r="A8" s="346">
        <v>2009</v>
      </c>
      <c r="B8" s="349">
        <v>28485319</v>
      </c>
      <c r="C8" s="348">
        <v>352693000000</v>
      </c>
      <c r="D8" s="348">
        <f t="shared" si="0"/>
        <v>12381.571012071165</v>
      </c>
      <c r="E8" s="357">
        <f t="shared" ref="E8:E22" si="2">(D8-D7)/D7</f>
        <v>4.3943749420427012E-3</v>
      </c>
      <c r="F8" s="348">
        <v>1693454</v>
      </c>
      <c r="G8" s="348">
        <v>15716171000</v>
      </c>
      <c r="H8" s="348">
        <f t="shared" si="1"/>
        <v>9280.5420164941006</v>
      </c>
      <c r="I8" s="357">
        <f t="shared" ref="I8:I22" si="3">+(H8-H7)/H7</f>
        <v>-6.0498516385357011E-3</v>
      </c>
    </row>
    <row r="9" spans="1:9" x14ac:dyDescent="0.3">
      <c r="A9" s="346">
        <v>2010</v>
      </c>
      <c r="B9" s="349">
        <v>28692915</v>
      </c>
      <c r="C9" s="348">
        <v>382081000000</v>
      </c>
      <c r="D9" s="348">
        <f t="shared" si="0"/>
        <v>13316.214124636692</v>
      </c>
      <c r="E9" s="357">
        <f t="shared" si="2"/>
        <v>7.5486633453405519E-2</v>
      </c>
      <c r="F9" s="348">
        <v>1711902</v>
      </c>
      <c r="G9" s="348">
        <v>16624855000</v>
      </c>
      <c r="H9" s="348">
        <f t="shared" si="1"/>
        <v>9711.3356956180905</v>
      </c>
      <c r="I9" s="357">
        <f t="shared" si="3"/>
        <v>4.6419021470766465E-2</v>
      </c>
    </row>
    <row r="10" spans="1:9" x14ac:dyDescent="0.3">
      <c r="A10" s="346">
        <v>2011</v>
      </c>
      <c r="B10" s="349">
        <v>28905725</v>
      </c>
      <c r="C10" s="348">
        <v>406256000000</v>
      </c>
      <c r="D10" s="348">
        <f t="shared" si="0"/>
        <v>14054.516882036343</v>
      </c>
      <c r="E10" s="357">
        <f t="shared" si="2"/>
        <v>5.5443893473723686E-2</v>
      </c>
      <c r="F10" s="348">
        <v>1730877</v>
      </c>
      <c r="G10" s="348">
        <v>17378414000</v>
      </c>
      <c r="H10" s="348">
        <f t="shared" si="1"/>
        <v>10040.236250178377</v>
      </c>
      <c r="I10" s="357">
        <f t="shared" si="3"/>
        <v>3.3867694915406123E-2</v>
      </c>
    </row>
    <row r="11" spans="1:9" x14ac:dyDescent="0.3">
      <c r="A11" s="346">
        <v>2012</v>
      </c>
      <c r="B11" s="349">
        <v>29113162</v>
      </c>
      <c r="C11" s="348">
        <v>431199000000</v>
      </c>
      <c r="D11" s="348">
        <f t="shared" si="0"/>
        <v>14811.135939132961</v>
      </c>
      <c r="E11" s="357">
        <f t="shared" si="2"/>
        <v>5.3834583105711965E-2</v>
      </c>
      <c r="F11" s="348">
        <v>1749812</v>
      </c>
      <c r="G11" s="348">
        <v>18712792000</v>
      </c>
      <c r="H11" s="348">
        <f t="shared" si="1"/>
        <v>10694.172859712929</v>
      </c>
      <c r="I11" s="357">
        <f t="shared" si="3"/>
        <v>6.5131595835001804E-2</v>
      </c>
    </row>
    <row r="12" spans="1:9" x14ac:dyDescent="0.3">
      <c r="A12" s="346">
        <v>2013</v>
      </c>
      <c r="B12" s="349">
        <v>29341346</v>
      </c>
      <c r="C12" s="348">
        <v>456435000000</v>
      </c>
      <c r="D12" s="348">
        <f t="shared" si="0"/>
        <v>15556.034818579898</v>
      </c>
      <c r="E12" s="357">
        <f t="shared" si="2"/>
        <v>5.0293163367626417E-2</v>
      </c>
      <c r="F12" s="348">
        <v>1770194</v>
      </c>
      <c r="G12" s="348">
        <v>19532083000</v>
      </c>
      <c r="H12" s="348">
        <f t="shared" si="1"/>
        <v>11033.865779682905</v>
      </c>
      <c r="I12" s="357">
        <f t="shared" si="3"/>
        <v>3.1764300467749675E-2</v>
      </c>
    </row>
    <row r="13" spans="1:9" x14ac:dyDescent="0.3">
      <c r="A13" s="346">
        <v>2014</v>
      </c>
      <c r="B13" s="349">
        <v>29616414</v>
      </c>
      <c r="C13" s="348">
        <v>467308000000</v>
      </c>
      <c r="D13" s="348">
        <f t="shared" si="0"/>
        <v>15778.682726409754</v>
      </c>
      <c r="E13" s="357">
        <f t="shared" si="2"/>
        <v>1.4312638820011436E-2</v>
      </c>
      <c r="F13" s="348">
        <v>1793523</v>
      </c>
      <c r="G13" s="348">
        <v>19821258000</v>
      </c>
      <c r="H13" s="348">
        <f t="shared" si="1"/>
        <v>11051.57725883638</v>
      </c>
      <c r="I13" s="357">
        <f t="shared" si="3"/>
        <v>1.6051925505644504E-3</v>
      </c>
    </row>
    <row r="14" spans="1:9" x14ac:dyDescent="0.3">
      <c r="A14" s="346">
        <v>2015</v>
      </c>
      <c r="B14" s="349">
        <v>29964499</v>
      </c>
      <c r="C14" s="348">
        <v>482506000000</v>
      </c>
      <c r="D14" s="348">
        <f t="shared" si="0"/>
        <v>16102.588599929537</v>
      </c>
      <c r="E14" s="357">
        <f t="shared" si="2"/>
        <v>2.0528068098970138E-2</v>
      </c>
      <c r="F14" s="348">
        <v>1821292</v>
      </c>
      <c r="G14" s="348">
        <v>20274733000</v>
      </c>
      <c r="H14" s="348">
        <f t="shared" si="1"/>
        <v>11132.060647057144</v>
      </c>
      <c r="I14" s="357">
        <f t="shared" si="3"/>
        <v>7.2825250492107698E-3</v>
      </c>
    </row>
    <row r="15" spans="1:9" x14ac:dyDescent="0.3">
      <c r="A15" s="346">
        <v>2016</v>
      </c>
      <c r="B15" s="349">
        <v>30422831</v>
      </c>
      <c r="C15" s="348">
        <v>501581000000</v>
      </c>
      <c r="D15" s="348">
        <f t="shared" si="0"/>
        <v>16486.992942898705</v>
      </c>
      <c r="E15" s="357">
        <f t="shared" si="2"/>
        <v>2.387220791139447E-2</v>
      </c>
      <c r="F15" s="348">
        <v>1855780</v>
      </c>
      <c r="G15" s="348">
        <v>20448345000</v>
      </c>
      <c r="H15" s="348">
        <f t="shared" si="1"/>
        <v>11018.733362790848</v>
      </c>
      <c r="I15" s="357">
        <f t="shared" si="3"/>
        <v>-1.0180261126789181E-2</v>
      </c>
    </row>
    <row r="16" spans="1:9" x14ac:dyDescent="0.3">
      <c r="A16" s="346">
        <v>2017</v>
      </c>
      <c r="B16" s="347">
        <v>30973992</v>
      </c>
      <c r="C16" s="348">
        <v>514215000000</v>
      </c>
      <c r="D16" s="348">
        <f t="shared" si="0"/>
        <v>16601.508775491387</v>
      </c>
      <c r="E16" s="357">
        <f t="shared" si="2"/>
        <v>6.9458289324983696E-3</v>
      </c>
      <c r="F16" s="348">
        <v>1895988</v>
      </c>
      <c r="G16" s="348">
        <v>20797558000</v>
      </c>
      <c r="H16" s="348">
        <f t="shared" si="1"/>
        <v>10969.245585942526</v>
      </c>
      <c r="I16" s="357">
        <f t="shared" si="3"/>
        <v>-4.4912400744206464E-3</v>
      </c>
    </row>
    <row r="17" spans="1:9" x14ac:dyDescent="0.3">
      <c r="A17" s="346">
        <v>2018</v>
      </c>
      <c r="B17" s="347">
        <v>31562130</v>
      </c>
      <c r="C17" s="348">
        <v>534626000000</v>
      </c>
      <c r="D17" s="348">
        <f t="shared" si="0"/>
        <v>16938.844114766653</v>
      </c>
      <c r="E17" s="357">
        <f t="shared" si="2"/>
        <v>2.0319559133882416E-2</v>
      </c>
      <c r="F17" s="348">
        <v>1938501</v>
      </c>
      <c r="G17" s="348">
        <v>21840178000</v>
      </c>
      <c r="H17" s="348">
        <f t="shared" si="1"/>
        <v>11266.529137720332</v>
      </c>
      <c r="I17" s="357">
        <f t="shared" si="3"/>
        <v>2.7101549459224897E-2</v>
      </c>
    </row>
    <row r="18" spans="1:9" x14ac:dyDescent="0.3">
      <c r="A18" s="346">
        <v>2019</v>
      </c>
      <c r="B18" s="347">
        <v>32131400</v>
      </c>
      <c r="C18" s="348">
        <v>546605000000</v>
      </c>
      <c r="D18" s="348">
        <f t="shared" si="0"/>
        <v>17011.552562291094</v>
      </c>
      <c r="E18" s="357">
        <f t="shared" si="2"/>
        <v>4.2924090352219777E-3</v>
      </c>
      <c r="F18" s="348">
        <v>1979901</v>
      </c>
      <c r="G18" s="348">
        <v>22637274000</v>
      </c>
      <c r="H18" s="348">
        <f t="shared" si="1"/>
        <v>11433.538343583847</v>
      </c>
      <c r="I18" s="357">
        <f t="shared" si="3"/>
        <v>1.4823483241557319E-2</v>
      </c>
    </row>
    <row r="19" spans="1:9" x14ac:dyDescent="0.3">
      <c r="A19" s="346">
        <v>2020</v>
      </c>
      <c r="B19" s="347">
        <v>32625948</v>
      </c>
      <c r="C19" s="348">
        <v>487191000000</v>
      </c>
      <c r="D19" s="348">
        <f t="shared" si="0"/>
        <v>14932.623566984168</v>
      </c>
      <c r="E19" s="357">
        <f t="shared" si="2"/>
        <v>-0.12220689367972291</v>
      </c>
      <c r="F19" s="348">
        <v>2016771</v>
      </c>
      <c r="G19" s="348">
        <v>21224496000</v>
      </c>
      <c r="H19" s="348">
        <f t="shared" si="1"/>
        <v>10523.9990063324</v>
      </c>
      <c r="I19" s="357">
        <f t="shared" si="3"/>
        <v>-7.9550119124920951E-2</v>
      </c>
    </row>
    <row r="20" spans="1:9" x14ac:dyDescent="0.3">
      <c r="A20" s="346">
        <v>2021</v>
      </c>
      <c r="B20" s="347">
        <v>33035304</v>
      </c>
      <c r="C20" s="348">
        <v>552560000000</v>
      </c>
      <c r="D20" s="348">
        <f t="shared" si="0"/>
        <v>16726.348272744817</v>
      </c>
      <c r="E20" s="357">
        <f t="shared" si="2"/>
        <v>0.12012120292957432</v>
      </c>
      <c r="F20" s="348">
        <v>2048492</v>
      </c>
      <c r="G20" s="348">
        <v>23530168000</v>
      </c>
      <c r="H20" s="348">
        <f t="shared" si="1"/>
        <v>11486.580372293374</v>
      </c>
      <c r="I20" s="357">
        <f t="shared" si="3"/>
        <v>9.1465360779849819E-2</v>
      </c>
    </row>
    <row r="21" spans="1:9" x14ac:dyDescent="0.3">
      <c r="A21" s="346">
        <v>2022</v>
      </c>
      <c r="B21" s="347">
        <v>33396698</v>
      </c>
      <c r="C21" s="348">
        <v>567390000000</v>
      </c>
      <c r="D21" s="348">
        <f t="shared" si="0"/>
        <v>16989.404162052189</v>
      </c>
      <c r="E21" s="357">
        <f t="shared" si="2"/>
        <v>1.5727036470717007E-2</v>
      </c>
      <c r="F21" s="348">
        <v>2077345</v>
      </c>
      <c r="G21" s="348">
        <v>23892523000</v>
      </c>
      <c r="H21" s="348">
        <f t="shared" si="1"/>
        <v>11501.470867862585</v>
      </c>
      <c r="I21" s="357">
        <f t="shared" si="3"/>
        <v>1.2963384302892885E-3</v>
      </c>
    </row>
    <row r="22" spans="1:9" x14ac:dyDescent="0.3">
      <c r="A22" s="346">
        <v>2023</v>
      </c>
      <c r="B22" s="347">
        <v>33725844</v>
      </c>
      <c r="C22" s="348">
        <v>564260577000</v>
      </c>
      <c r="D22" s="348">
        <f t="shared" si="0"/>
        <v>16730.806707164986</v>
      </c>
      <c r="E22" s="357">
        <f t="shared" si="2"/>
        <v>-1.5221102071655411E-2</v>
      </c>
      <c r="F22" s="348">
        <v>2104254</v>
      </c>
      <c r="G22" s="348">
        <v>23269987000</v>
      </c>
      <c r="H22" s="348">
        <f t="shared" si="1"/>
        <v>11058.544738420362</v>
      </c>
      <c r="I22" s="357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387</vt:i4>
      </vt:variant>
      <vt:variant>
        <vt:lpstr>Rangos con nombre</vt:lpstr>
      </vt:variant>
      <vt:variant>
        <vt:i4>127</vt:i4>
      </vt:variant>
    </vt:vector>
  </HeadingPairs>
  <TitlesOfParts>
    <vt:vector size="514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2025-05-27T17:14:04Z</dcterms:modified>
</cp:coreProperties>
</file>