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7C83BE64-A71B-4C1A-BA10-800191C84714}" xr6:coauthVersionLast="47" xr6:coauthVersionMax="47" xr10:uidLastSave="{00000000-0000-0000-0000-000000000000}"/>
  <bookViews>
    <workbookView xWindow="-108" yWindow="-108" windowWidth="23256" windowHeight="12456" firstSheet="392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  <sheet name="SS_Basicos" sheetId="585" r:id="rId402"/>
    <sheet name="empleo_informal" sheetId="586" r:id="rId403"/>
  </sheets>
  <externalReferences>
    <externalReference r:id="rId404"/>
    <externalReference r:id="rId405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2" i="584" l="1"/>
  <c r="BQ8" i="586"/>
  <c r="BM8" i="586"/>
  <c r="I21" i="584" s="1"/>
  <c r="BI8" i="586"/>
  <c r="I20" i="584" s="1"/>
  <c r="BE8" i="586"/>
  <c r="I19" i="584" s="1"/>
  <c r="BA8" i="586"/>
  <c r="I18" i="584" s="1"/>
  <c r="AW8" i="586"/>
  <c r="I17" i="584" s="1"/>
  <c r="AS8" i="586"/>
  <c r="I16" i="584" s="1"/>
  <c r="AO8" i="586"/>
  <c r="I15" i="584" s="1"/>
  <c r="AK8" i="586"/>
  <c r="I14" i="584" s="1"/>
  <c r="AG8" i="586"/>
  <c r="I13" i="584" s="1"/>
  <c r="AC8" i="586"/>
  <c r="I12" i="584" s="1"/>
  <c r="Y8" i="586"/>
  <c r="I11" i="584" s="1"/>
  <c r="U8" i="586"/>
  <c r="I10" i="584" s="1"/>
  <c r="Q8" i="586"/>
  <c r="I9" i="584" s="1"/>
  <c r="M8" i="586"/>
  <c r="I8" i="584" s="1"/>
  <c r="I8" i="586"/>
  <c r="I7" i="584" s="1"/>
  <c r="E8" i="586"/>
  <c r="I6" i="584" s="1"/>
  <c r="H22" i="584"/>
  <c r="H21" i="584"/>
  <c r="H20" i="584"/>
  <c r="H19" i="584"/>
  <c r="H18" i="584"/>
  <c r="H17" i="584"/>
  <c r="H16" i="584"/>
  <c r="H15" i="584"/>
  <c r="H14" i="584"/>
  <c r="H13" i="584"/>
  <c r="H12" i="584"/>
  <c r="H11" i="584"/>
  <c r="H10" i="584"/>
  <c r="H9" i="584"/>
  <c r="H8" i="584"/>
  <c r="H7" i="584"/>
  <c r="H6" i="584"/>
  <c r="C11" i="585"/>
  <c r="D11" i="585"/>
  <c r="E11" i="585"/>
  <c r="F11" i="585"/>
  <c r="G11" i="585"/>
  <c r="H11" i="585"/>
  <c r="I11" i="585"/>
  <c r="J11" i="585"/>
  <c r="K11" i="585"/>
  <c r="L11" i="585"/>
  <c r="M11" i="585"/>
  <c r="N11" i="585"/>
  <c r="O11" i="585"/>
  <c r="P11" i="585"/>
  <c r="Q11" i="585"/>
  <c r="R11" i="585"/>
  <c r="B11" i="585"/>
  <c r="C8" i="584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7" i="584"/>
  <c r="C6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3" i="581" l="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84" l="1"/>
  <c r="F21" i="571"/>
  <c r="F22" i="571"/>
  <c r="F22" i="584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<sst xmlns="http://schemas.openxmlformats.org/spreadsheetml/2006/main" count="16998" uniqueCount="1056">
  <si>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</si>
  <si>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</si>
  <si>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</si>
  <si>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</si>
  <si>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</si>
  <si>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</si>
  <si>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</si>
  <si>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</si>
  <si>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</si>
  <si>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</si>
  <si>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</si>
  <si>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</si>
  <si>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</si>
  <si>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</si>
  <si>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</si>
  <si>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</si>
  <si>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</si>
  <si>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</si>
  <si>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</si>
  <si>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</si>
  <si>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</si>
  <si>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</si>
  <si>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</si>
  <si>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</si>
  <si>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</si>
  <si>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</si>
  <si>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</si>
  <si>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</si>
  <si>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</si>
  <si>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</si>
  <si>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</si>
  <si>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</si>
  <si>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</si>
  <si>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</si>
  <si>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</si>
  <si>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</si>
  <si>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</si>
  <si>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</si>
  <si>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</si>
  <si>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</si>
  <si>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</si>
  <si>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</si>
  <si>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</si>
  <si>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</si>
  <si>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</si>
  <si>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</si>
  <si>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</si>
  <si>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</si>
  <si>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</si>
  <si>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</si>
  <si>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</si>
  <si>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</si>
  <si>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</si>
  <si>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</si>
  <si>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</si>
  <si>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</si>
  <si>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</si>
  <si>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</si>
  <si>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</si>
  <si>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</si>
  <si>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</si>
  <si>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</si>
  <si>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</si>
  <si>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</si>
  <si>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</si>
  <si>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</si>
  <si>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</si>
  <si>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</si>
  <si>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</si>
  <si>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</si>
  <si>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</si>
  <si>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</si>
  <si>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</si>
  <si>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</si>
  <si>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</si>
  <si>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</si>
  <si>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</si>
  <si>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</si>
  <si>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</si>
  <si>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</si>
  <si>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</si>
  <si>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</si>
  <si>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</si>
  <si>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</si>
  <si>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</si>
  <si>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</si>
  <si>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</si>
  <si>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</si>
  <si>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</si>
  <si>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</si>
  <si>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</si>
  <si>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</si>
  <si>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</si>
  <si>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</si>
  <si>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</si>
  <si>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</si>
  <si>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</si>
  <si>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</si>
  <si>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</si>
  <si>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</si>
  <si>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</si>
  <si>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</si>
  <si>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</si>
  <si>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</si>
  <si>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</si>
  <si>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</si>
  <si>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</si>
  <si>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</si>
  <si>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</si>
  <si>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</si>
  <si>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</si>
  <si>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</si>
  <si>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</si>
  <si>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</si>
  <si>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</si>
  <si>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</si>
  <si>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</si>
  <si>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</si>
  <si>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</si>
  <si>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</si>
  <si>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</si>
  <si>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</si>
  <si>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</si>
  <si>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</si>
  <si>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</si>
  <si>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</si>
  <si>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</si>
  <si>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</si>
  <si>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</si>
  <si>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</si>
  <si>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</si>
  <si>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</si>
  <si>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</si>
  <si>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</si>
  <si>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</si>
  <si>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</si>
  <si>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</si>
  <si>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</si>
  <si>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</si>
  <si>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</si>
  <si>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</si>
  <si>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</si>
  <si>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</si>
  <si>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</si>
  <si>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</si>
  <si>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</si>
  <si>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</si>
  <si>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</si>
  <si>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</si>
  <si>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</si>
  <si>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</si>
  <si>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</si>
  <si>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</si>
  <si>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</si>
  <si>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</si>
  <si>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</si>
  <si>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</si>
  <si>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</si>
  <si>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</si>
  <si>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</si>
  <si>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</si>
  <si>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</si>
  <si>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</si>
  <si>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</si>
  <si>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</si>
  <si>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</si>
  <si>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</si>
  <si>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</si>
  <si>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</si>
  <si>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</si>
  <si>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</si>
  <si>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</si>
  <si>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</si>
  <si>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</si>
  <si>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</si>
  <si>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</si>
  <si>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</si>
  <si>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</si>
  <si>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</si>
  <si>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</si>
  <si>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</si>
  <si>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</si>
  <si>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</si>
  <si>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</si>
  <si>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</si>
  <si>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</si>
  <si>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</si>
  <si>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</si>
  <si>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</si>
  <si>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</si>
  <si>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</si>
  <si>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</si>
  <si>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</si>
  <si>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</si>
  <si>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</si>
  <si>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</si>
  <si>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</si>
  <si>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</si>
  <si>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</si>
  <si>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</si>
  <si>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</si>
  <si>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</si>
  <si>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</si>
  <si>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</si>
  <si>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</si>
  <si>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</si>
  <si>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</si>
  <si>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</si>
  <si>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</si>
  <si>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</si>
  <si>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</si>
  <si>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</si>
  <si>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</si>
  <si>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</si>
  <si>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</si>
  <si>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</si>
  <si>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</si>
  <si>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</si>
  <si>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</si>
  <si>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</si>
  <si>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</si>
  <si>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</si>
  <si>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</si>
  <si>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</si>
  <si>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</si>
  <si>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</si>
  <si>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</si>
  <si>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</si>
  <si>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</si>
  <si>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</si>
  <si>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</si>
  <si>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</si>
  <si>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</si>
  <si>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</si>
  <si>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</si>
  <si>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</si>
  <si>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</si>
  <si>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</si>
  <si>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</si>
  <si>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</si>
  <si>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</si>
  <si>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</si>
  <si>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</si>
  <si>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</si>
  <si>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</si>
  <si>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</si>
  <si>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</si>
  <si>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</si>
  <si>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</si>
  <si>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</si>
  <si>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</si>
  <si>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</si>
  <si>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</si>
  <si>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</si>
  <si>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</si>
  <si>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</si>
  <si>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</si>
  <si>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</si>
  <si>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</si>
  <si>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</si>
  <si>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</si>
  <si>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</si>
  <si>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</si>
  <si>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</si>
  <si>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</si>
  <si>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</si>
  <si>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</si>
  <si>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</si>
  <si>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</si>
  <si>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</si>
  <si>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</si>
  <si>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</si>
  <si>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</si>
  <si>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</si>
  <si>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</si>
  <si>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</si>
  <si>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</si>
  <si>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</si>
  <si>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</si>
  <si>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</si>
  <si>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</si>
  <si>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</si>
  <si>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</si>
  <si>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</si>
  <si>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</si>
  <si>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</si>
  <si>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</si>
  <si>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</si>
  <si>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</si>
  <si>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</si>
  <si>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</si>
  <si>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</si>
  <si>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</si>
  <si>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</si>
  <si>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</si>
  <si>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</si>
  <si>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</si>
  <si>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</si>
  <si>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</si>
  <si>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</si>
  <si>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</si>
  <si>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</si>
  <si>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</si>
  <si>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</si>
  <si>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</si>
  <si>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</si>
  <si>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</si>
  <si>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</si>
  <si>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</si>
  <si>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</si>
  <si>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</si>
  <si>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</si>
  <si>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</si>
  <si>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</si>
  <si>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</si>
  <si>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</si>
  <si>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</si>
  <si>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</si>
  <si>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</si>
  <si>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</si>
  <si>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</si>
  <si>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</si>
  <si>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</si>
  <si>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</si>
  <si>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</si>
  <si>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</si>
  <si>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</si>
  <si>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</si>
  <si>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</si>
  <si>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</si>
  <si>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</si>
  <si>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</si>
  <si>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</si>
  <si>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</si>
  <si>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</si>
  <si>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</si>
  <si>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</si>
  <si>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</si>
  <si>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</si>
  <si>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</si>
  <si>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</si>
  <si>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</si>
  <si>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</si>
  <si>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</si>
  <si>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</si>
  <si>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</si>
  <si>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</si>
  <si>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</si>
  <si>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</si>
  <si>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</si>
  <si>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</si>
  <si>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</si>
  <si>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</si>
  <si>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</si>
  <si>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</si>
  <si>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</si>
  <si>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</si>
  <si>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</si>
  <si>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</si>
  <si>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</si>
  <si>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</si>
  <si>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</si>
  <si>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</si>
  <si>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</si>
  <si>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</si>
  <si>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</si>
  <si>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</si>
  <si>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</si>
  <si>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</si>
  <si>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</si>
  <si>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</si>
  <si>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</si>
  <si>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</si>
  <si>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</si>
  <si>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</si>
  <si>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</si>
  <si>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</si>
  <si>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</si>
  <si>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</si>
  <si>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</si>
  <si>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</si>
  <si>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</si>
  <si>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</si>
  <si>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</si>
  <si>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</si>
  <si>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</si>
  <si>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</si>
  <si>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</si>
  <si>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</si>
  <si>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</si>
  <si>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</si>
  <si>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</si>
  <si>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</si>
  <si>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</si>
  <si>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</si>
  <si>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</si>
  <si>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</si>
  <si>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</si>
  <si>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</si>
  <si>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</si>
  <si>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</si>
  <si>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</si>
  <si>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</si>
  <si>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</si>
  <si>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</si>
  <si>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</si>
  <si>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</si>
  <si>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</si>
  <si>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</si>
  <si>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</si>
  <si>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</si>
  <si>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</si>
  <si>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</si>
  <si>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</si>
  <si>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</si>
  <si>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</si>
  <si>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</si>
  <si>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</si>
  <si>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</si>
  <si>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</si>
  <si>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</si>
  <si>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</si>
  <si>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</si>
  <si>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</si>
  <si>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</si>
  <si>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</si>
  <si>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</si>
  <si>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</si>
  <si>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</si>
  <si>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</si>
  <si>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</si>
  <si>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</si>
  <si>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</si>
  <si>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</si>
  <si>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</si>
  <si>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</si>
  <si>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</si>
  <si>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</si>
  <si>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</si>
  <si>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</si>
  <si>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</si>
  <si>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</si>
  <si>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</si>
  <si>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</si>
  <si>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</si>
  <si>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</si>
  <si>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</si>
  <si>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</si>
  <si>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</si>
  <si>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</si>
  <si>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</si>
  <si>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</si>
  <si>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</si>
  <si>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</si>
  <si>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</si>
  <si>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</si>
  <si>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</si>
  <si>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</si>
  <si>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</si>
  <si>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</si>
  <si>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</si>
  <si>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</si>
  <si>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</si>
  <si>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</si>
  <si>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</si>
  <si>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</si>
  <si>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</si>
  <si>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</si>
  <si>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</si>
  <si>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</si>
  <si>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</si>
  <si>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</si>
  <si>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</si>
  <si>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</si>
  <si>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</si>
  <si>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</si>
  <si>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</si>
  <si>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</si>
  <si>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</si>
  <si>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</si>
  <si>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</si>
  <si>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</si>
  <si>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</si>
  <si>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</si>
  <si>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</si>
  <si>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</si>
  <si>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</si>
  <si>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</si>
  <si>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</si>
  <si>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</si>
  <si>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</si>
  <si>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</si>
  <si>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</si>
  <si>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</si>
  <si>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</si>
  <si>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</si>
  <si>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</si>
  <si>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</si>
  <si>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</si>
  <si>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</si>
  <si>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</si>
  <si>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</si>
  <si>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</si>
  <si>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</si>
  <si>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</si>
  <si>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</si>
  <si>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</si>
  <si>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</si>
  <si>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</si>
  <si>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</si>
  <si>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</si>
  <si>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</si>
  <si>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</si>
  <si>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</si>
  <si>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</si>
  <si>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</si>
  <si>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</si>
  <si>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</si>
  <si>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</si>
  <si>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</si>
  <si>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</si>
  <si>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</si>
  <si>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</si>
  <si>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</si>
  <si>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</si>
  <si>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</si>
  <si>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</si>
  <si>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</si>
  <si>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</si>
  <si>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</si>
  <si>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</si>
  <si>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</si>
  <si>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</si>
  <si>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</si>
  <si>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</si>
  <si>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</si>
  <si>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</si>
  <si>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</si>
  <si>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</si>
  <si>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</si>
  <si>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</si>
  <si>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</si>
  <si>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</si>
  <si>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</si>
  <si>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</si>
  <si>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</si>
  <si>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</si>
  <si>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</si>
  <si>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</si>
  <si>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</si>
  <si>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</si>
  <si>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</si>
  <si>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</si>
  <si>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</si>
  <si>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</si>
  <si>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</si>
  <si>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</si>
  <si>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</si>
  <si>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</si>
  <si>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</si>
  <si>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</si>
  <si>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</si>
  <si>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</si>
  <si>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</si>
  <si>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</si>
  <si>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</si>
  <si>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</si>
  <si>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</si>
  <si>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</si>
  <si>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</si>
  <si>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</si>
  <si>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</si>
  <si>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</si>
  <si>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</si>
  <si>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</si>
  <si>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</si>
  <si>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</si>
  <si>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</si>
  <si>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</si>
  <si>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</si>
  <si>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</si>
  <si>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</si>
  <si>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</si>
  <si>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</si>
  <si>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</si>
  <si>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</si>
  <si>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</si>
  <si>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</si>
  <si>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</si>
  <si>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</si>
  <si>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</si>
  <si>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</si>
  <si>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</si>
  <si>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</si>
  <si>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</si>
  <si>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</si>
  <si>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</si>
  <si>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</si>
  <si>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</si>
  <si>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</si>
  <si>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</si>
  <si>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</si>
  <si>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</si>
  <si>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</si>
  <si>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</si>
  <si>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</si>
  <si>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</si>
  <si>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</si>
  <si>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</si>
  <si>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</si>
  <si>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</si>
  <si>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</si>
  <si>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</si>
  <si>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</si>
  <si>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</si>
  <si>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</si>
  <si>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</si>
  <si>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</si>
  <si>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</si>
  <si>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</si>
  <si>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</si>
  <si>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</si>
  <si>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</si>
  <si>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</si>
  <si>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</si>
  <si>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</si>
  <si>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</si>
  <si>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</si>
  <si>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</si>
  <si>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</si>
  <si>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</si>
  <si>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</si>
  <si>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</si>
  <si>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</si>
  <si>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</si>
  <si>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</si>
  <si>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</si>
  <si>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</si>
  <si>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</si>
  <si>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</si>
  <si>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</si>
  <si>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</si>
  <si>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</si>
  <si>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</si>
  <si>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</si>
  <si>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</si>
  <si>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</si>
  <si>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</si>
  <si>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</si>
  <si>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</si>
  <si>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</si>
  <si>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</si>
  <si>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</si>
  <si>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</si>
  <si>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</si>
  <si>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</si>
  <si>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</si>
  <si>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</si>
  <si>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</si>
  <si>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</si>
  <si>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</si>
  <si>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</si>
  <si>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</si>
  <si>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</si>
  <si>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</si>
  <si>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</si>
  <si>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</si>
  <si>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</si>
  <si>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</si>
  <si>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</si>
  <si>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</si>
  <si>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</si>
  <si>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</si>
  <si>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</si>
  <si>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</si>
  <si>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</si>
  <si>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</si>
  <si>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</si>
  <si>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</si>
  <si>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</si>
  <si>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</si>
  <si>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</si>
  <si>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</si>
  <si>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</si>
  <si>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</si>
  <si>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</si>
  <si>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</si>
  <si>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</si>
  <si>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</si>
  <si>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</si>
  <si>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</si>
  <si>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</si>
  <si>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</si>
  <si>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</si>
  <si>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</si>
  <si>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</si>
  <si>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</si>
  <si>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</si>
  <si>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</si>
  <si>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</si>
  <si>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</si>
  <si>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</si>
  <si>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</si>
  <si>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</si>
  <si>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</si>
  <si>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</si>
  <si>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</si>
  <si>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</si>
  <si>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</si>
  <si>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</si>
  <si>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</si>
  <si>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</si>
  <si>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</si>
  <si>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</si>
  <si>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</si>
  <si>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</si>
  <si>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</si>
  <si>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</si>
  <si>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</si>
  <si>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</si>
  <si>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</si>
  <si>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</si>
  <si>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</si>
  <si>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</si>
  <si>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</si>
  <si>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</si>
  <si>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</si>
  <si>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</si>
  <si>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</si>
  <si>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</si>
  <si>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</si>
  <si>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</si>
  <si>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</si>
  <si>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</si>
  <si>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</si>
  <si>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</si>
  <si>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</si>
  <si>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</si>
  <si>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</si>
  <si>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</si>
  <si>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</si>
  <si>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</si>
  <si>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</si>
  <si>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</si>
  <si>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</si>
  <si>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</si>
  <si>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</si>
  <si>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</si>
  <si>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</si>
  <si>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</si>
  <si>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</si>
  <si>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</si>
  <si>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</si>
  <si>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</si>
  <si>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</si>
  <si>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</si>
  <si>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</si>
  <si>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</si>
  <si>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</si>
  <si>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</si>
  <si>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</si>
  <si>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</si>
  <si>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</si>
  <si>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</si>
  <si>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</si>
  <si>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</si>
  <si>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</si>
  <si>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</si>
  <si>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</si>
  <si>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</si>
  <si>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</si>
  <si>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</si>
  <si>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</si>
  <si>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</si>
  <si>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</si>
  <si>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</si>
  <si>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</si>
  <si>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</si>
  <si>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</si>
  <si>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</si>
  <si>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</si>
  <si>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</si>
  <si>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</si>
  <si>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</si>
  <si>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</si>
  <si>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</si>
  <si>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</si>
  <si>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</si>
  <si>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</si>
  <si>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</si>
  <si>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</si>
  <si>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</si>
  <si>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</si>
  <si>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</si>
  <si>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</si>
  <si>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</si>
  <si>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</si>
  <si>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</si>
  <si>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</si>
  <si>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</si>
  <si>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</si>
  <si>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</si>
  <si>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</si>
  <si>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</si>
  <si>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</si>
  <si>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</si>
  <si>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</si>
  <si>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</si>
  <si>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</si>
  <si>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</si>
  <si>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</si>
  <si>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</si>
  <si>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</si>
  <si>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</si>
  <si>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</si>
  <si>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</si>
  <si>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</si>
  <si>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</si>
  <si>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</si>
  <si>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</si>
  <si>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</si>
  <si>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</si>
  <si>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</si>
  <si>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</si>
  <si>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</si>
  <si>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</si>
  <si>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</si>
  <si>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</si>
  <si>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</si>
  <si>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</si>
  <si>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</si>
  <si>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</si>
  <si>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</si>
  <si>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</si>
  <si>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</si>
  <si>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</si>
  <si>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</si>
  <si>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</si>
  <si>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</si>
  <si>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</si>
  <si>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</si>
  <si>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</si>
  <si>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</si>
  <si>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</si>
  <si>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</si>
  <si>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</si>
  <si>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</si>
  <si>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</si>
  <si>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</si>
  <si>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</si>
  <si>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</si>
  <si>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</si>
  <si>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</si>
  <si>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</si>
  <si>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</si>
  <si>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</si>
  <si>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</si>
  <si>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</si>
  <si>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</si>
  <si>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</si>
  <si>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</si>
  <si>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</si>
  <si>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</si>
  <si>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</si>
  <si>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</si>
  <si>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</si>
  <si>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</si>
  <si>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</si>
  <si>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</si>
  <si>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</si>
  <si>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</si>
  <si>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</si>
  <si>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</si>
  <si>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</si>
  <si>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</si>
  <si>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</si>
  <si>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</si>
  <si>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</si>
  <si>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</si>
  <si>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</si>
  <si>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</si>
  <si>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</si>
  <si>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</si>
  <si>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</si>
  <si>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</si>
  <si>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</si>
  <si>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</si>
  <si>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</si>
  <si>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</si>
  <si>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</si>
  <si>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</si>
  <si>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</si>
  <si>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</si>
  <si>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</si>
  <si>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</si>
  <si>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</si>
  <si>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</si>
  <si>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</si>
  <si>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</si>
  <si>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</si>
  <si>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</si>
  <si>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</si>
  <si>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</si>
  <si>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</si>
  <si>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</si>
  <si>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</si>
  <si>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</si>
  <si>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</si>
  <si>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</si>
  <si>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</si>
  <si>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</si>
  <si>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</si>
  <si>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</si>
  <si>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</si>
  <si>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</si>
  <si>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</si>
  <si>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</si>
  <si>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</si>
  <si>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</si>
  <si>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</si>
  <si>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</si>
  <si>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</si>
  <si>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</si>
  <si>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</si>
  <si>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</si>
  <si>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</si>
  <si>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</si>
  <si>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</si>
  <si>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</si>
  <si>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</si>
  <si>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</si>
  <si>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</si>
  <si>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</si>
  <si>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</si>
  <si>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</si>
  <si>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</si>
  <si>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</si>
  <si>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</si>
  <si>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</si>
  <si>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</si>
  <si>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</si>
  <si>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</si>
  <si>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</si>
  <si>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</si>
  <si>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</si>
  <si>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</si>
  <si>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</si>
  <si>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</si>
  <si>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</si>
  <si>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</si>
  <si>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</si>
  <si>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</si>
  <si>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</si>
  <si>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</si>
  <si>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</si>
  <si>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</si>
  <si>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</si>
  <si>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</si>
  <si>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</si>
  <si>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</si>
  <si>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</si>
  <si>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</si>
  <si>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</si>
  <si>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</si>
  <si>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</si>
  <si>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</si>
  <si>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</si>
  <si>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</si>
  <si>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</si>
  <si>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</si>
  <si>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</si>
  <si>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</si>
  <si>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</si>
  <si>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</si>
  <si>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</si>
  <si>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</si>
  <si>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</si>
  <si>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</si>
  <si>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</si>
  <si>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</si>
  <si>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</si>
  <si>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</si>
  <si>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</si>
  <si>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</si>
  <si>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</si>
  <si>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</si>
  <si>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</si>
  <si>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</si>
  <si>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</si>
  <si>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</si>
  <si>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</si>
  <si>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</si>
  <si>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</si>
  <si>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</si>
  <si>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</si>
  <si>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</si>
  <si>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</si>
  <si>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</si>
  <si>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</si>
  <si>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</si>
  <si>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</si>
  <si>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</si>
  <si>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</si>
  <si>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</si>
  <si>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</si>
  <si>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</si>
  <si>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</si>
  <si>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</si>
  <si>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</si>
  <si>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</si>
  <si>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</si>
  <si>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</si>
  <si>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</si>
  <si>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</si>
  <si>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</si>
  <si>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</si>
  <si>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</si>
  <si>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</si>
  <si>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</si>
  <si>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</si>
  <si>
    <t>Inversión_pública</t>
  </si>
  <si>
    <t>Hogares con agua por red pública (%)</t>
  </si>
  <si>
    <t>Hogares con red pública de alcantarillado (%)</t>
  </si>
  <si>
    <t>Hogares con energía eléctrica por red pública (%)</t>
  </si>
  <si>
    <t>servicios_basicos_promedio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</si>
  <si>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</si>
  <si>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</si>
  <si>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</si>
  <si>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</si>
  <si>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</si>
  <si>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</si>
  <si>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</si>
  <si>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</si>
  <si>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</si>
  <si>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</si>
  <si>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</si>
  <si>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</si>
  <si>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</si>
  <si>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</si>
  <si>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</si>
  <si>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</si>
  <si>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</si>
  <si>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Perú: Perfil de la pobreza por Dominios geográficos 2004-2013</t>
  </si>
  <si>
    <t xml:space="preserve"> Usa los valores para hogares pobres, ya que estás tratando de modelar cómo los factores estructurales (como el acceso a servicios) afectan directamente a los pobres.</t>
  </si>
  <si>
    <t>Servicios_basicos_pobres/Año</t>
  </si>
  <si>
    <t>Servicios básicos(Sólo hogares (%) de hogares pobres</t>
  </si>
  <si>
    <t>Perú: Perfil de la pobreza por Dominios geográficos 2013-2023</t>
  </si>
  <si>
    <t>servicios_básicos_pobres(%)</t>
  </si>
  <si>
    <t>empleo_informal(%)</t>
  </si>
  <si>
    <t xml:space="preserve"> (Miles de personas)</t>
  </si>
  <si>
    <t>Empleo total</t>
  </si>
  <si>
    <t>Empleo formal</t>
  </si>
  <si>
    <t>empleo informal</t>
  </si>
  <si>
    <t>Característica geográfica/Año</t>
  </si>
  <si>
    <t>Departamento</t>
  </si>
  <si>
    <t>PERÚ: PEA OCUPADA POR EMPLEO “FORMAL” Y EMPLEO INFORMAL DENTRO Y FUERA DEL SECTOR INFORMAL, SEGÚN CARACTERÍSTICAS GEOGRÁFICAS, 2007-2021, 2022-2023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</si>
</sst>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50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72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  <xf numFmtId="0" fontId="82" fillId="0" borderId="0" xfId="0" applyFont="1"/>
    <xf numFmtId="0" fontId="91" fillId="0" borderId="0" xfId="0" applyFont="1"/>
    <xf numFmtId="0" fontId="62" fillId="0" borderId="0" xfId="0" applyFont="1"/>
    <xf numFmtId="2" fontId="82" fillId="0" borderId="0" xfId="0" applyNumberFormat="1" applyFont="1"/>
    <xf numFmtId="0" fontId="0" fillId="0" borderId="49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45" xfId="0" applyBorder="1"/>
    <xf numFmtId="0" fontId="91" fillId="11" borderId="48" xfId="0" applyFont="1" applyFill="1" applyBorder="1"/>
    <xf numFmtId="0" fontId="91" fillId="11" borderId="12" xfId="0" applyFont="1" applyFill="1" applyBorder="1" applyAlignment="1">
      <alignment horizontal="center"/>
    </xf>
    <xf numFmtId="0" fontId="91" fillId="11" borderId="13" xfId="0" applyFont="1" applyFill="1" applyBorder="1" applyAlignment="1">
      <alignment horizontal="center"/>
    </xf>
    <xf numFmtId="0" fontId="91" fillId="11" borderId="14" xfId="0" applyFont="1" applyFill="1" applyBorder="1" applyAlignment="1">
      <alignment horizontal="center"/>
    </xf>
    <xf numFmtId="0" fontId="82" fillId="7" borderId="46" xfId="0" applyFont="1" applyFill="1" applyBorder="1" applyAlignment="1">
      <alignment horizontal="center"/>
    </xf>
    <xf numFmtId="2" fontId="82" fillId="7" borderId="46" xfId="0" applyNumberFormat="1" applyFont="1" applyFill="1" applyBorder="1" applyAlignment="1">
      <alignment horizontal="center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0.0"/>
    </dxf>
    <dxf>
      <numFmt numFmtId="2" formatCode="0.00"/>
    </dxf>
    <dxf>
      <numFmt numFmtId="3" formatCode="#,##0"/>
    </dxf>
    <dxf>
      <numFmt numFmtId="172" formatCode="_-[$S/-280A]\ * #,##0_-;\-[$S/-280A]\ * #,##0_-;_-[$S/-280A]\ * &quot;-&quot;??_-;_-@_-"/>
    </dxf>
    <dxf>
      <numFmt numFmtId="172" formatCode="_-[$S/-280A]\ * #,##0_-;\-[$S/-280A]\ * #,##0_-;_-[$S/-280A]\ * &quot;-&quot;??_-;_-@_-"/>
    </dxf>
    <dxf>
      <numFmt numFmtId="165" formatCode="0.0"/>
    </dxf>
    <dxf>
      <numFmt numFmtId="172" formatCode="_-[$S/-280A]\ * #,##0_-;\-[$S/-280A]\ * #,##0_-;_-[$S/-280A]\ * &quot;-&quot;??_-;_-@_-"/>
    </dxf>
    <dxf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border outline="0">
        <bottom style="medium">
          <color indexed="64"/>
        </bottom>
      </border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externalLink" Target="externalLinks/externalLink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theme" Target="theme/theme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calcChain" Target="calcChain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externalLink" Target="externalLinks/externalLink2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styles" Target="styles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9CD9A9-2409-4C15-A685-4A2E0528490A}" name="Tabla3" displayName="Tabla3" ref="A5:I22" totalsRowShown="0" headerRowBorderDxfId="12">
  <autoFilter ref="A5:I22" xr:uid="{8C9CD9A9-2409-4C15-A685-4A2E0528490A}"/>
  <tableColumns count="9">
    <tableColumn id="1" xr3:uid="{05B57301-DEE3-476C-87AE-14A4CF4CFCB3}" name="Año" dataDxfId="11"/>
    <tableColumn id="2" xr3:uid="{034A72CC-35B9-4E45-B3FE-EC05189712A2}" name="pbi_percapita" dataDxfId="10">
      <calculatedColumnFormula>'c-497'!B6</calculatedColumnFormula>
    </tableColumn>
    <tableColumn id="3" xr3:uid="{6AABE267-FE79-4658-9B17-F95487675997}" name="pobreza_total_la_libertad">
      <calculatedColumnFormula>'c-502'!D6</calculatedColumnFormula>
    </tableColumn>
    <tableColumn id="4" xr3:uid="{2587F378-FFD5-445B-931A-8EF54A621E33}" name="pobreza_extrema_la_libertad" dataDxfId="9">
      <calculatedColumnFormula>+'c-502'!E6</calculatedColumnFormula>
    </tableColumn>
    <tableColumn id="5" xr3:uid="{92D20B92-BBFE-42F1-9356-DA43FA3B8400}" name="gasto_social_real" dataDxfId="8">
      <calculatedColumnFormula>+'c-498'!F6</calculatedColumnFormula>
    </tableColumn>
    <tableColumn id="6" xr3:uid="{6A624E41-F393-44C4-B680-6E1A4560678F}" name="ingreso_trabajo_anual" dataDxfId="7">
      <calculatedColumnFormula>+'c-497'!E6</calculatedColumnFormula>
    </tableColumn>
    <tableColumn id="7" xr3:uid="{D3CDEEB2-082A-4E46-B8B0-C53214AD0D9D}" name="Inversión_pública" dataDxfId="6"/>
    <tableColumn id="8" xr3:uid="{673C22D4-3861-497B-AE81-0565014C70BD}" name="servicios_básicos_pobres(%)" dataDxfId="5"/>
    <tableColumn id="9" xr3:uid="{E093FE11-0E61-4493-8760-C6A6EE37F387}" name="empleo_informal(%)" dataDxfId="4"/>
  </tableColumns>
  <tableStyleInfo name="TableStyleMedium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3E9F31-733A-4D45-8D74-1D8B8E1A3DE6}" name="Tabla1" displayName="Tabla1" ref="A7:R11" totalsRowShown="0" headerRowBorderDxfId="13">
  <autoFilter ref="A7:R11" xr:uid="{AF3E9F31-733A-4D45-8D74-1D8B8E1A3DE6}"/>
  <tableColumns count="18">
    <tableColumn id="1" xr3:uid="{5FBCE48E-896F-4517-B270-E72893996791}" name="Servicios_basicos_pobres/Año"/>
    <tableColumn id="2" xr3:uid="{3C63E4DE-18E6-444C-9DD9-74050BC24FCA}" name="2007"/>
    <tableColumn id="3" xr3:uid="{34E33F81-0117-461C-B031-AB643D45AF15}" name="2008"/>
    <tableColumn id="4" xr3:uid="{229B1DB0-E071-4A48-8B87-B98BE4D92A2C}" name="2009"/>
    <tableColumn id="5" xr3:uid="{578BC85A-D342-408A-B6DB-35C90C7D0AD8}" name="2010"/>
    <tableColumn id="6" xr3:uid="{5C65612E-F728-43B5-8DDB-9ED98410274E}" name="2011"/>
    <tableColumn id="7" xr3:uid="{8839CE63-E1B0-42BF-A443-952EE1B492D8}" name="2012"/>
    <tableColumn id="8" xr3:uid="{FCB5D1A9-75C2-4E6B-9D25-B491AB02D8A6}" name="2013"/>
    <tableColumn id="9" xr3:uid="{B6337ABC-6D4E-498F-B4B6-B1315F2508BC}" name="2014"/>
    <tableColumn id="10" xr3:uid="{BD17232F-9089-498A-A69B-720C26927D97}" name="2015"/>
    <tableColumn id="11" xr3:uid="{2B80E871-6275-4179-B445-D54621985248}" name="2016"/>
    <tableColumn id="12" xr3:uid="{32142783-E7F5-4AD3-AD3B-68ECCE5EDE44}" name="2017"/>
    <tableColumn id="13" xr3:uid="{28FE3C00-D196-4E81-B65C-81169FCB4F9B}" name="2018"/>
    <tableColumn id="14" xr3:uid="{087ABF49-9D95-40A0-A15A-FA9A5A033EA6}" name="2019"/>
    <tableColumn id="15" xr3:uid="{6A4E91B9-CF5F-478E-B50D-3B78F048D029}" name="2020"/>
    <tableColumn id="16" xr3:uid="{2C282D80-64BA-4064-8362-8084938A339E}" name="2021"/>
    <tableColumn id="17" xr3:uid="{AEDF159F-7B42-4313-9144-BCBDA09CE1BB}" name="2022"/>
    <tableColumn id="18" xr3:uid="{FF1D7AE0-6A61-4DC2-B905-19DBCB0B147E}" name="2023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91" t="s">
        <v>301</v>
      </c>
      <c r="B1" s="324"/>
      <c r="C1" s="492" t="s">
        <v>328</v>
      </c>
      <c r="D1" s="492"/>
      <c r="E1" s="492"/>
      <c r="F1" s="492"/>
      <c r="G1" s="492"/>
      <c r="H1" s="492"/>
      <c r="I1" s="492"/>
      <c r="J1" s="492"/>
      <c r="K1" s="492"/>
      <c r="L1" s="492"/>
      <c r="M1" s="492"/>
    </row>
    <row r="2" spans="1:20" ht="2.25" customHeight="1" x14ac:dyDescent="0.35">
      <c r="A2" s="49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91"/>
      <c r="B3" s="324"/>
      <c r="C3" s="490" t="s">
        <v>302</v>
      </c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</row>
    <row r="4" spans="1:20" s="305" customFormat="1" x14ac:dyDescent="0.35">
      <c r="A4" s="491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91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91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9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9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9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9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91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9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9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9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9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9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91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9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9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9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9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9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91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9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90" t="s">
        <v>74</v>
      </c>
      <c r="D84" s="490"/>
      <c r="E84" s="490"/>
      <c r="F84" s="490"/>
      <c r="G84" s="490"/>
      <c r="H84" s="490"/>
      <c r="I84" s="490"/>
      <c r="J84" s="490"/>
      <c r="K84" s="490"/>
      <c r="L84" s="490"/>
      <c r="M84" s="490"/>
      <c r="N84" s="490"/>
      <c r="O84" s="49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90" t="s">
        <v>75</v>
      </c>
      <c r="D189" s="490"/>
      <c r="E189" s="490"/>
      <c r="F189" s="490"/>
      <c r="G189" s="490"/>
      <c r="H189" s="490"/>
      <c r="I189" s="490"/>
      <c r="J189" s="490"/>
      <c r="K189" s="490"/>
      <c r="L189" s="490"/>
      <c r="M189" s="490"/>
      <c r="N189" s="490"/>
      <c r="O189" s="49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90" t="s">
        <v>125</v>
      </c>
      <c r="D360" s="490"/>
      <c r="E360" s="490"/>
      <c r="F360" s="490"/>
      <c r="G360" s="490"/>
      <c r="H360" s="490"/>
      <c r="I360" s="490"/>
      <c r="J360" s="490"/>
      <c r="K360" s="490"/>
      <c r="L360" s="490"/>
      <c r="M360" s="490"/>
      <c r="N360" s="490"/>
      <c r="O360" s="490"/>
    </row>
    <row r="361" spans="3:20" ht="19.5" customHeight="1" x14ac:dyDescent="0.35">
      <c r="C361" s="490" t="s">
        <v>129</v>
      </c>
      <c r="D361" s="490"/>
      <c r="E361" s="490"/>
      <c r="F361" s="490"/>
      <c r="G361" s="490"/>
      <c r="H361" s="490"/>
      <c r="I361" s="490"/>
      <c r="J361" s="490"/>
      <c r="K361" s="490"/>
      <c r="L361" s="490"/>
      <c r="M361" s="490"/>
      <c r="N361" s="490"/>
      <c r="O361" s="49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90" t="s">
        <v>130</v>
      </c>
      <c r="D412" s="490"/>
      <c r="E412" s="490"/>
      <c r="F412" s="490"/>
      <c r="G412" s="490"/>
      <c r="H412" s="490"/>
      <c r="I412" s="490"/>
      <c r="J412" s="490"/>
      <c r="K412" s="490"/>
      <c r="L412" s="490"/>
      <c r="M412" s="490"/>
      <c r="N412" s="490"/>
      <c r="O412" s="49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93"/>
      <c r="B1" s="493"/>
      <c r="C1" s="493"/>
      <c r="D1" s="493"/>
      <c r="E1" s="493"/>
      <c r="F1" s="493"/>
      <c r="G1" s="493"/>
      <c r="H1" s="105"/>
      <c r="I1" s="105"/>
      <c r="J1" s="218"/>
    </row>
    <row r="2" spans="1:12" ht="15.6" x14ac:dyDescent="0.3">
      <c r="A2" s="493"/>
      <c r="B2" s="493"/>
      <c r="C2" s="493"/>
      <c r="D2" s="493"/>
      <c r="E2" s="493"/>
      <c r="F2" s="493"/>
      <c r="G2" s="493"/>
      <c r="H2" s="105"/>
      <c r="I2" s="105"/>
      <c r="J2" s="218"/>
    </row>
    <row r="3" spans="1:12" ht="15.6" x14ac:dyDescent="0.3">
      <c r="A3" s="493"/>
      <c r="B3" s="493"/>
      <c r="C3" s="493"/>
      <c r="D3" s="493"/>
      <c r="E3" s="493"/>
      <c r="F3" s="493"/>
      <c r="G3" s="49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93"/>
      <c r="B36" s="493"/>
      <c r="C36" s="493"/>
      <c r="D36" s="493"/>
      <c r="E36" s="493"/>
      <c r="F36" s="493"/>
      <c r="G36" s="493"/>
      <c r="H36" s="493"/>
      <c r="I36" s="91"/>
    </row>
    <row r="37" spans="1:13" ht="15.6" x14ac:dyDescent="0.3">
      <c r="A37" s="494"/>
      <c r="B37" s="494"/>
      <c r="C37" s="494"/>
      <c r="D37" s="494"/>
      <c r="E37" s="494"/>
      <c r="F37" s="494"/>
      <c r="G37" s="494"/>
      <c r="H37" s="494"/>
      <c r="I37" s="106"/>
    </row>
    <row r="38" spans="1:13" ht="15.6" x14ac:dyDescent="0.3">
      <c r="A38" s="493"/>
      <c r="B38" s="493"/>
      <c r="C38" s="493"/>
      <c r="D38" s="493"/>
      <c r="E38" s="493"/>
      <c r="F38" s="493"/>
      <c r="G38" s="493"/>
      <c r="H38" s="49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2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2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6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6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2" s="195" customFormat="1" ht="15.6" x14ac:dyDescent="0.3">
      <c r="A55" s="496"/>
      <c r="B55" s="496"/>
      <c r="C55" s="496"/>
      <c r="D55" s="496"/>
      <c r="E55" s="496"/>
      <c r="F55" s="496"/>
      <c r="G55" s="496"/>
      <c r="H55" s="496"/>
      <c r="I55" s="496"/>
      <c r="J55" s="496"/>
    </row>
    <row r="56" spans="1:12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6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6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2" s="195" customFormat="1" ht="15.6" x14ac:dyDescent="0.3">
      <c r="A55" s="496"/>
      <c r="B55" s="496"/>
      <c r="C55" s="496"/>
      <c r="D55" s="496"/>
      <c r="E55" s="496"/>
      <c r="F55" s="496"/>
      <c r="G55" s="496"/>
      <c r="H55" s="496"/>
      <c r="I55" s="496"/>
      <c r="J55" s="496"/>
    </row>
    <row r="56" spans="1:12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6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6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2" s="195" customFormat="1" ht="15.6" x14ac:dyDescent="0.3">
      <c r="A55" s="496"/>
      <c r="B55" s="496"/>
      <c r="C55" s="496"/>
      <c r="D55" s="496"/>
      <c r="E55" s="496"/>
      <c r="F55" s="496"/>
      <c r="G55" s="496"/>
      <c r="H55" s="496"/>
      <c r="I55" s="496"/>
      <c r="J55" s="496"/>
    </row>
    <row r="56" spans="1:12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H6" sqref="H6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topLeftCell="B1" workbookViewId="0">
      <selection activeCell="E25" sqref="E25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8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  <c r="K5" s="487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9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97" t="s">
        <v>882</v>
      </c>
      <c r="B2" s="497"/>
      <c r="C2" s="497"/>
      <c r="D2" s="497"/>
      <c r="E2" s="497"/>
      <c r="F2" s="497"/>
      <c r="G2" s="497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01" t="s">
        <v>849</v>
      </c>
      <c r="B4" s="503" t="s">
        <v>883</v>
      </c>
      <c r="C4" s="498" t="s">
        <v>884</v>
      </c>
      <c r="D4" s="505" t="s">
        <v>874</v>
      </c>
      <c r="E4" s="507" t="s">
        <v>885</v>
      </c>
      <c r="F4" s="507" t="s">
        <v>886</v>
      </c>
      <c r="G4" s="498" t="s">
        <v>887</v>
      </c>
      <c r="H4" s="500"/>
      <c r="I4" s="500"/>
    </row>
    <row r="5" spans="1:14" s="369" customFormat="1" ht="27" customHeight="1" x14ac:dyDescent="0.3">
      <c r="A5" s="502"/>
      <c r="B5" s="504"/>
      <c r="C5" s="499"/>
      <c r="D5" s="506"/>
      <c r="E5" s="508"/>
      <c r="F5" s="508"/>
      <c r="G5" s="499"/>
      <c r="H5" s="500"/>
      <c r="I5" s="500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9" t="s">
        <v>893</v>
      </c>
      <c r="B2" s="509"/>
      <c r="C2" s="509"/>
      <c r="D2" s="509"/>
      <c r="E2" s="509"/>
      <c r="F2" s="509"/>
      <c r="G2" s="509"/>
    </row>
    <row r="3" spans="1:9" x14ac:dyDescent="0.3">
      <c r="A3" s="510"/>
      <c r="B3" s="510"/>
      <c r="C3" s="510"/>
      <c r="D3" s="510"/>
      <c r="E3" s="510"/>
      <c r="F3" s="510"/>
      <c r="G3" s="510"/>
    </row>
    <row r="4" spans="1:9" s="369" customFormat="1" ht="24.9" customHeight="1" x14ac:dyDescent="0.3">
      <c r="A4" s="501" t="s">
        <v>849</v>
      </c>
      <c r="B4" s="498" t="s">
        <v>883</v>
      </c>
      <c r="C4" s="498" t="s">
        <v>884</v>
      </c>
      <c r="D4" s="498" t="s">
        <v>874</v>
      </c>
      <c r="E4" s="507" t="s">
        <v>894</v>
      </c>
      <c r="F4" s="507" t="s">
        <v>886</v>
      </c>
      <c r="G4" s="498" t="s">
        <v>887</v>
      </c>
      <c r="H4" s="500"/>
      <c r="I4" s="500"/>
    </row>
    <row r="5" spans="1:9" s="369" customFormat="1" ht="18.75" customHeight="1" x14ac:dyDescent="0.3">
      <c r="A5" s="511"/>
      <c r="B5" s="508"/>
      <c r="C5" s="508"/>
      <c r="D5" s="508"/>
      <c r="E5" s="508"/>
      <c r="F5" s="508"/>
      <c r="G5" s="508"/>
      <c r="H5" s="500"/>
      <c r="I5" s="500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13" t="s">
        <v>903</v>
      </c>
      <c r="C3" s="513" t="s">
        <v>2</v>
      </c>
      <c r="D3" s="513"/>
      <c r="E3" s="513"/>
      <c r="F3" s="513"/>
      <c r="G3" s="513"/>
      <c r="H3" s="513"/>
      <c r="I3" s="515" t="s">
        <v>904</v>
      </c>
      <c r="J3" s="515"/>
      <c r="K3" s="399"/>
    </row>
    <row r="4" spans="2:11" ht="16.8" customHeight="1" thickBot="1" x14ac:dyDescent="0.35">
      <c r="B4" s="514"/>
      <c r="C4" s="514"/>
      <c r="D4" s="514"/>
      <c r="E4" s="514"/>
      <c r="F4" s="514"/>
      <c r="G4" s="514"/>
      <c r="H4" s="514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16" t="s">
        <v>912</v>
      </c>
      <c r="D5" s="516"/>
      <c r="E5" s="516"/>
      <c r="F5" s="516"/>
      <c r="G5" s="516"/>
      <c r="H5" s="516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12" t="s">
        <v>914</v>
      </c>
      <c r="D6" s="512"/>
      <c r="E6" s="512"/>
      <c r="F6" s="512"/>
      <c r="G6" s="512"/>
      <c r="H6" s="512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12" t="s">
        <v>915</v>
      </c>
      <c r="D7" s="512"/>
      <c r="E7" s="512"/>
      <c r="F7" s="512"/>
      <c r="G7" s="512"/>
      <c r="H7" s="512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12" t="s">
        <v>913</v>
      </c>
      <c r="D8" s="512"/>
      <c r="E8" s="512"/>
      <c r="F8" s="512"/>
      <c r="G8" s="512"/>
      <c r="H8" s="512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12" t="s">
        <v>12</v>
      </c>
      <c r="D9" s="512"/>
      <c r="E9" s="512"/>
      <c r="F9" s="512"/>
      <c r="G9" s="512"/>
      <c r="H9" s="512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17" t="s">
        <v>931</v>
      </c>
      <c r="C1" s="517"/>
      <c r="D1" s="517"/>
      <c r="E1" s="517"/>
      <c r="F1" s="517"/>
      <c r="G1" s="517"/>
      <c r="H1" s="517"/>
      <c r="I1" s="517"/>
      <c r="J1" s="517"/>
    </row>
    <row r="2" spans="2:11" ht="21" customHeight="1" x14ac:dyDescent="0.3">
      <c r="B2" s="517"/>
      <c r="C2" s="517"/>
      <c r="D2" s="517"/>
      <c r="E2" s="517"/>
      <c r="F2" s="517"/>
      <c r="G2" s="517"/>
      <c r="H2" s="517"/>
      <c r="I2" s="517"/>
      <c r="J2" s="517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13" t="s">
        <v>903</v>
      </c>
      <c r="C4" s="513" t="s">
        <v>2</v>
      </c>
      <c r="D4" s="513"/>
      <c r="E4" s="513"/>
      <c r="F4" s="513"/>
      <c r="G4" s="513"/>
      <c r="H4" s="513"/>
      <c r="I4" s="515" t="s">
        <v>904</v>
      </c>
      <c r="J4" s="515"/>
      <c r="K4" s="399"/>
    </row>
    <row r="5" spans="2:11" ht="16.8" customHeight="1" thickBot="1" x14ac:dyDescent="0.35">
      <c r="B5" s="514"/>
      <c r="C5" s="514"/>
      <c r="D5" s="514"/>
      <c r="E5" s="514"/>
      <c r="F5" s="514"/>
      <c r="G5" s="514"/>
      <c r="H5" s="514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16" t="s">
        <v>932</v>
      </c>
      <c r="D6" s="516"/>
      <c r="E6" s="516"/>
      <c r="F6" s="516"/>
      <c r="G6" s="516"/>
      <c r="H6" s="516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12" t="s">
        <v>933</v>
      </c>
      <c r="D7" s="512"/>
      <c r="E7" s="512"/>
      <c r="F7" s="512"/>
      <c r="G7" s="512"/>
      <c r="H7" s="512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12" t="s">
        <v>934</v>
      </c>
      <c r="D8" s="512"/>
      <c r="E8" s="512"/>
      <c r="F8" s="512"/>
      <c r="G8" s="512"/>
      <c r="H8" s="512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12" t="s">
        <v>935</v>
      </c>
      <c r="D9" s="512"/>
      <c r="E9" s="512"/>
      <c r="F9" s="512"/>
      <c r="G9" s="512"/>
      <c r="H9" s="512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12" t="s">
        <v>936</v>
      </c>
      <c r="D10" s="512"/>
      <c r="E10" s="512"/>
      <c r="F10" s="512"/>
      <c r="G10" s="512"/>
      <c r="H10" s="512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5.7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E25" sqref="E25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 t="e">
        <f>'c-502'!#REF!</f>
        <v>#REF!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 t="e">
        <f>'c-502'!#REF!</f>
        <v>#REF!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 t="e">
        <f>'c-502'!#REF!</f>
        <v>#REF!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5.7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17" t="s">
        <v>967</v>
      </c>
      <c r="C1" s="517"/>
      <c r="D1" s="517"/>
      <c r="E1" s="517"/>
      <c r="F1" s="517"/>
      <c r="G1" s="517"/>
      <c r="H1" s="517"/>
    </row>
    <row r="2" spans="2:8" ht="14.4" customHeight="1" x14ac:dyDescent="0.3">
      <c r="B2" s="517"/>
      <c r="C2" s="517"/>
      <c r="D2" s="517"/>
      <c r="E2" s="517"/>
      <c r="F2" s="517"/>
      <c r="G2" s="517"/>
      <c r="H2" s="517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21" t="s">
        <v>849</v>
      </c>
      <c r="C4" s="528" t="s">
        <v>990</v>
      </c>
      <c r="D4" s="528" t="s">
        <v>969</v>
      </c>
      <c r="E4" s="429" t="s">
        <v>991</v>
      </c>
      <c r="F4" s="429" t="s">
        <v>970</v>
      </c>
      <c r="G4" s="528" t="s">
        <v>972</v>
      </c>
      <c r="H4" s="530" t="s">
        <v>973</v>
      </c>
    </row>
    <row r="5" spans="2:8" ht="19.8" customHeight="1" x14ac:dyDescent="0.4">
      <c r="B5" s="522"/>
      <c r="C5" s="529"/>
      <c r="D5" s="529"/>
      <c r="E5" s="430" t="s">
        <v>968</v>
      </c>
      <c r="F5" s="430" t="s">
        <v>971</v>
      </c>
      <c r="G5" s="529"/>
      <c r="H5" s="531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35">
        <f>+AVERAGE('c-505'!E7:E22) *100</f>
        <v>1.5163864208540585</v>
      </c>
      <c r="F6" s="537">
        <f>+AVERAGE('c-505'!F7:F22) *100</f>
        <v>-0.27920530103887686</v>
      </c>
      <c r="G6" s="523">
        <f>+E12</f>
        <v>-0.7181538562403571</v>
      </c>
      <c r="H6" s="532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36"/>
      <c r="F7" s="538"/>
      <c r="G7" s="524"/>
      <c r="H7" s="533"/>
    </row>
    <row r="10" spans="2:8" ht="15.6" customHeight="1" thickBot="1" x14ac:dyDescent="0.35">
      <c r="B10" s="534" t="s">
        <v>978</v>
      </c>
      <c r="C10" s="534"/>
      <c r="D10" s="534"/>
      <c r="E10" s="534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9" t="s">
        <v>982</v>
      </c>
      <c r="E15" s="539"/>
      <c r="F15" s="540"/>
    </row>
    <row r="16" spans="2:8" ht="25.8" customHeight="1" x14ac:dyDescent="0.3">
      <c r="B16" s="443" t="s">
        <v>984</v>
      </c>
      <c r="C16" s="444" t="s">
        <v>992</v>
      </c>
      <c r="D16" s="541" t="s">
        <v>985</v>
      </c>
      <c r="E16" s="542"/>
      <c r="F16" s="543"/>
    </row>
    <row r="17" spans="2:6" ht="25.8" customHeight="1" x14ac:dyDescent="0.3">
      <c r="B17" s="440" t="s">
        <v>986</v>
      </c>
      <c r="C17" s="439" t="s">
        <v>993</v>
      </c>
      <c r="D17" s="518" t="s">
        <v>997</v>
      </c>
      <c r="E17" s="519"/>
      <c r="F17" s="520"/>
    </row>
    <row r="18" spans="2:6" ht="25.8" customHeight="1" x14ac:dyDescent="0.3">
      <c r="B18" s="440" t="s">
        <v>987</v>
      </c>
      <c r="C18" s="439" t="s">
        <v>994</v>
      </c>
      <c r="D18" s="518" t="s">
        <v>998</v>
      </c>
      <c r="E18" s="519"/>
      <c r="F18" s="520"/>
    </row>
    <row r="19" spans="2:6" ht="25.8" customHeight="1" x14ac:dyDescent="0.3">
      <c r="B19" s="440" t="s">
        <v>988</v>
      </c>
      <c r="C19" s="439" t="s">
        <v>995</v>
      </c>
      <c r="D19" s="518" t="s">
        <v>999</v>
      </c>
      <c r="E19" s="519"/>
      <c r="F19" s="520"/>
    </row>
    <row r="20" spans="2:6" ht="26.4" customHeight="1" thickBot="1" x14ac:dyDescent="0.35">
      <c r="B20" s="441" t="s">
        <v>989</v>
      </c>
      <c r="C20" s="442" t="s">
        <v>996</v>
      </c>
      <c r="D20" s="525" t="s">
        <v>1000</v>
      </c>
      <c r="E20" s="526"/>
      <c r="F20" s="527"/>
    </row>
  </sheetData>
  <mergeCells count="17"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  <mergeCell ref="D19:F19"/>
    <mergeCell ref="B1:H2"/>
    <mergeCell ref="B4:B5"/>
    <mergeCell ref="G6:G7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17" t="s">
        <v>1001</v>
      </c>
      <c r="D1" s="517"/>
      <c r="E1" s="517"/>
      <c r="F1" s="517"/>
    </row>
    <row r="2" spans="2:15" ht="15" thickBot="1" x14ac:dyDescent="0.35">
      <c r="C2" s="517"/>
      <c r="D2" s="517"/>
      <c r="E2" s="517"/>
      <c r="F2" s="517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9" t="s">
        <v>982</v>
      </c>
      <c r="N3" s="539"/>
      <c r="O3" s="540"/>
    </row>
    <row r="4" spans="2:15" ht="18.600000000000001" customHeight="1" x14ac:dyDescent="0.4">
      <c r="B4" s="552" t="s">
        <v>1003</v>
      </c>
      <c r="C4" s="557" t="s">
        <v>849</v>
      </c>
      <c r="D4" s="528" t="s">
        <v>990</v>
      </c>
      <c r="E4" s="528" t="s">
        <v>969</v>
      </c>
      <c r="F4" s="429" t="s">
        <v>991</v>
      </c>
      <c r="G4" s="528" t="s">
        <v>972</v>
      </c>
      <c r="H4" s="530" t="s">
        <v>973</v>
      </c>
      <c r="K4" s="443" t="s">
        <v>984</v>
      </c>
      <c r="L4" s="444" t="s">
        <v>992</v>
      </c>
      <c r="M4" s="554" t="s">
        <v>985</v>
      </c>
      <c r="N4" s="555"/>
      <c r="O4" s="556"/>
    </row>
    <row r="5" spans="2:15" ht="20.399999999999999" customHeight="1" thickBot="1" x14ac:dyDescent="0.45">
      <c r="B5" s="553"/>
      <c r="C5" s="558"/>
      <c r="D5" s="529"/>
      <c r="E5" s="529"/>
      <c r="F5" s="430" t="s">
        <v>968</v>
      </c>
      <c r="G5" s="529"/>
      <c r="H5" s="531"/>
      <c r="K5" s="440" t="s">
        <v>986</v>
      </c>
      <c r="L5" s="439" t="s">
        <v>993</v>
      </c>
      <c r="M5" s="518" t="s">
        <v>997</v>
      </c>
      <c r="N5" s="519"/>
      <c r="O5" s="520"/>
    </row>
    <row r="6" spans="2:15" ht="18.899999999999999" customHeight="1" x14ac:dyDescent="0.35">
      <c r="B6" s="549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47">
        <f>+AVERAGE('c-505'!E7:E22) *100</f>
        <v>1.5163864208540585</v>
      </c>
      <c r="G6" s="523">
        <f>+C36</f>
        <v>-1.3785812578637278</v>
      </c>
      <c r="H6" s="532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18" t="s">
        <v>998</v>
      </c>
      <c r="N6" s="519"/>
      <c r="O6" s="520"/>
    </row>
    <row r="7" spans="2:15" ht="18.899999999999999" customHeight="1" thickBot="1" x14ac:dyDescent="0.4">
      <c r="B7" s="551"/>
      <c r="C7" s="458">
        <v>2018</v>
      </c>
      <c r="D7" s="459">
        <v>11058.544738420362</v>
      </c>
      <c r="E7" s="461">
        <f>+'c-503'!D6</f>
        <v>14.55</v>
      </c>
      <c r="F7" s="548"/>
      <c r="G7" s="524"/>
      <c r="H7" s="533"/>
      <c r="K7" s="440" t="s">
        <v>988</v>
      </c>
      <c r="L7" s="439" t="s">
        <v>995</v>
      </c>
      <c r="M7" s="518" t="s">
        <v>999</v>
      </c>
      <c r="N7" s="519"/>
      <c r="O7" s="520"/>
    </row>
    <row r="8" spans="2:15" ht="18.899999999999999" customHeight="1" thickBot="1" x14ac:dyDescent="0.4">
      <c r="B8" s="549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47">
        <f>+AVERAGE('c-505'!E7:E22) *100</f>
        <v>1.5163864208540585</v>
      </c>
      <c r="G8" s="523">
        <f>+C37</f>
        <v>-0.62102047515497194</v>
      </c>
      <c r="H8" s="532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25" t="s">
        <v>1000</v>
      </c>
      <c r="N8" s="526"/>
      <c r="O8" s="527"/>
    </row>
    <row r="9" spans="2:15" ht="18.899999999999999" customHeight="1" thickBot="1" x14ac:dyDescent="0.4">
      <c r="B9" s="551"/>
      <c r="C9" s="458">
        <v>2018</v>
      </c>
      <c r="D9" s="459">
        <v>11058.544738420362</v>
      </c>
      <c r="E9" s="461">
        <f>+'c-503'!D7</f>
        <v>22.299999999999997</v>
      </c>
      <c r="F9" s="548"/>
      <c r="G9" s="524"/>
      <c r="H9" s="533"/>
      <c r="K9" s="446"/>
      <c r="L9" s="447"/>
      <c r="M9" s="448"/>
      <c r="N9" s="448"/>
      <c r="O9" s="448"/>
    </row>
    <row r="10" spans="2:15" ht="18.899999999999999" customHeight="1" x14ac:dyDescent="0.35">
      <c r="B10" s="549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47">
        <f>+AVERAGE('c-505'!E7:E22) *100</f>
        <v>1.5163864208540585</v>
      </c>
      <c r="G10" s="523">
        <f>+C38</f>
        <v>-1.6464616310080251</v>
      </c>
      <c r="H10" s="532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51"/>
      <c r="C11" s="458">
        <v>2018</v>
      </c>
      <c r="D11" s="459">
        <v>11058.544738420362</v>
      </c>
      <c r="E11" s="461">
        <f>+'c-503'!D8</f>
        <v>52.75</v>
      </c>
      <c r="F11" s="548"/>
      <c r="G11" s="524"/>
      <c r="H11" s="533"/>
      <c r="K11" s="446"/>
      <c r="L11" s="447"/>
      <c r="M11" s="448"/>
      <c r="N11" s="448"/>
      <c r="O11" s="448"/>
    </row>
    <row r="12" spans="2:15" ht="18.899999999999999" customHeight="1" x14ac:dyDescent="0.35">
      <c r="B12" s="549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47">
        <f>+AVERAGE('c-505'!E7:E22) *100</f>
        <v>1.5163864208540585</v>
      </c>
      <c r="G12" s="523">
        <f>+C39</f>
        <v>-1.3008269854916492</v>
      </c>
      <c r="H12" s="532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51"/>
      <c r="C13" s="458">
        <v>2018</v>
      </c>
      <c r="D13" s="459">
        <v>11058.544738420362</v>
      </c>
      <c r="E13" s="461">
        <f>+'c-503'!D9</f>
        <v>26.65</v>
      </c>
      <c r="F13" s="548"/>
      <c r="G13" s="524"/>
      <c r="H13" s="533"/>
      <c r="K13" s="446"/>
      <c r="L13" s="447"/>
      <c r="M13" s="448"/>
      <c r="N13" s="448"/>
      <c r="O13" s="448"/>
    </row>
    <row r="14" spans="2:15" ht="18.899999999999999" customHeight="1" x14ac:dyDescent="0.35">
      <c r="B14" s="549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47">
        <f>+AVERAGE('c-505'!E7:E22) *100</f>
        <v>1.5163864208540585</v>
      </c>
      <c r="G14" s="523">
        <f>+C40</f>
        <v>-1.4964835213964283</v>
      </c>
      <c r="H14" s="532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51"/>
      <c r="C15" s="458">
        <v>2018</v>
      </c>
      <c r="D15" s="459">
        <v>11058.544738420362</v>
      </c>
      <c r="E15" s="461">
        <f>+'c-503'!D10</f>
        <v>51.900000000000006</v>
      </c>
      <c r="F15" s="548"/>
      <c r="G15" s="524"/>
      <c r="H15" s="533"/>
      <c r="K15" s="446"/>
      <c r="L15" s="447"/>
      <c r="M15" s="448"/>
      <c r="N15" s="448"/>
      <c r="O15" s="448"/>
    </row>
    <row r="16" spans="2:15" ht="18.899999999999999" customHeight="1" x14ac:dyDescent="0.35">
      <c r="B16" s="549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47">
        <f>+AVERAGE('c-505'!E7:E22) *100</f>
        <v>1.5163864208540585</v>
      </c>
      <c r="G16" s="523">
        <f>+C41</f>
        <v>-1.5785934256425826</v>
      </c>
      <c r="H16" s="532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51"/>
      <c r="C17" s="458">
        <v>2018</v>
      </c>
      <c r="D17" s="459">
        <v>11058.544738420362</v>
      </c>
      <c r="E17" s="461">
        <f>+'c-503'!D11</f>
        <v>47.349999999999994</v>
      </c>
      <c r="F17" s="548"/>
      <c r="G17" s="524"/>
      <c r="H17" s="533"/>
      <c r="K17" s="446"/>
      <c r="L17" s="447"/>
      <c r="M17" s="448"/>
      <c r="N17" s="448"/>
      <c r="O17" s="448"/>
    </row>
    <row r="18" spans="2:15" ht="18.899999999999999" customHeight="1" x14ac:dyDescent="0.35">
      <c r="B18" s="549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47">
        <f>+AVERAGE('c-505'!E7:E22) *100</f>
        <v>1.5163864208540585</v>
      </c>
      <c r="G18" s="523">
        <f>+C42</f>
        <v>-1.2231187779949564</v>
      </c>
      <c r="H18" s="532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50"/>
      <c r="C19" s="458">
        <v>2018</v>
      </c>
      <c r="D19" s="459">
        <v>11058.544738420362</v>
      </c>
      <c r="E19" s="461">
        <f>+'c-503'!D12</f>
        <v>24.299999999999997</v>
      </c>
      <c r="F19" s="548"/>
      <c r="G19" s="524"/>
      <c r="H19" s="533"/>
      <c r="K19" s="446"/>
      <c r="L19" s="447"/>
      <c r="M19" s="448"/>
      <c r="N19" s="448"/>
      <c r="O19" s="448"/>
    </row>
    <row r="20" spans="2:15" ht="18.899999999999999" customHeight="1" x14ac:dyDescent="0.35">
      <c r="B20" s="549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47">
        <f>+AVERAGE('c-505'!E7:E22) *100</f>
        <v>1.5163864208540585</v>
      </c>
      <c r="G20" s="523">
        <f>+C43</f>
        <v>-1.7966777937183953</v>
      </c>
      <c r="H20" s="532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50"/>
      <c r="C21" s="458">
        <v>2018</v>
      </c>
      <c r="D21" s="459">
        <v>11058.544738420362</v>
      </c>
      <c r="E21" s="461">
        <f>+'c-503'!D13</f>
        <v>48</v>
      </c>
      <c r="F21" s="548"/>
      <c r="G21" s="524"/>
      <c r="H21" s="533"/>
      <c r="K21" s="446"/>
      <c r="L21" s="447"/>
      <c r="M21" s="448"/>
      <c r="N21" s="448"/>
      <c r="O21" s="448"/>
    </row>
    <row r="22" spans="2:15" ht="18.899999999999999" customHeight="1" x14ac:dyDescent="0.35">
      <c r="B22" s="549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47">
        <f>+AVERAGE('c-505'!E7:E22) *100</f>
        <v>1.5163864208540585</v>
      </c>
      <c r="G22" s="523">
        <f>+C44</f>
        <v>-2.2589807515371154</v>
      </c>
      <c r="H22" s="532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51"/>
      <c r="C23" s="458">
        <v>2018</v>
      </c>
      <c r="D23" s="459">
        <v>11058.544738420362</v>
      </c>
      <c r="E23" s="461">
        <f>+'c-503'!D14</f>
        <v>49.2</v>
      </c>
      <c r="F23" s="548"/>
      <c r="G23" s="524"/>
      <c r="H23" s="533"/>
      <c r="K23" s="446"/>
      <c r="L23" s="447"/>
      <c r="M23" s="448"/>
      <c r="N23" s="448"/>
      <c r="O23" s="448"/>
    </row>
    <row r="24" spans="2:15" ht="18.899999999999999" customHeight="1" x14ac:dyDescent="0.35">
      <c r="B24" s="549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47">
        <f>+AVERAGE('c-505'!E7:E22) *100</f>
        <v>1.5163864208540585</v>
      </c>
      <c r="G24" s="523">
        <f>+C45</f>
        <v>-1.0109485281556643</v>
      </c>
      <c r="H24" s="532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51"/>
      <c r="C25" s="458">
        <v>2018</v>
      </c>
      <c r="D25" s="459">
        <v>11058.544738420362</v>
      </c>
      <c r="E25" s="461">
        <f>+'c-503'!D15</f>
        <v>46.25</v>
      </c>
      <c r="F25" s="548"/>
      <c r="G25" s="524"/>
      <c r="H25" s="533"/>
      <c r="K25" s="446"/>
      <c r="L25" s="447"/>
      <c r="M25" s="448"/>
      <c r="N25" s="448"/>
      <c r="O25" s="448"/>
    </row>
    <row r="26" spans="2:15" ht="18.899999999999999" customHeight="1" x14ac:dyDescent="0.35">
      <c r="B26" s="545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47">
        <f>+AVERAGE('c-505'!E7:E22) *100</f>
        <v>1.5163864208540585</v>
      </c>
      <c r="G26" s="523">
        <f>+C46</f>
        <v>-1.1964216906030829</v>
      </c>
      <c r="H26" s="532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46"/>
      <c r="C27" s="458">
        <v>2018</v>
      </c>
      <c r="D27" s="459">
        <v>11058.544738420362</v>
      </c>
      <c r="E27" s="461">
        <f>+'c-503'!D16</f>
        <v>44.349999999999994</v>
      </c>
      <c r="F27" s="548"/>
      <c r="G27" s="524"/>
      <c r="H27" s="533"/>
      <c r="K27" s="446"/>
      <c r="L27" s="447"/>
      <c r="M27" s="448"/>
      <c r="N27" s="448"/>
      <c r="O27" s="448"/>
    </row>
    <row r="28" spans="2:15" ht="18.899999999999999" customHeight="1" x14ac:dyDescent="0.35">
      <c r="B28" s="549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47">
        <f>+AVERAGE('c-505'!E7:E22) *100</f>
        <v>1.5163864208540585</v>
      </c>
      <c r="G28" s="523">
        <f>+C47</f>
        <v>-1.6436494253713685</v>
      </c>
      <c r="H28" s="532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50"/>
      <c r="C29" s="458">
        <v>2018</v>
      </c>
      <c r="D29" s="459">
        <v>11058.544738420362</v>
      </c>
      <c r="E29" s="461">
        <f>+'c-503'!D17</f>
        <v>33.200000000000003</v>
      </c>
      <c r="F29" s="548"/>
      <c r="G29" s="524"/>
      <c r="H29" s="533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44" t="s">
        <v>1004</v>
      </c>
      <c r="C33" s="544"/>
      <c r="D33" s="544"/>
      <c r="E33" s="544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Y22"/>
  <sheetViews>
    <sheetView tabSelected="1" workbookViewId="0">
      <selection activeCell="D13" sqref="D13"/>
    </sheetView>
  </sheetViews>
  <sheetFormatPr baseColWidth="10" defaultRowHeight="14.4" x14ac:dyDescent="0.3"/>
  <cols>
    <col min="2" max="2" width="15.77734375" customWidth="1"/>
    <col min="3" max="3" width="27.21875" customWidth="1"/>
    <col min="4" max="4" width="30.44140625" customWidth="1"/>
    <col min="5" max="5" width="18.88671875" customWidth="1"/>
    <col min="6" max="6" width="23.88671875" customWidth="1"/>
    <col min="7" max="7" width="17.77734375" customWidth="1"/>
    <col min="8" max="8" width="26.6640625" customWidth="1"/>
    <col min="9" max="9" width="20.109375" customWidth="1"/>
  </cols>
  <sheetData>
    <row r="1" spans="1:25" ht="18" x14ac:dyDescent="0.3">
      <c r="A1" s="229" t="s">
        <v>1007</v>
      </c>
    </row>
    <row r="2" spans="1:25" ht="18" x14ac:dyDescent="0.3">
      <c r="A2" s="304" t="s">
        <v>1008</v>
      </c>
    </row>
    <row r="5" spans="1:25" ht="16.2" thickBot="1" x14ac:dyDescent="0.35">
      <c r="A5" s="478" t="s">
        <v>849</v>
      </c>
      <c r="B5" s="479" t="s">
        <v>1010</v>
      </c>
      <c r="C5" s="480" t="s">
        <v>929</v>
      </c>
      <c r="D5" s="480" t="s">
        <v>930</v>
      </c>
      <c r="E5" s="480" t="s">
        <v>877</v>
      </c>
      <c r="F5" s="480" t="s">
        <v>863</v>
      </c>
      <c r="G5" s="339" t="s">
        <v>1020</v>
      </c>
      <c r="H5" s="339" t="s">
        <v>1047</v>
      </c>
      <c r="I5" s="339" t="s">
        <v>1048</v>
      </c>
    </row>
    <row r="6" spans="1:25" x14ac:dyDescent="0.3">
      <c r="A6" s="352">
        <v>2007</v>
      </c>
      <c r="B6" s="481">
        <f>'c-497'!B6</f>
        <v>8803.1484016765935</v>
      </c>
      <c r="C6" s="418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9830.5251984520455</v>
      </c>
      <c r="G6" s="331">
        <v>309924916</v>
      </c>
      <c r="H6" s="416">
        <f>+SS_Basicos!B11</f>
        <v>42.733333333333327</v>
      </c>
      <c r="I6" s="404">
        <f>+empleo_informal!E8</f>
        <v>82.174462705436156</v>
      </c>
      <c r="J6" s="416"/>
      <c r="K6" s="416"/>
      <c r="L6" s="416"/>
      <c r="M6" s="416"/>
      <c r="N6" s="416"/>
      <c r="O6" s="416"/>
      <c r="P6" s="416"/>
      <c r="Q6" s="416"/>
      <c r="R6" s="416"/>
      <c r="S6" s="416"/>
      <c r="T6" s="416"/>
      <c r="U6" s="416"/>
      <c r="V6" s="416"/>
      <c r="W6" s="416"/>
      <c r="X6" s="416"/>
      <c r="Y6" s="416"/>
    </row>
    <row r="7" spans="1:25" x14ac:dyDescent="0.3">
      <c r="A7" s="352">
        <v>2008</v>
      </c>
      <c r="B7" s="481">
        <f>'c-497'!B7</f>
        <v>9337.0296606858574</v>
      </c>
      <c r="C7" s="418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9054.4470926969479</v>
      </c>
      <c r="G7" s="331">
        <v>627728629</v>
      </c>
      <c r="H7" s="416">
        <f>+SS_Basicos!C11</f>
        <v>42.766666666666673</v>
      </c>
      <c r="I7" s="404">
        <f>+empleo_informal!I8</f>
        <v>82.301980198019791</v>
      </c>
    </row>
    <row r="8" spans="1:25" x14ac:dyDescent="0.3">
      <c r="A8" s="352">
        <v>2009</v>
      </c>
      <c r="B8" s="481">
        <f>'c-497'!B8</f>
        <v>9280.5420164941006</v>
      </c>
      <c r="C8" s="417">
        <f>38.9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10763.050510397752</v>
      </c>
      <c r="G8" s="331">
        <v>717762297</v>
      </c>
      <c r="H8" s="416">
        <f>+SS_Basicos!D11</f>
        <v>43.633333333333326</v>
      </c>
      <c r="I8" s="404">
        <f>+empleo_informal!M8</f>
        <v>81.365740740740748</v>
      </c>
    </row>
    <row r="9" spans="1:25" x14ac:dyDescent="0.3">
      <c r="A9" s="352">
        <v>2010</v>
      </c>
      <c r="B9" s="481">
        <f>'c-497'!B9</f>
        <v>9711.3356956180905</v>
      </c>
      <c r="C9" s="418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9789.061354746751</v>
      </c>
      <c r="G9" s="331">
        <v>904087229</v>
      </c>
      <c r="H9" s="416">
        <f>+SS_Basicos!E11</f>
        <v>46.433333333333337</v>
      </c>
      <c r="I9" s="404">
        <f>+empleo_informal!Q8</f>
        <v>80</v>
      </c>
    </row>
    <row r="10" spans="1:25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9228.2654703116932</v>
      </c>
      <c r="G10" s="331">
        <v>814326523</v>
      </c>
      <c r="H10" s="416">
        <f>+SS_Basicos!F11</f>
        <v>47.233333333333327</v>
      </c>
      <c r="I10" s="404">
        <f>+empleo_informal!U8</f>
        <v>78.335233751425321</v>
      </c>
    </row>
    <row r="11" spans="1:25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10192.641909601372</v>
      </c>
      <c r="G11" s="331">
        <v>1020967746</v>
      </c>
      <c r="H11" s="416">
        <f>+SS_Basicos!G11</f>
        <v>52.566666666666663</v>
      </c>
      <c r="I11" s="404">
        <f>+empleo_informal!Y8</f>
        <v>76.509330406147086</v>
      </c>
    </row>
    <row r="12" spans="1:25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10483.604309343778</v>
      </c>
      <c r="G12" s="331">
        <v>1468864010</v>
      </c>
      <c r="H12" s="416">
        <f>+SS_Basicos!H11</f>
        <v>56</v>
      </c>
      <c r="I12" s="404">
        <f>+empleo_informal!AC8</f>
        <v>76.700111482720175</v>
      </c>
    </row>
    <row r="13" spans="1:25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10746.007464182216</v>
      </c>
      <c r="G13" s="331">
        <v>1418528531</v>
      </c>
      <c r="H13" s="416">
        <f>+SS_Basicos!I11</f>
        <v>59.866666666666667</v>
      </c>
      <c r="I13" s="404">
        <f>+empleo_informal!AG8</f>
        <v>74.780701754385973</v>
      </c>
    </row>
    <row r="14" spans="1:25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10814.204331200528</v>
      </c>
      <c r="G14" s="331">
        <v>1409540467</v>
      </c>
      <c r="H14" s="416">
        <f>+SS_Basicos!J11</f>
        <v>60.733333333333341</v>
      </c>
      <c r="I14" s="404">
        <f>+empleo_informal!AK8</f>
        <v>77.040261153427636</v>
      </c>
    </row>
    <row r="15" spans="1:25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11187.082973456458</v>
      </c>
      <c r="G15" s="331">
        <v>1332007690</v>
      </c>
      <c r="H15" s="416">
        <f>+SS_Basicos!K11</f>
        <v>62.233333333333327</v>
      </c>
      <c r="I15" s="404">
        <f>+empleo_informal!AO8</f>
        <v>72.41014799154334</v>
      </c>
    </row>
    <row r="16" spans="1:25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11269.348798611765</v>
      </c>
      <c r="G16" s="331">
        <v>1125461601</v>
      </c>
      <c r="H16" s="416">
        <f>+SS_Basicos!L11</f>
        <v>64.36666666666666</v>
      </c>
      <c r="I16" s="404">
        <f>+empleo_informal!AS8</f>
        <v>72.438524590163937</v>
      </c>
    </row>
    <row r="17" spans="1:9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11122.946380783698</v>
      </c>
      <c r="G17" s="331">
        <v>1120698354</v>
      </c>
      <c r="H17" s="416">
        <f>+SS_Basicos!M11</f>
        <v>65.833333333333329</v>
      </c>
      <c r="I17" s="404">
        <f>+empleo_informal!AW8</f>
        <v>72.545090180360717</v>
      </c>
    </row>
    <row r="18" spans="1:9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11255.126720280321</v>
      </c>
      <c r="G18" s="331">
        <v>1461971775</v>
      </c>
      <c r="H18" s="416">
        <f>+SS_Basicos!N11</f>
        <v>68.100000000000009</v>
      </c>
      <c r="I18" s="404">
        <f>+empleo_informal!BA8</f>
        <v>72.789783889980356</v>
      </c>
    </row>
    <row r="19" spans="1:9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9686.8956987761121</v>
      </c>
      <c r="G19" s="331">
        <v>1400241794</v>
      </c>
      <c r="H19" s="416">
        <f>+SS_Basicos!O11</f>
        <v>72.566666666666663</v>
      </c>
      <c r="I19" s="404">
        <f>+empleo_informal!BE8</f>
        <v>71.952662721893489</v>
      </c>
    </row>
    <row r="20" spans="1:9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10602.566648801389</v>
      </c>
      <c r="G20" s="331">
        <v>2094266254</v>
      </c>
      <c r="H20" s="416">
        <f>+SS_Basicos!P11</f>
        <v>70.933333333333337</v>
      </c>
      <c r="I20" s="404">
        <f>+empleo_informal!BI8</f>
        <v>73.312883435582819</v>
      </c>
    </row>
    <row r="21" spans="1:9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10579.892926720304</v>
      </c>
      <c r="G21" s="331">
        <v>1994270731</v>
      </c>
      <c r="H21" s="416">
        <f>+SS_Basicos!Q11</f>
        <v>71.899999999999991</v>
      </c>
      <c r="I21" s="404">
        <f>+empleo_informal!BM8</f>
        <v>73.794358507734302</v>
      </c>
    </row>
    <row r="22" spans="1:9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5.7</v>
      </c>
      <c r="E22" s="481">
        <f>+'c-498'!F22</f>
        <v>1831009943.1876783</v>
      </c>
      <c r="F22" s="481">
        <f>+'c-497'!E22</f>
        <v>10376.374420735656</v>
      </c>
      <c r="G22" s="331">
        <v>2510383823</v>
      </c>
      <c r="H22" s="416">
        <f>+SS_Basicos!R11</f>
        <v>72.066666666666663</v>
      </c>
      <c r="I22" s="404">
        <f>+empleo_informal!BQ8</f>
        <v>72.853425845620123</v>
      </c>
    </row>
  </sheetData>
  <pageMargins left="0.7" right="0.7" top="0.75" bottom="0.75" header="0.3" footer="0.3"/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AE815-52A1-4C2A-8345-069BD9FDC260}">
  <dimension ref="A1:R11"/>
  <sheetViews>
    <sheetView topLeftCell="A3" workbookViewId="0">
      <selection activeCell="E21" sqref="E21"/>
    </sheetView>
  </sheetViews>
  <sheetFormatPr baseColWidth="10" defaultRowHeight="14.4" x14ac:dyDescent="0.3"/>
  <cols>
    <col min="1" max="1" width="45.88671875" customWidth="1"/>
  </cols>
  <sheetData>
    <row r="1" spans="1:18" x14ac:dyDescent="0.3">
      <c r="A1" t="s">
        <v>1043</v>
      </c>
    </row>
    <row r="2" spans="1:18" ht="18" x14ac:dyDescent="0.35">
      <c r="A2" s="561" t="s">
        <v>1042</v>
      </c>
    </row>
    <row r="3" spans="1:18" ht="18" x14ac:dyDescent="0.35">
      <c r="A3" s="561" t="s">
        <v>1046</v>
      </c>
    </row>
    <row r="5" spans="1:18" x14ac:dyDescent="0.3">
      <c r="A5" t="s">
        <v>1045</v>
      </c>
    </row>
    <row r="7" spans="1:18" ht="15" thickBot="1" x14ac:dyDescent="0.35">
      <c r="A7" s="339" t="s">
        <v>1044</v>
      </c>
      <c r="B7" s="339" t="s">
        <v>1025</v>
      </c>
      <c r="C7" s="339" t="s">
        <v>1026</v>
      </c>
      <c r="D7" s="339" t="s">
        <v>1027</v>
      </c>
      <c r="E7" s="339" t="s">
        <v>1028</v>
      </c>
      <c r="F7" s="339" t="s">
        <v>1029</v>
      </c>
      <c r="G7" s="339" t="s">
        <v>1030</v>
      </c>
      <c r="H7" s="339" t="s">
        <v>1031</v>
      </c>
      <c r="I7" s="339" t="s">
        <v>1032</v>
      </c>
      <c r="J7" s="339" t="s">
        <v>1033</v>
      </c>
      <c r="K7" s="339" t="s">
        <v>1034</v>
      </c>
      <c r="L7" s="339" t="s">
        <v>1035</v>
      </c>
      <c r="M7" s="339" t="s">
        <v>1036</v>
      </c>
      <c r="N7" s="339" t="s">
        <v>1037</v>
      </c>
      <c r="O7" s="339" t="s">
        <v>1038</v>
      </c>
      <c r="P7" s="339" t="s">
        <v>1039</v>
      </c>
      <c r="Q7" s="339" t="s">
        <v>1040</v>
      </c>
      <c r="R7" s="339" t="s">
        <v>1041</v>
      </c>
    </row>
    <row r="8" spans="1:18" x14ac:dyDescent="0.3">
      <c r="A8" t="s">
        <v>1021</v>
      </c>
      <c r="B8">
        <v>48</v>
      </c>
      <c r="C8">
        <v>47.3</v>
      </c>
      <c r="D8">
        <v>47.7</v>
      </c>
      <c r="E8">
        <v>49.9</v>
      </c>
      <c r="F8">
        <v>48.8</v>
      </c>
      <c r="G8">
        <v>61.3</v>
      </c>
      <c r="H8">
        <v>63.5</v>
      </c>
      <c r="I8">
        <v>71.099999999999994</v>
      </c>
      <c r="J8">
        <v>68.900000000000006</v>
      </c>
      <c r="K8">
        <v>73.900000000000006</v>
      </c>
      <c r="L8">
        <v>74.400000000000006</v>
      </c>
      <c r="M8">
        <v>77.099999999999994</v>
      </c>
      <c r="N8">
        <v>79.7</v>
      </c>
      <c r="O8">
        <v>82.6</v>
      </c>
      <c r="P8">
        <v>81.2</v>
      </c>
      <c r="Q8">
        <v>81.400000000000006</v>
      </c>
      <c r="R8">
        <v>80.3</v>
      </c>
    </row>
    <row r="9" spans="1:18" x14ac:dyDescent="0.3">
      <c r="A9" t="s">
        <v>1022</v>
      </c>
      <c r="B9">
        <v>22.6</v>
      </c>
      <c r="C9">
        <v>21.6</v>
      </c>
      <c r="D9">
        <v>21.9</v>
      </c>
      <c r="E9">
        <v>24.4</v>
      </c>
      <c r="F9">
        <v>24.6</v>
      </c>
      <c r="G9">
        <v>25.5</v>
      </c>
      <c r="H9">
        <v>28.3</v>
      </c>
      <c r="I9">
        <v>30.4</v>
      </c>
      <c r="J9">
        <v>31.9</v>
      </c>
      <c r="K9">
        <v>31.2</v>
      </c>
      <c r="L9">
        <v>34.6</v>
      </c>
      <c r="M9">
        <v>35.799999999999997</v>
      </c>
      <c r="N9">
        <v>38.6</v>
      </c>
      <c r="O9">
        <v>44.1</v>
      </c>
      <c r="P9">
        <v>43.2</v>
      </c>
      <c r="Q9">
        <v>45.1</v>
      </c>
      <c r="R9">
        <v>46.3</v>
      </c>
    </row>
    <row r="10" spans="1:18" x14ac:dyDescent="0.3">
      <c r="A10" t="s">
        <v>1023</v>
      </c>
      <c r="B10">
        <v>57.6</v>
      </c>
      <c r="C10">
        <v>59.4</v>
      </c>
      <c r="D10">
        <v>61.3</v>
      </c>
      <c r="E10">
        <v>65</v>
      </c>
      <c r="F10">
        <v>68.3</v>
      </c>
      <c r="G10">
        <v>70.900000000000006</v>
      </c>
      <c r="H10">
        <v>76.2</v>
      </c>
      <c r="I10">
        <v>78.099999999999994</v>
      </c>
      <c r="J10">
        <v>81.400000000000006</v>
      </c>
      <c r="K10">
        <v>81.599999999999994</v>
      </c>
      <c r="L10">
        <v>84.1</v>
      </c>
      <c r="M10">
        <v>84.6</v>
      </c>
      <c r="N10">
        <v>86</v>
      </c>
      <c r="O10">
        <v>91</v>
      </c>
      <c r="P10">
        <v>88.4</v>
      </c>
      <c r="Q10">
        <v>89.2</v>
      </c>
      <c r="R10">
        <v>89.6</v>
      </c>
    </row>
    <row r="11" spans="1:18" x14ac:dyDescent="0.3">
      <c r="A11" s="559" t="s">
        <v>1024</v>
      </c>
      <c r="B11" s="562">
        <f>+AVERAGE(B8:B10)</f>
        <v>42.733333333333327</v>
      </c>
      <c r="C11" s="562">
        <f t="shared" ref="C11:R11" si="0">+AVERAGE(C8:C10)</f>
        <v>42.766666666666673</v>
      </c>
      <c r="D11" s="562">
        <f t="shared" si="0"/>
        <v>43.633333333333326</v>
      </c>
      <c r="E11" s="562">
        <f t="shared" si="0"/>
        <v>46.433333333333337</v>
      </c>
      <c r="F11" s="562">
        <f t="shared" si="0"/>
        <v>47.233333333333327</v>
      </c>
      <c r="G11" s="562">
        <f t="shared" si="0"/>
        <v>52.566666666666663</v>
      </c>
      <c r="H11" s="562">
        <f t="shared" si="0"/>
        <v>56</v>
      </c>
      <c r="I11" s="562">
        <f t="shared" si="0"/>
        <v>59.866666666666667</v>
      </c>
      <c r="J11" s="562">
        <f t="shared" si="0"/>
        <v>60.733333333333341</v>
      </c>
      <c r="K11" s="562">
        <f t="shared" si="0"/>
        <v>62.233333333333327</v>
      </c>
      <c r="L11" s="562">
        <f t="shared" si="0"/>
        <v>64.36666666666666</v>
      </c>
      <c r="M11" s="562">
        <f t="shared" si="0"/>
        <v>65.833333333333329</v>
      </c>
      <c r="N11" s="562">
        <f t="shared" si="0"/>
        <v>68.100000000000009</v>
      </c>
      <c r="O11" s="562">
        <f t="shared" si="0"/>
        <v>72.566666666666663</v>
      </c>
      <c r="P11" s="562">
        <f t="shared" si="0"/>
        <v>70.933333333333337</v>
      </c>
      <c r="Q11" s="562">
        <f t="shared" si="0"/>
        <v>71.899999999999991</v>
      </c>
      <c r="R11" s="562">
        <f t="shared" si="0"/>
        <v>72.066666666666663</v>
      </c>
    </row>
  </sheetData>
  <pageMargins left="0.7" right="0.7" top="0.75" bottom="0.75" header="0.3" footer="0.3"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E7F4B-630F-4590-B08A-846136284EAD}">
  <dimension ref="A2:BQ8"/>
  <sheetViews>
    <sheetView showGridLines="0" workbookViewId="0">
      <selection activeCell="G14" sqref="G14"/>
    </sheetView>
  </sheetViews>
  <sheetFormatPr baseColWidth="10" defaultRowHeight="14.4" x14ac:dyDescent="0.3"/>
  <cols>
    <col min="1" max="1" width="26.77734375" customWidth="1"/>
    <col min="2" max="4" width="16" customWidth="1"/>
    <col min="5" max="5" width="17.88671875" customWidth="1"/>
    <col min="6" max="8" width="16" customWidth="1"/>
    <col min="9" max="9" width="17.88671875" customWidth="1"/>
    <col min="10" max="12" width="16" customWidth="1"/>
    <col min="13" max="13" width="17.88671875" customWidth="1"/>
    <col min="14" max="16" width="16" customWidth="1"/>
    <col min="17" max="17" width="17.88671875" customWidth="1"/>
    <col min="18" max="20" width="16" customWidth="1"/>
    <col min="21" max="21" width="17.88671875" customWidth="1"/>
    <col min="22" max="24" width="16" customWidth="1"/>
    <col min="25" max="25" width="17.88671875" customWidth="1"/>
    <col min="26" max="28" width="16" customWidth="1"/>
    <col min="29" max="29" width="17.88671875" customWidth="1"/>
    <col min="30" max="31" width="16" customWidth="1"/>
    <col min="32" max="32" width="17.44140625" customWidth="1"/>
    <col min="33" max="33" width="17.88671875" customWidth="1"/>
    <col min="34" max="36" width="16" customWidth="1"/>
    <col min="37" max="37" width="17.88671875" customWidth="1"/>
    <col min="38" max="40" width="16" customWidth="1"/>
    <col min="41" max="41" width="19" customWidth="1"/>
    <col min="42" max="44" width="16" customWidth="1"/>
    <col min="45" max="45" width="19" customWidth="1"/>
    <col min="46" max="48" width="16" customWidth="1"/>
    <col min="49" max="49" width="17.21875" customWidth="1"/>
    <col min="50" max="52" width="16" customWidth="1"/>
    <col min="53" max="53" width="17.21875" customWidth="1"/>
    <col min="54" max="56" width="16" customWidth="1"/>
    <col min="57" max="57" width="17.21875" customWidth="1"/>
    <col min="58" max="59" width="16" customWidth="1"/>
    <col min="61" max="61" width="19.44140625" customWidth="1"/>
    <col min="64" max="64" width="14.5546875" customWidth="1"/>
    <col min="65" max="65" width="19.44140625" customWidth="1"/>
    <col min="69" max="69" width="18.21875" customWidth="1"/>
  </cols>
  <sheetData>
    <row r="2" spans="1:69" ht="15.6" x14ac:dyDescent="0.3">
      <c r="A2" s="560" t="s">
        <v>1055</v>
      </c>
    </row>
    <row r="3" spans="1:69" x14ac:dyDescent="0.3">
      <c r="A3" t="s">
        <v>1049</v>
      </c>
    </row>
    <row r="5" spans="1:69" ht="15" thickBot="1" x14ac:dyDescent="0.35"/>
    <row r="6" spans="1:69" ht="16.2" thickBot="1" x14ac:dyDescent="0.35">
      <c r="A6" s="566" t="s">
        <v>1053</v>
      </c>
      <c r="B6" s="567">
        <v>2007</v>
      </c>
      <c r="C6" s="568"/>
      <c r="D6" s="568"/>
      <c r="E6" s="569"/>
      <c r="F6" s="567">
        <v>2008</v>
      </c>
      <c r="G6" s="568"/>
      <c r="H6" s="568"/>
      <c r="I6" s="569"/>
      <c r="J6" s="567">
        <v>2009</v>
      </c>
      <c r="K6" s="568"/>
      <c r="L6" s="568"/>
      <c r="M6" s="569"/>
      <c r="N6" s="567">
        <v>2010</v>
      </c>
      <c r="O6" s="568"/>
      <c r="P6" s="568"/>
      <c r="Q6" s="569"/>
      <c r="R6" s="567">
        <v>2011</v>
      </c>
      <c r="S6" s="568"/>
      <c r="T6" s="568"/>
      <c r="U6" s="569"/>
      <c r="V6" s="567">
        <v>2012</v>
      </c>
      <c r="W6" s="568"/>
      <c r="X6" s="568"/>
      <c r="Y6" s="569"/>
      <c r="Z6" s="567">
        <v>2013</v>
      </c>
      <c r="AA6" s="568"/>
      <c r="AB6" s="568"/>
      <c r="AC6" s="569"/>
      <c r="AD6" s="567">
        <v>2014</v>
      </c>
      <c r="AE6" s="568"/>
      <c r="AF6" s="568"/>
      <c r="AG6" s="569"/>
      <c r="AH6" s="567">
        <v>2015</v>
      </c>
      <c r="AI6" s="568"/>
      <c r="AJ6" s="568"/>
      <c r="AK6" s="569"/>
      <c r="AL6" s="567">
        <v>2016</v>
      </c>
      <c r="AM6" s="568"/>
      <c r="AN6" s="568"/>
      <c r="AO6" s="569"/>
      <c r="AP6" s="567">
        <v>2017</v>
      </c>
      <c r="AQ6" s="568"/>
      <c r="AR6" s="568"/>
      <c r="AS6" s="569"/>
      <c r="AT6" s="567">
        <v>2018</v>
      </c>
      <c r="AU6" s="568"/>
      <c r="AV6" s="568"/>
      <c r="AW6" s="569"/>
      <c r="AX6" s="567">
        <v>2019</v>
      </c>
      <c r="AY6" s="568"/>
      <c r="AZ6" s="568"/>
      <c r="BA6" s="569"/>
      <c r="BB6" s="567">
        <v>2020</v>
      </c>
      <c r="BC6" s="568"/>
      <c r="BD6" s="568"/>
      <c r="BE6" s="569"/>
      <c r="BF6" s="567">
        <v>2021</v>
      </c>
      <c r="BG6" s="568"/>
      <c r="BH6" s="568"/>
      <c r="BI6" s="569"/>
      <c r="BJ6" s="567">
        <v>2022</v>
      </c>
      <c r="BK6" s="568"/>
      <c r="BL6" s="568"/>
      <c r="BM6" s="569"/>
      <c r="BN6" s="567">
        <v>2023</v>
      </c>
      <c r="BO6" s="568"/>
      <c r="BP6" s="568"/>
      <c r="BQ6" s="569"/>
    </row>
    <row r="7" spans="1:69" ht="15" thickBot="1" x14ac:dyDescent="0.35">
      <c r="A7" s="565" t="s">
        <v>1054</v>
      </c>
      <c r="B7" s="563" t="s">
        <v>1050</v>
      </c>
      <c r="C7" s="564" t="s">
        <v>1051</v>
      </c>
      <c r="D7" s="564" t="s">
        <v>1052</v>
      </c>
      <c r="E7" s="570" t="s">
        <v>1048</v>
      </c>
      <c r="F7" s="563" t="s">
        <v>1050</v>
      </c>
      <c r="G7" s="564" t="s">
        <v>1051</v>
      </c>
      <c r="H7" s="564" t="s">
        <v>1052</v>
      </c>
      <c r="I7" s="570" t="s">
        <v>1048</v>
      </c>
      <c r="J7" s="563" t="s">
        <v>1050</v>
      </c>
      <c r="K7" s="564" t="s">
        <v>1051</v>
      </c>
      <c r="L7" s="564" t="s">
        <v>1052</v>
      </c>
      <c r="M7" s="570" t="s">
        <v>1048</v>
      </c>
      <c r="N7" s="563" t="s">
        <v>1050</v>
      </c>
      <c r="O7" s="564" t="s">
        <v>1051</v>
      </c>
      <c r="P7" s="564" t="s">
        <v>1052</v>
      </c>
      <c r="Q7" s="570" t="s">
        <v>1048</v>
      </c>
      <c r="R7" s="563" t="s">
        <v>1050</v>
      </c>
      <c r="S7" s="564" t="s">
        <v>1051</v>
      </c>
      <c r="T7" s="564" t="s">
        <v>1052</v>
      </c>
      <c r="U7" s="570" t="s">
        <v>1048</v>
      </c>
      <c r="V7" s="563" t="s">
        <v>1050</v>
      </c>
      <c r="W7" s="564" t="s">
        <v>1051</v>
      </c>
      <c r="X7" s="564" t="s">
        <v>1052</v>
      </c>
      <c r="Y7" s="570" t="s">
        <v>1048</v>
      </c>
      <c r="Z7" s="563" t="s">
        <v>1050</v>
      </c>
      <c r="AA7" s="564" t="s">
        <v>1051</v>
      </c>
      <c r="AB7" s="564" t="s">
        <v>1052</v>
      </c>
      <c r="AC7" s="570" t="s">
        <v>1048</v>
      </c>
      <c r="AD7" s="563" t="s">
        <v>1050</v>
      </c>
      <c r="AE7" s="564" t="s">
        <v>1051</v>
      </c>
      <c r="AF7" s="564" t="s">
        <v>1052</v>
      </c>
      <c r="AG7" s="570" t="s">
        <v>1048</v>
      </c>
      <c r="AH7" s="563" t="s">
        <v>1050</v>
      </c>
      <c r="AI7" s="564" t="s">
        <v>1051</v>
      </c>
      <c r="AJ7" s="564" t="s">
        <v>1052</v>
      </c>
      <c r="AK7" s="570" t="s">
        <v>1048</v>
      </c>
      <c r="AL7" s="563" t="s">
        <v>1050</v>
      </c>
      <c r="AM7" s="564" t="s">
        <v>1051</v>
      </c>
      <c r="AN7" s="564" t="s">
        <v>1052</v>
      </c>
      <c r="AO7" s="570" t="s">
        <v>1048</v>
      </c>
      <c r="AP7" s="563" t="s">
        <v>1050</v>
      </c>
      <c r="AQ7" s="564" t="s">
        <v>1051</v>
      </c>
      <c r="AR7" s="564" t="s">
        <v>1052</v>
      </c>
      <c r="AS7" s="570" t="s">
        <v>1048</v>
      </c>
      <c r="AT7" s="563" t="s">
        <v>1050</v>
      </c>
      <c r="AU7" s="564" t="s">
        <v>1051</v>
      </c>
      <c r="AV7" s="564" t="s">
        <v>1052</v>
      </c>
      <c r="AW7" s="570" t="s">
        <v>1048</v>
      </c>
      <c r="AX7" s="563" t="s">
        <v>1050</v>
      </c>
      <c r="AY7" s="564" t="s">
        <v>1051</v>
      </c>
      <c r="AZ7" s="564" t="s">
        <v>1052</v>
      </c>
      <c r="BA7" s="570" t="s">
        <v>1048</v>
      </c>
      <c r="BB7" s="563" t="s">
        <v>1050</v>
      </c>
      <c r="BC7" s="564" t="s">
        <v>1051</v>
      </c>
      <c r="BD7" s="564" t="s">
        <v>1052</v>
      </c>
      <c r="BE7" s="570" t="s">
        <v>1048</v>
      </c>
      <c r="BF7" s="563" t="s">
        <v>1050</v>
      </c>
      <c r="BG7" s="564" t="s">
        <v>1051</v>
      </c>
      <c r="BH7" s="564" t="s">
        <v>1052</v>
      </c>
      <c r="BI7" s="570" t="s">
        <v>1048</v>
      </c>
      <c r="BJ7" s="563" t="s">
        <v>1050</v>
      </c>
      <c r="BK7" s="564" t="s">
        <v>1051</v>
      </c>
      <c r="BL7" s="564" t="s">
        <v>1052</v>
      </c>
      <c r="BM7" s="570" t="s">
        <v>1048</v>
      </c>
      <c r="BN7" s="563" t="s">
        <v>1050</v>
      </c>
      <c r="BO7" s="564" t="s">
        <v>1051</v>
      </c>
      <c r="BP7" s="564" t="s">
        <v>1052</v>
      </c>
      <c r="BQ7" s="570" t="s">
        <v>1048</v>
      </c>
    </row>
    <row r="8" spans="1:69" ht="15" thickBot="1" x14ac:dyDescent="0.35">
      <c r="A8" s="565" t="s">
        <v>14</v>
      </c>
      <c r="B8" s="563">
        <v>791</v>
      </c>
      <c r="C8" s="564">
        <v>141</v>
      </c>
      <c r="D8" s="564">
        <v>650</v>
      </c>
      <c r="E8" s="571">
        <f>D8/B8*100</f>
        <v>82.174462705436156</v>
      </c>
      <c r="F8" s="563">
        <v>808</v>
      </c>
      <c r="G8" s="564">
        <v>143</v>
      </c>
      <c r="H8" s="564">
        <v>665</v>
      </c>
      <c r="I8" s="571">
        <f>H8/F8*100</f>
        <v>82.301980198019791</v>
      </c>
      <c r="J8" s="563">
        <v>864</v>
      </c>
      <c r="K8" s="564">
        <v>161</v>
      </c>
      <c r="L8" s="564">
        <v>703</v>
      </c>
      <c r="M8" s="571">
        <f>L8/J8*100</f>
        <v>81.365740740740748</v>
      </c>
      <c r="N8" s="563">
        <v>890</v>
      </c>
      <c r="O8" s="564">
        <v>178</v>
      </c>
      <c r="P8" s="564">
        <v>712</v>
      </c>
      <c r="Q8" s="571">
        <f>P8/N8*100</f>
        <v>80</v>
      </c>
      <c r="R8" s="563">
        <v>877</v>
      </c>
      <c r="S8" s="564">
        <v>190</v>
      </c>
      <c r="T8" s="564">
        <v>687</v>
      </c>
      <c r="U8" s="571">
        <f>T8/R8*100</f>
        <v>78.335233751425321</v>
      </c>
      <c r="V8" s="563">
        <v>911</v>
      </c>
      <c r="W8" s="564">
        <v>214</v>
      </c>
      <c r="X8" s="564">
        <v>697</v>
      </c>
      <c r="Y8" s="571">
        <f>X8/V8*100</f>
        <v>76.509330406147086</v>
      </c>
      <c r="Z8" s="563">
        <v>897</v>
      </c>
      <c r="AA8" s="564">
        <v>210</v>
      </c>
      <c r="AB8" s="564">
        <v>688</v>
      </c>
      <c r="AC8" s="571">
        <f>AB8/Z8*100</f>
        <v>76.700111482720175</v>
      </c>
      <c r="AD8" s="563">
        <v>912</v>
      </c>
      <c r="AE8" s="564">
        <v>230</v>
      </c>
      <c r="AF8" s="564">
        <v>682</v>
      </c>
      <c r="AG8" s="571">
        <f>AF8/AD8*100</f>
        <v>74.780701754385973</v>
      </c>
      <c r="AH8" s="563">
        <v>919</v>
      </c>
      <c r="AI8" s="564">
        <v>211</v>
      </c>
      <c r="AJ8" s="564">
        <v>708</v>
      </c>
      <c r="AK8" s="571">
        <f>AJ8/AH8*100</f>
        <v>77.040261153427636</v>
      </c>
      <c r="AL8" s="563">
        <v>946</v>
      </c>
      <c r="AM8" s="564">
        <v>261</v>
      </c>
      <c r="AN8" s="564">
        <v>685</v>
      </c>
      <c r="AO8" s="571">
        <f>AN8/AL8*100</f>
        <v>72.41014799154334</v>
      </c>
      <c r="AP8" s="563">
        <v>976</v>
      </c>
      <c r="AQ8" s="564">
        <v>270</v>
      </c>
      <c r="AR8" s="564">
        <v>707</v>
      </c>
      <c r="AS8" s="571">
        <f>AR8/AP8*100</f>
        <v>72.438524590163937</v>
      </c>
      <c r="AT8" s="563">
        <v>998</v>
      </c>
      <c r="AU8" s="564">
        <v>274</v>
      </c>
      <c r="AV8" s="564">
        <v>724</v>
      </c>
      <c r="AW8" s="571">
        <f>AV8/AT8*100</f>
        <v>72.545090180360717</v>
      </c>
      <c r="AX8" s="563">
        <v>1018</v>
      </c>
      <c r="AY8" s="564">
        <v>277</v>
      </c>
      <c r="AZ8" s="564">
        <v>741</v>
      </c>
      <c r="BA8" s="571">
        <f>AZ8/AX8*100</f>
        <v>72.789783889980356</v>
      </c>
      <c r="BB8" s="563">
        <v>845</v>
      </c>
      <c r="BC8" s="564">
        <v>237</v>
      </c>
      <c r="BD8" s="564">
        <v>608</v>
      </c>
      <c r="BE8" s="571">
        <f>BD8/BB8*100</f>
        <v>71.952662721893489</v>
      </c>
      <c r="BF8" s="563">
        <v>978</v>
      </c>
      <c r="BG8" s="564">
        <v>261</v>
      </c>
      <c r="BH8" s="564">
        <v>717</v>
      </c>
      <c r="BI8" s="571">
        <f>BH8/BF8*100</f>
        <v>73.312883435582819</v>
      </c>
      <c r="BJ8" s="563">
        <v>1099</v>
      </c>
      <c r="BK8" s="564">
        <v>288</v>
      </c>
      <c r="BL8" s="564">
        <v>811</v>
      </c>
      <c r="BM8" s="571">
        <f>BL8/BJ8*100</f>
        <v>73.794358507734302</v>
      </c>
      <c r="BN8" s="563">
        <v>1153</v>
      </c>
      <c r="BO8" s="564">
        <v>313</v>
      </c>
      <c r="BP8" s="564">
        <v>840</v>
      </c>
      <c r="BQ8" s="571">
        <f>BP8/BN8*100</f>
        <v>72.853425845620123</v>
      </c>
    </row>
  </sheetData>
  <mergeCells count="17">
    <mergeCell ref="AT6:AW6"/>
    <mergeCell ref="AX6:BA6"/>
    <mergeCell ref="BB6:BE6"/>
    <mergeCell ref="BF6:BI6"/>
    <mergeCell ref="BJ6:BM6"/>
    <mergeCell ref="BN6:BQ6"/>
    <mergeCell ref="V6:Y6"/>
    <mergeCell ref="Z6:AC6"/>
    <mergeCell ref="AD6:AG6"/>
    <mergeCell ref="AH6:AK6"/>
    <mergeCell ref="AL6:AO6"/>
    <mergeCell ref="AP6:AS6"/>
    <mergeCell ref="B6:E6"/>
    <mergeCell ref="F6:I6"/>
    <mergeCell ref="J6:M6"/>
    <mergeCell ref="N6:Q6"/>
    <mergeCell ref="R6:U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403</vt:i4>
      </vt:variant>
      <vt:variant>
        <vt:lpstr>Rangos con nombre</vt:lpstr>
      </vt:variant>
      <vt:variant>
        <vt:i4>127</vt:i4>
      </vt:variant>
    </vt:vector>
  </HeadingPairs>
  <TitlesOfParts>
    <vt:vector size="530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SS_Basicos</vt:lpstr>
      <vt:lpstr>empleo_informal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2025-06-13T05:28:34Z</dcterms:modified>
</cp:coreProperties>
</file>