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Default Extension="jpeg" ContentType="image/jpe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drawings/drawing2.xml" ContentType="application/vnd.openxmlformats-officedocument.drawing+xml"/>
  <Override PartName="/xl/worksheets/sheet3.xml" ContentType="application/vnd.openxmlformats-officedocument.spreadsheetml.worksheet+xml"/>
  <Override PartName="/xl/drawings/drawing3.xml" ContentType="application/vnd.openxmlformats-officedocument.drawing+xml"/>
  <Override PartName="/xl/worksheets/sheet4.xml" ContentType="application/vnd.openxmlformats-officedocument.spreadsheetml.worksheet+xml"/>
  <Override PartName="/xl/drawings/drawing4.xml" ContentType="application/vnd.openxmlformats-officedocument.drawing+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EstaPastaDeTrabalho"/>
  <bookViews>
    <workbookView visibility="visible" minimized="0" showHorizontalScroll="1" showVerticalScroll="1" showSheetTabs="1" xWindow="-120" yWindow="-120" windowWidth="29040" windowHeight="15840" tabRatio="854" firstSheet="1" activeTab="1" autoFilterDateGrouping="1"/>
  </bookViews>
  <sheets>
    <sheet name="PROPOSTA(old)" sheetId="1" state="hidden" r:id="rId1"/>
    <sheet name="PROPOSTA (PT-BR)" sheetId="2" state="visible" r:id="rId2"/>
    <sheet name="PROPOSTA (EN-US)" sheetId="3" state="visible" r:id="rId3"/>
    <sheet name="PROPOSTA (ES-ES)" sheetId="4" state="visible" r:id="rId4"/>
  </sheets>
  <externalReferences>
    <externalReference r:id="rId5"/>
    <externalReference r:id="rId6"/>
    <externalReference r:id="rId7"/>
    <externalReference r:id="rId8"/>
  </externalReferences>
  <definedNames>
    <definedName name="__123Graph_A" hidden="1">#REF!</definedName>
    <definedName name="__123Graph_AGraph1" hidden="1">#REF!</definedName>
    <definedName name="__123Graph_B" hidden="1">#REF!</definedName>
    <definedName name="__123Graph_BGraph1" hidden="1">#REF!</definedName>
    <definedName name="__123Graph_X" hidden="1">#REF!</definedName>
    <definedName name="__123Graph_XGraph1" hidden="1">#REF!</definedName>
    <definedName name="__r">#REF!</definedName>
    <definedName name="_r">#REF!</definedName>
    <definedName name="a">#REF!</definedName>
    <definedName name="ALT">#REF!</definedName>
    <definedName name="altiso1">#REF!</definedName>
    <definedName name="altped">'[1]Reator Monofásico'!$S$38</definedName>
    <definedName name="b">#REF!</definedName>
    <definedName name="BIPFF">#REF!</definedName>
    <definedName name="BIPFT">#REF!</definedName>
    <definedName name="CAM">#REF!</definedName>
    <definedName name="CF">#REF!</definedName>
    <definedName name="CI">#REF!</definedName>
    <definedName name="CIL">#REF!</definedName>
    <definedName name="COMP">#REF!</definedName>
    <definedName name="CRUZ">#REF!</definedName>
    <definedName name="cx">#REF!</definedName>
    <definedName name="d">#REF!</definedName>
    <definedName name="DA">#REF!</definedName>
    <definedName name="DB">#REF!</definedName>
    <definedName name="DC">#REF!</definedName>
    <definedName name="DD">#REF!</definedName>
    <definedName name="deecalc">#REF!</definedName>
    <definedName name="df">'[1]Reator Monofásico'!$S$34</definedName>
    <definedName name="DFIO">#REF!</definedName>
    <definedName name="DG">#REF!</definedName>
    <definedName name="di">#REF!</definedName>
    <definedName name="DL">#REF!</definedName>
    <definedName name="DLEST">#REF!</definedName>
    <definedName name="DM">#REF!</definedName>
    <definedName name="DS">#REF!</definedName>
    <definedName name="e">#REF!</definedName>
    <definedName name="f">#REF!</definedName>
    <definedName name="F.V.ESP">'[2]Reator Monofásico'!$V$41:$V$57</definedName>
    <definedName name="FAX">#REF!</definedName>
    <definedName name="FIBRA">#REF!</definedName>
    <definedName name="Fios">'[3]Reator Monofásico'!$Z$8:$Z$32</definedName>
    <definedName name="FS">#REF!</definedName>
    <definedName name="FSEG">#REF!</definedName>
    <definedName name="fsi">#REF!</definedName>
    <definedName name="GGF">#REF!</definedName>
    <definedName name="HS">#REF!</definedName>
    <definedName name="hsk">'[4]Reator Monofásico'!$T$27</definedName>
    <definedName name="ICMS">#REF!</definedName>
    <definedName name="IMP">#REF!</definedName>
    <definedName name="ISOL">#REF!</definedName>
    <definedName name="LARG">#REF!</definedName>
    <definedName name="lcruz">#REF!</definedName>
    <definedName name="lmod">#REF!</definedName>
    <definedName name="MERC">#REF!</definedName>
    <definedName name="MIpp">#REF!</definedName>
    <definedName name="MOD">#REF!</definedName>
    <definedName name="N">#REF!</definedName>
    <definedName name="N°_de_isoladores_base">#REF!</definedName>
    <definedName name="NB">#REF!</definedName>
    <definedName name="NIFF">#REF!</definedName>
    <definedName name="NISOL">#REF!</definedName>
    <definedName name="NR">#REF!</definedName>
    <definedName name="num">#REF!</definedName>
    <definedName name="OH">#REF!</definedName>
    <definedName name="PED">#REF!</definedName>
    <definedName name="PESO">#REF!</definedName>
    <definedName name="PESOPEDFF">#REF!</definedName>
    <definedName name="PESOPEDFT">#REF!</definedName>
    <definedName name="PESOSAP">#REF!</definedName>
    <definedName name="PF">#REF!</definedName>
    <definedName name="PMOD">#REF!</definedName>
    <definedName name="pp">#REF!</definedName>
    <definedName name="Print_Area_MI">#REF!</definedName>
    <definedName name="px">#REF!</definedName>
    <definedName name="QPFF">#REF!</definedName>
    <definedName name="QPFT">#REF!</definedName>
    <definedName name="qq">#REF!</definedName>
    <definedName name="qx">#REF!</definedName>
    <definedName name="rr">#REF!</definedName>
    <definedName name="rx">#REF!</definedName>
    <definedName name="s">#REF!</definedName>
    <definedName name="ss">#REF!</definedName>
    <definedName name="t">#REF!</definedName>
    <definedName name="TIPOFF">#REF!</definedName>
    <definedName name="TIPOFT">#REF!</definedName>
    <definedName name="ttt">#REF!</definedName>
    <definedName name="ttttt">#REF!</definedName>
    <definedName name="Tubo">'[2]Reator Monofásico'!$AA$2:$AA$19</definedName>
    <definedName name="tytr">#REF!</definedName>
    <definedName name="_xlnm.Print_Area" localSheetId="0">'PROPOSTA(old)'!$A$1:$G$54</definedName>
    <definedName name="_xlnm.Print_Area" localSheetId="1">'PROPOSTA (PT-BR)'!$B$2:$K$69</definedName>
    <definedName name="_xlnm.Print_Area" localSheetId="2">'PROPOSTA (EN-US)'!$B$2:$K$69</definedName>
    <definedName name="_xlnm.Print_Area" localSheetId="3">'PROPOSTA (ES-ES)'!$B$2:$K$69</definedName>
  </definedNames>
  <calcPr calcId="181029" fullCalcOnLoad="1"/>
</workbook>
</file>

<file path=xl/styles.xml><?xml version="1.0" encoding="utf-8"?>
<styleSheet xmlns="http://schemas.openxmlformats.org/spreadsheetml/2006/main">
  <numFmts count="5">
    <numFmt numFmtId="164" formatCode="0.000"/>
    <numFmt numFmtId="165" formatCode="General_)"/>
    <numFmt numFmtId="166" formatCode="0.0"/>
    <numFmt numFmtId="167" formatCode="_(&quot;$&quot;* #,##0.00_);_(&quot;$&quot;* \(#,##0.00\);_(&quot;$&quot;* &quot;-&quot;??_);_(@_)"/>
    <numFmt numFmtId="168" formatCode="_(&quot;R$&quot;* #,##0.00_);_(&quot;R$&quot;* \(#,##0.00\);_(&quot;R$&quot;* &quot;-&quot;??_);_(@_)"/>
  </numFmts>
  <fonts count="49">
    <font>
      <name val="Calibri"/>
      <family val="2"/>
      <color theme="1"/>
      <sz val="11"/>
      <scheme val="minor"/>
    </font>
    <font>
      <name val="Calibri"/>
      <family val="2"/>
      <color theme="1"/>
      <sz val="11"/>
      <scheme val="minor"/>
    </font>
    <font>
      <name val="Calibri"/>
      <family val="2"/>
      <b val="1"/>
      <color theme="1"/>
      <sz val="11"/>
      <scheme val="minor"/>
    </font>
    <font>
      <name val="Arial"/>
      <family val="2"/>
      <sz val="10"/>
    </font>
    <font>
      <name val="Arial"/>
      <family val="2"/>
      <b val="1"/>
      <sz val="10"/>
    </font>
    <font>
      <name val="Arial"/>
      <family val="2"/>
      <sz val="8"/>
    </font>
    <font>
      <name val="Arial"/>
      <family val="2"/>
      <sz val="6"/>
    </font>
    <font>
      <name val="Arial"/>
      <family val="2"/>
      <b val="1"/>
      <sz val="6"/>
    </font>
    <font>
      <name val="Arial"/>
      <family val="2"/>
      <b val="1"/>
      <sz val="12"/>
    </font>
    <font>
      <name val="Cambria"/>
      <family val="2"/>
      <b val="1"/>
      <color theme="3"/>
      <sz val="18"/>
      <scheme val="major"/>
    </font>
    <font>
      <name val="Calibri"/>
      <family val="2"/>
      <b val="1"/>
      <color theme="3"/>
      <sz val="15"/>
      <scheme val="minor"/>
    </font>
    <font>
      <name val="Calibri"/>
      <family val="2"/>
      <b val="1"/>
      <color theme="3"/>
      <sz val="13"/>
      <scheme val="minor"/>
    </font>
    <font>
      <name val="Calibri"/>
      <family val="2"/>
      <b val="1"/>
      <color theme="3"/>
      <sz val="11"/>
      <scheme val="minor"/>
    </font>
    <font>
      <name val="Calibri"/>
      <family val="2"/>
      <color rgb="FF006100"/>
      <sz val="11"/>
      <scheme val="minor"/>
    </font>
    <font>
      <name val="Calibri"/>
      <family val="2"/>
      <color rgb="FF9C0006"/>
      <sz val="11"/>
      <scheme val="minor"/>
    </font>
    <font>
      <name val="Calibri"/>
      <family val="2"/>
      <color rgb="FF9C6500"/>
      <sz val="11"/>
      <scheme val="minor"/>
    </font>
    <font>
      <name val="Calibri"/>
      <family val="2"/>
      <color rgb="FF3F3F76"/>
      <sz val="11"/>
      <scheme val="minor"/>
    </font>
    <font>
      <name val="Calibri"/>
      <family val="2"/>
      <b val="1"/>
      <color rgb="FF3F3F3F"/>
      <sz val="11"/>
      <scheme val="minor"/>
    </font>
    <font>
      <name val="Calibri"/>
      <family val="2"/>
      <b val="1"/>
      <color rgb="FFFA7D00"/>
      <sz val="11"/>
      <scheme val="minor"/>
    </font>
    <font>
      <name val="Calibri"/>
      <family val="2"/>
      <color rgb="FFFA7D00"/>
      <sz val="11"/>
      <scheme val="minor"/>
    </font>
    <font>
      <name val="Calibri"/>
      <family val="2"/>
      <b val="1"/>
      <color theme="0"/>
      <sz val="11"/>
      <scheme val="minor"/>
    </font>
    <font>
      <name val="Calibri"/>
      <family val="2"/>
      <color rgb="FFFF0000"/>
      <sz val="11"/>
      <scheme val="minor"/>
    </font>
    <font>
      <name val="Calibri"/>
      <family val="2"/>
      <i val="1"/>
      <color rgb="FF7F7F7F"/>
      <sz val="11"/>
      <scheme val="minor"/>
    </font>
    <font>
      <name val="Calibri"/>
      <family val="2"/>
      <color theme="0"/>
      <sz val="11"/>
      <scheme val="minor"/>
    </font>
    <font>
      <name val="Courier New"/>
      <family val="3"/>
      <sz val="8"/>
    </font>
    <font>
      <name val="Calibri"/>
      <family val="2"/>
      <sz val="10"/>
      <scheme val="minor"/>
    </font>
    <font>
      <name val="Arial"/>
      <family val="2"/>
      <color theme="0"/>
      <sz val="10"/>
    </font>
    <font>
      <name val="Arial"/>
      <family val="2"/>
      <i val="1"/>
      <sz val="8"/>
    </font>
    <font>
      <name val="Arial"/>
      <family val="2"/>
      <b val="1"/>
      <color theme="0"/>
      <sz val="6"/>
    </font>
    <font>
      <name val="Courier"/>
      <family val="3"/>
      <sz val="10"/>
    </font>
    <font>
      <name val="Arial"/>
      <family val="2"/>
      <color theme="1"/>
      <sz val="6"/>
    </font>
    <font>
      <name val="Arial"/>
      <family val="2"/>
      <color theme="0"/>
      <sz val="6"/>
    </font>
    <font>
      <name val="Courier New"/>
      <family val="2"/>
      <color indexed="8"/>
      <sz val="6"/>
    </font>
    <font>
      <name val="Cambria"/>
      <family val="2"/>
      <color theme="3"/>
      <sz val="18"/>
      <scheme val="major"/>
    </font>
    <font>
      <name val="Calibri"/>
      <family val="2"/>
      <color rgb="FF9C5700"/>
      <sz val="11"/>
      <scheme val="minor"/>
    </font>
    <font>
      <name val="Calibri"/>
      <family val="2"/>
      <b val="1"/>
      <color theme="0"/>
      <sz val="10"/>
      <scheme val="minor"/>
    </font>
    <font>
      <name val="Calibri"/>
      <family val="2"/>
      <b val="1"/>
      <color theme="0"/>
      <sz val="16"/>
      <scheme val="minor"/>
    </font>
    <font>
      <name val="Calibri"/>
      <family val="2"/>
      <color theme="10"/>
      <sz val="11"/>
      <u val="single"/>
      <scheme val="minor"/>
    </font>
    <font>
      <name val="Calibri"/>
      <family val="2"/>
      <b val="1"/>
      <sz val="10"/>
      <scheme val="minor"/>
    </font>
    <font>
      <name val="Calibri"/>
      <family val="2"/>
      <b val="1"/>
      <color theme="0"/>
      <sz val="9"/>
      <scheme val="minor"/>
    </font>
    <font>
      <name val="Arial"/>
      <family val="2"/>
      <b val="1"/>
      <color theme="0"/>
      <sz val="10"/>
    </font>
    <font>
      <name val="Arial"/>
      <family val="2"/>
      <sz val="13"/>
    </font>
    <font>
      <name val="Arial"/>
      <family val="2"/>
      <sz val="11"/>
    </font>
    <font>
      <name val="Arial"/>
      <family val="2"/>
      <sz val="12"/>
    </font>
    <font>
      <name val="Calibri"/>
      <family val="2"/>
      <sz val="11"/>
      <scheme val="minor"/>
    </font>
    <font>
      <name val="Calibri"/>
      <family val="2"/>
      <b val="1"/>
      <color rgb="FF002060"/>
      <sz val="11"/>
      <scheme val="minor"/>
    </font>
    <font>
      <name val="Arial"/>
      <family val="2"/>
      <b val="1"/>
      <color theme="0"/>
      <sz val="11"/>
    </font>
    <font>
      <name val="Arial"/>
      <family val="2"/>
      <b val="1"/>
      <color theme="3"/>
      <sz val="10"/>
    </font>
    <font>
      <name val="Arial"/>
      <family val="2"/>
      <sz val="7"/>
    </font>
  </fonts>
  <fills count="41">
    <fill>
      <patternFill/>
    </fill>
    <fill>
      <patternFill patternType="gray125"/>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
        <bgColor indexed="65"/>
      </patternFill>
    </fill>
    <fill>
      <patternFill patternType="solid">
        <fgColor theme="4" tint="0.5999938962981048"/>
        <bgColor indexed="65"/>
      </patternFill>
    </fill>
    <fill>
      <patternFill patternType="solid">
        <fgColor theme="4" tint="0.3999755851924192"/>
        <bgColor indexed="65"/>
      </patternFill>
    </fill>
    <fill>
      <patternFill patternType="solid">
        <fgColor theme="5"/>
      </patternFill>
    </fill>
    <fill>
      <patternFill patternType="solid">
        <fgColor theme="5" tint="0.7999816888943144"/>
        <bgColor indexed="65"/>
      </patternFill>
    </fill>
    <fill>
      <patternFill patternType="solid">
        <fgColor theme="5" tint="0.5999938962981048"/>
        <bgColor indexed="65"/>
      </patternFill>
    </fill>
    <fill>
      <patternFill patternType="solid">
        <fgColor theme="5" tint="0.3999755851924192"/>
        <bgColor indexed="65"/>
      </patternFill>
    </fill>
    <fill>
      <patternFill patternType="solid">
        <fgColor theme="6"/>
      </patternFill>
    </fill>
    <fill>
      <patternFill patternType="solid">
        <fgColor theme="6" tint="0.7999816888943144"/>
        <bgColor indexed="65"/>
      </patternFill>
    </fill>
    <fill>
      <patternFill patternType="solid">
        <fgColor theme="6" tint="0.5999938962981048"/>
        <bgColor indexed="65"/>
      </patternFill>
    </fill>
    <fill>
      <patternFill patternType="solid">
        <fgColor theme="6" tint="0.3999755851924192"/>
        <bgColor indexed="65"/>
      </patternFill>
    </fill>
    <fill>
      <patternFill patternType="solid">
        <fgColor theme="7"/>
      </patternFill>
    </fill>
    <fill>
      <patternFill patternType="solid">
        <fgColor theme="7" tint="0.7999816888943144"/>
        <bgColor indexed="65"/>
      </patternFill>
    </fill>
    <fill>
      <patternFill patternType="solid">
        <fgColor theme="7" tint="0.5999938962981048"/>
        <bgColor indexed="65"/>
      </patternFill>
    </fill>
    <fill>
      <patternFill patternType="solid">
        <fgColor theme="7" tint="0.3999755851924192"/>
        <bgColor indexed="65"/>
      </patternFill>
    </fill>
    <fill>
      <patternFill patternType="solid">
        <fgColor theme="8"/>
      </patternFill>
    </fill>
    <fill>
      <patternFill patternType="solid">
        <fgColor theme="8" tint="0.7999816888943144"/>
        <bgColor indexed="65"/>
      </patternFill>
    </fill>
    <fill>
      <patternFill patternType="solid">
        <fgColor theme="8" tint="0.5999938962981048"/>
        <bgColor indexed="65"/>
      </patternFill>
    </fill>
    <fill>
      <patternFill patternType="solid">
        <fgColor theme="8" tint="0.3999755851924192"/>
        <bgColor indexed="65"/>
      </patternFill>
    </fill>
    <fill>
      <patternFill patternType="solid">
        <fgColor theme="9"/>
      </patternFill>
    </fill>
    <fill>
      <patternFill patternType="solid">
        <fgColor theme="9" tint="0.7999816888943144"/>
        <bgColor indexed="65"/>
      </patternFill>
    </fill>
    <fill>
      <patternFill patternType="solid">
        <fgColor theme="9" tint="0.5999938962981048"/>
        <bgColor indexed="65"/>
      </patternFill>
    </fill>
    <fill>
      <patternFill patternType="solid">
        <fgColor theme="9" tint="0.3999755851924192"/>
        <bgColor indexed="65"/>
      </patternFill>
    </fill>
    <fill>
      <patternFill patternType="solid">
        <fgColor rgb="FF00FFFF"/>
        <bgColor indexed="64"/>
      </patternFill>
    </fill>
    <fill>
      <patternFill patternType="solid">
        <fgColor rgb="FF004976"/>
        <bgColor indexed="64"/>
      </patternFill>
    </fill>
    <fill>
      <patternFill patternType="solid">
        <fgColor rgb="FF78BE21"/>
        <bgColor indexed="64"/>
      </patternFill>
    </fill>
    <fill>
      <patternFill patternType="solid">
        <fgColor rgb="FFC00000"/>
        <bgColor indexed="64"/>
      </patternFill>
    </fill>
    <fill>
      <patternFill patternType="solid">
        <fgColor rgb="FFFFFF00"/>
        <bgColor indexed="64"/>
      </patternFill>
    </fill>
    <fill>
      <patternFill patternType="solid">
        <fgColor theme="3"/>
        <bgColor indexed="64"/>
      </patternFill>
    </fill>
    <fill>
      <patternFill patternType="solid">
        <fgColor rgb="FF92D050"/>
        <bgColor indexed="64"/>
      </patternFill>
    </fill>
  </fills>
  <borders count="75">
    <border>
      <left/>
      <right/>
      <top/>
      <bottom/>
      <diagonal/>
    </border>
    <border>
      <left style="thin">
        <color auto="1"/>
      </left>
      <right/>
      <top/>
      <bottom style="thin">
        <color auto="1"/>
      </bottom>
      <diagonal/>
    </border>
    <border>
      <left/>
      <right/>
      <top/>
      <bottom style="thin">
        <color auto="1"/>
      </bottom>
      <diagonal/>
    </border>
    <border>
      <left style="thin">
        <color auto="1"/>
      </left>
      <right/>
      <top/>
      <bottom/>
      <diagonal/>
    </border>
    <border>
      <left/>
      <right/>
      <top style="thin">
        <color indexed="64"/>
      </top>
      <bottom style="thin">
        <color indexed="64"/>
      </bottom>
      <diagonal/>
    </border>
    <border>
      <left style="medium">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medium">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bottom/>
      <diagonal/>
    </border>
    <border>
      <left/>
      <right style="medium">
        <color indexed="64"/>
      </right>
      <top/>
      <bottom style="medium">
        <color indexed="64"/>
      </bottom>
      <diagonal/>
    </border>
    <border>
      <left style="medium">
        <color indexed="64"/>
      </left>
      <right/>
      <top/>
      <bottom style="medium">
        <color indexed="64"/>
      </bottom>
      <diagonal/>
    </border>
    <border>
      <left/>
      <right style="medium">
        <color indexed="64"/>
      </right>
      <top/>
      <bottom/>
      <diagonal/>
    </border>
    <border>
      <left/>
      <right style="medium">
        <color indexed="64"/>
      </right>
      <top style="medium">
        <color indexed="64"/>
      </top>
      <bottom/>
      <diagonal/>
    </border>
    <border>
      <left/>
      <right/>
      <top style="medium">
        <color indexed="64"/>
      </top>
      <bottom/>
      <diagonal/>
    </border>
    <border>
      <left style="medium">
        <color indexed="64"/>
      </left>
      <right/>
      <top style="medium">
        <color indexed="64"/>
      </top>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bottom/>
      <diagonal/>
    </border>
    <border>
      <left style="thick">
        <color theme="3"/>
      </left>
      <right style="thick">
        <color theme="3"/>
      </right>
      <top style="thick">
        <color theme="3"/>
      </top>
      <bottom style="thick">
        <color theme="3"/>
      </bottom>
      <diagonal/>
    </border>
    <border>
      <left style="thick">
        <color rgb="FF92D050"/>
      </left>
      <right/>
      <top style="thick">
        <color rgb="FF92D050"/>
      </top>
      <bottom style="thick">
        <color rgb="FF92D050"/>
      </bottom>
      <diagonal/>
    </border>
    <border>
      <left/>
      <right/>
      <top style="thick">
        <color rgb="FF92D050"/>
      </top>
      <bottom style="thick">
        <color rgb="FF92D050"/>
      </bottom>
      <diagonal/>
    </border>
    <border>
      <left/>
      <right style="thick">
        <color rgb="FF92D050"/>
      </right>
      <top style="thick">
        <color rgb="FF92D050"/>
      </top>
      <bottom style="thick">
        <color rgb="FF92D050"/>
      </bottom>
      <diagonal/>
    </border>
    <border>
      <left style="thick">
        <color theme="3"/>
      </left>
      <right/>
      <top style="thick">
        <color theme="3"/>
      </top>
      <bottom/>
      <diagonal/>
    </border>
    <border>
      <left/>
      <right/>
      <top style="thick">
        <color theme="3"/>
      </top>
      <bottom/>
      <diagonal/>
    </border>
    <border>
      <left/>
      <right style="thick">
        <color theme="3"/>
      </right>
      <top style="thick">
        <color theme="3"/>
      </top>
      <bottom/>
      <diagonal/>
    </border>
    <border>
      <left style="thick">
        <color rgb="FF92D050"/>
      </left>
      <right/>
      <top style="thick">
        <color rgb="FF92D050"/>
      </top>
      <bottom/>
      <diagonal/>
    </border>
    <border>
      <left/>
      <right/>
      <top style="thick">
        <color rgb="FF92D050"/>
      </top>
      <bottom/>
      <diagonal/>
    </border>
    <border>
      <left/>
      <right style="thick">
        <color rgb="FF92D050"/>
      </right>
      <top style="thick">
        <color rgb="FF92D050"/>
      </top>
      <bottom/>
      <diagonal/>
    </border>
    <border>
      <left style="thick">
        <color theme="3"/>
      </left>
      <right/>
      <top/>
      <bottom/>
      <diagonal/>
    </border>
    <border>
      <left/>
      <right style="thick">
        <color theme="3"/>
      </right>
      <top/>
      <bottom/>
      <diagonal/>
    </border>
    <border>
      <left style="thick">
        <color rgb="FF92D050"/>
      </left>
      <right/>
      <top/>
      <bottom/>
      <diagonal/>
    </border>
    <border>
      <left/>
      <right style="thick">
        <color rgb="FF92D050"/>
      </right>
      <top/>
      <bottom/>
      <diagonal/>
    </border>
    <border>
      <left style="thick">
        <color rgb="FF92D050"/>
      </left>
      <right/>
      <top/>
      <bottom style="thick">
        <color rgb="FF92D050"/>
      </bottom>
      <diagonal/>
    </border>
    <border>
      <left/>
      <right/>
      <top/>
      <bottom style="thick">
        <color rgb="FF92D050"/>
      </bottom>
      <diagonal/>
    </border>
    <border>
      <left/>
      <right style="thick">
        <color rgb="FF92D050"/>
      </right>
      <top/>
      <bottom style="thick">
        <color rgb="FF92D050"/>
      </bottom>
      <diagonal/>
    </border>
    <border>
      <left style="thick">
        <color theme="3"/>
      </left>
      <right/>
      <top/>
      <bottom style="thick">
        <color theme="3"/>
      </bottom>
      <diagonal/>
    </border>
    <border>
      <left/>
      <right/>
      <top/>
      <bottom style="thick">
        <color theme="3"/>
      </bottom>
      <diagonal/>
    </border>
    <border>
      <left/>
      <right style="thick">
        <color theme="3"/>
      </right>
      <top/>
      <bottom style="thick">
        <color theme="3"/>
      </bottom>
      <diagonal/>
    </border>
    <border>
      <left style="thick">
        <color theme="3"/>
      </left>
      <right style="thick">
        <color theme="3"/>
      </right>
      <top style="thick">
        <color theme="3"/>
      </top>
      <bottom/>
      <diagonal/>
    </border>
    <border>
      <left style="thick">
        <color auto="1"/>
      </left>
      <right/>
      <top style="thick">
        <color auto="1"/>
      </top>
      <bottom/>
      <diagonal/>
    </border>
    <border>
      <left/>
      <right/>
      <top style="thick">
        <color auto="1"/>
      </top>
      <bottom/>
      <diagonal/>
    </border>
    <border>
      <left/>
      <right style="thick">
        <color auto="1"/>
      </right>
      <top style="thick">
        <color auto="1"/>
      </top>
      <bottom/>
      <diagonal/>
    </border>
    <border>
      <left style="thick">
        <color auto="1"/>
      </left>
      <right/>
      <top/>
      <bottom/>
      <diagonal/>
    </border>
    <border>
      <left/>
      <right style="thick">
        <color auto="1"/>
      </right>
      <top/>
      <bottom/>
      <diagonal/>
    </border>
    <border>
      <left style="thick">
        <color auto="1"/>
      </left>
      <right/>
      <top/>
      <bottom style="thick">
        <color auto="1"/>
      </bottom>
      <diagonal/>
    </border>
    <border>
      <left/>
      <right/>
      <top/>
      <bottom style="thick">
        <color auto="1"/>
      </bottom>
      <diagonal/>
    </border>
    <border>
      <left/>
      <right style="thick">
        <color auto="1"/>
      </right>
      <top/>
      <bottom style="thick">
        <color auto="1"/>
      </bottom>
      <diagonal/>
    </border>
    <border>
      <left style="thick">
        <color rgb="FFC00000"/>
      </left>
      <right style="thick">
        <color rgb="FFC00000"/>
      </right>
      <top style="thick">
        <color rgb="FFC00000"/>
      </top>
      <bottom style="thick">
        <color rgb="FFC00000"/>
      </bottom>
      <diagonal/>
    </border>
    <border>
      <left style="thick">
        <color rgb="FFC00000"/>
      </left>
      <right/>
      <top style="thick">
        <color rgb="FFC00000"/>
      </top>
      <bottom/>
      <diagonal/>
    </border>
    <border>
      <left/>
      <right/>
      <top style="thick">
        <color rgb="FFC00000"/>
      </top>
      <bottom/>
      <diagonal/>
    </border>
    <border>
      <left/>
      <right style="thick">
        <color rgb="FFC00000"/>
      </right>
      <top style="thick">
        <color rgb="FFC00000"/>
      </top>
      <bottom/>
      <diagonal/>
    </border>
    <border>
      <left style="thick">
        <color rgb="FFC00000"/>
      </left>
      <right/>
      <top/>
      <bottom/>
      <diagonal/>
    </border>
    <border>
      <left/>
      <right style="thick">
        <color rgb="FFC00000"/>
      </right>
      <top/>
      <bottom/>
      <diagonal/>
    </border>
    <border>
      <left style="thick">
        <color rgb="FFC00000"/>
      </left>
      <right/>
      <top/>
      <bottom style="thick">
        <color rgb="FFC00000"/>
      </bottom>
      <diagonal/>
    </border>
    <border>
      <left/>
      <right/>
      <top/>
      <bottom style="thick">
        <color rgb="FFC00000"/>
      </bottom>
      <diagonal/>
    </border>
    <border>
      <left/>
      <right style="thick">
        <color rgb="FFC00000"/>
      </right>
      <top/>
      <bottom style="thick">
        <color rgb="FFC00000"/>
      </bottom>
      <diagonal/>
    </border>
    <border>
      <left style="thin">
        <color indexed="64"/>
      </left>
      <right style="thin">
        <color indexed="64"/>
      </right>
      <top style="thin">
        <color indexed="64"/>
      </top>
      <bottom style="thin">
        <color indexed="64"/>
      </bottom>
      <diagonal/>
    </border>
    <border>
      <left/>
      <right style="thin">
        <color indexed="64"/>
      </right>
      <top/>
      <bottom style="thin">
        <color auto="1"/>
      </bottom>
      <diagonal/>
    </border>
    <border>
      <left style="thick">
        <color auto="1"/>
      </left>
      <right/>
      <top style="thick">
        <color auto="1"/>
      </top>
      <bottom style="thick">
        <color auto="1"/>
      </bottom>
      <diagonal/>
    </border>
    <border>
      <left style="thick">
        <color rgb="FFC00000"/>
      </left>
      <right style="thick">
        <color rgb="FFC00000"/>
      </right>
      <top/>
      <bottom/>
      <diagonal/>
    </border>
    <border>
      <left style="thick">
        <color rgb="FFC00000"/>
      </left>
      <right style="thick">
        <color rgb="FFC00000"/>
      </right>
      <top/>
      <bottom style="thick">
        <color rgb="FFC00000"/>
      </bottom>
      <diagonal/>
    </border>
  </borders>
  <cellStyleXfs count="71">
    <xf numFmtId="0" fontId="1" fillId="0" borderId="0"/>
    <xf numFmtId="0" fontId="3" fillId="0" borderId="0"/>
    <xf numFmtId="9" fontId="3" fillId="0" borderId="0"/>
    <xf numFmtId="0" fontId="3" fillId="0" borderId="0"/>
    <xf numFmtId="0" fontId="9" fillId="0" borderId="0"/>
    <xf numFmtId="0" fontId="10" fillId="0" borderId="22"/>
    <xf numFmtId="0" fontId="11" fillId="0" borderId="23"/>
    <xf numFmtId="0" fontId="12" fillId="0" borderId="24"/>
    <xf numFmtId="0" fontId="12" fillId="0" borderId="0"/>
    <xf numFmtId="0" fontId="13" fillId="3" borderId="0"/>
    <xf numFmtId="0" fontId="14" fillId="4" borderId="0"/>
    <xf numFmtId="0" fontId="15" fillId="5" borderId="0"/>
    <xf numFmtId="0" fontId="16" fillId="6" borderId="25"/>
    <xf numFmtId="0" fontId="17" fillId="7" borderId="26"/>
    <xf numFmtId="0" fontId="18" fillId="7" borderId="25"/>
    <xf numFmtId="0" fontId="19" fillId="0" borderId="27"/>
    <xf numFmtId="0" fontId="20" fillId="8" borderId="28"/>
    <xf numFmtId="0" fontId="21" fillId="0" borderId="0"/>
    <xf numFmtId="0" fontId="1" fillId="9" borderId="29"/>
    <xf numFmtId="0" fontId="22" fillId="0" borderId="0"/>
    <xf numFmtId="0" fontId="2" fillId="0" borderId="30"/>
    <xf numFmtId="0" fontId="23" fillId="10" borderId="0"/>
    <xf numFmtId="0" fontId="1" fillId="11" borderId="0"/>
    <xf numFmtId="0" fontId="1" fillId="12" borderId="0"/>
    <xf numFmtId="0" fontId="23" fillId="13" borderId="0"/>
    <xf numFmtId="0" fontId="23" fillId="14" borderId="0"/>
    <xf numFmtId="0" fontId="1" fillId="15" borderId="0"/>
    <xf numFmtId="0" fontId="1" fillId="16" borderId="0"/>
    <xf numFmtId="0" fontId="23" fillId="17" borderId="0"/>
    <xf numFmtId="0" fontId="23" fillId="18" borderId="0"/>
    <xf numFmtId="0" fontId="1" fillId="19" borderId="0"/>
    <xf numFmtId="0" fontId="1" fillId="20" borderId="0"/>
    <xf numFmtId="0" fontId="23" fillId="21" borderId="0"/>
    <xf numFmtId="0" fontId="23" fillId="22" borderId="0"/>
    <xf numFmtId="0" fontId="1" fillId="23" borderId="0"/>
    <xf numFmtId="0" fontId="1" fillId="24" borderId="0"/>
    <xf numFmtId="0" fontId="23" fillId="25" borderId="0"/>
    <xf numFmtId="0" fontId="23" fillId="26" borderId="0"/>
    <xf numFmtId="0" fontId="1" fillId="27" borderId="0"/>
    <xf numFmtId="0" fontId="1" fillId="28" borderId="0"/>
    <xf numFmtId="0" fontId="23" fillId="29" borderId="0"/>
    <xf numFmtId="0" fontId="23" fillId="30" borderId="0"/>
    <xf numFmtId="0" fontId="1" fillId="31" borderId="0"/>
    <xf numFmtId="0" fontId="1" fillId="32" borderId="0"/>
    <xf numFmtId="0" fontId="23" fillId="33" borderId="0"/>
    <xf numFmtId="0" fontId="24" fillId="0" borderId="0"/>
    <xf numFmtId="0" fontId="3" fillId="0" borderId="0"/>
    <xf numFmtId="167" fontId="3" fillId="0" borderId="0"/>
    <xf numFmtId="9" fontId="3" fillId="0" borderId="0"/>
    <xf numFmtId="43" fontId="3" fillId="0" borderId="0"/>
    <xf numFmtId="165" fontId="29" fillId="0" borderId="0"/>
    <xf numFmtId="0" fontId="32" fillId="0" borderId="0"/>
    <xf numFmtId="168" fontId="1" fillId="0" borderId="0"/>
    <xf numFmtId="0" fontId="33" fillId="0" borderId="0"/>
    <xf numFmtId="0" fontId="34" fillId="5" borderId="0"/>
    <xf numFmtId="0" fontId="1" fillId="13" borderId="0"/>
    <xf numFmtId="0" fontId="1" fillId="17" borderId="0"/>
    <xf numFmtId="0" fontId="1" fillId="21" borderId="0"/>
    <xf numFmtId="0" fontId="1" fillId="25" borderId="0"/>
    <xf numFmtId="0" fontId="1" fillId="29" borderId="0"/>
    <xf numFmtId="0" fontId="1" fillId="33" borderId="0"/>
    <xf numFmtId="43" fontId="3" fillId="0" borderId="0"/>
    <xf numFmtId="168" fontId="1" fillId="0" borderId="0"/>
    <xf numFmtId="43" fontId="3" fillId="0" borderId="0"/>
    <xf numFmtId="0" fontId="37" fillId="0" borderId="0"/>
    <xf numFmtId="43" fontId="3" fillId="0" borderId="0"/>
    <xf numFmtId="43" fontId="3" fillId="0" borderId="0"/>
    <xf numFmtId="44" fontId="1" fillId="0" borderId="0"/>
    <xf numFmtId="43" fontId="3" fillId="0" borderId="0"/>
    <xf numFmtId="44" fontId="1" fillId="0" borderId="0"/>
    <xf numFmtId="43" fontId="3" fillId="0" borderId="0"/>
  </cellStyleXfs>
  <cellXfs count="290">
    <xf numFmtId="0" fontId="0" fillId="0" borderId="0" pivotButton="0" quotePrefix="0" xfId="0"/>
    <xf numFmtId="0" fontId="3" fillId="2" borderId="0" applyAlignment="1" pivotButton="0" quotePrefix="0" xfId="1">
      <alignment vertical="center"/>
    </xf>
    <xf numFmtId="0" fontId="3" fillId="2" borderId="0" pivotButton="0" quotePrefix="0" xfId="1"/>
    <xf numFmtId="0" fontId="5" fillId="2" borderId="0" applyAlignment="1" pivotButton="0" quotePrefix="0" xfId="1">
      <alignment horizontal="right" vertical="center" textRotation="90"/>
    </xf>
    <xf numFmtId="0" fontId="5" fillId="2" borderId="11" applyAlignment="1" pivotButton="0" quotePrefix="0" xfId="1">
      <alignment horizontal="right" vertical="center" textRotation="90"/>
    </xf>
    <xf numFmtId="0" fontId="6" fillId="2" borderId="2" applyAlignment="1" pivotButton="0" quotePrefix="0" xfId="1">
      <alignment horizontal="center" vertical="center"/>
    </xf>
    <xf numFmtId="0" fontId="3" fillId="2" borderId="6" pivotButton="0" quotePrefix="0" xfId="1"/>
    <xf numFmtId="0" fontId="3" fillId="2" borderId="31" pivotButton="0" quotePrefix="0" xfId="1"/>
    <xf numFmtId="0" fontId="3" fillId="2" borderId="7" pivotButton="0" quotePrefix="0" xfId="1"/>
    <xf numFmtId="0" fontId="5" fillId="2" borderId="3" applyAlignment="1" pivotButton="0" quotePrefix="0" xfId="1">
      <alignment horizontal="right" vertical="center"/>
    </xf>
    <xf numFmtId="0" fontId="5" fillId="2" borderId="0" applyAlignment="1" pivotButton="0" quotePrefix="0" xfId="1">
      <alignment vertical="center"/>
    </xf>
    <xf numFmtId="0" fontId="5" fillId="2" borderId="0" applyAlignment="1" pivotButton="0" quotePrefix="0" xfId="1">
      <alignment horizontal="right" vertical="center"/>
    </xf>
    <xf numFmtId="0" fontId="6" fillId="2" borderId="20" applyAlignment="1" pivotButton="0" quotePrefix="0" xfId="1">
      <alignment vertical="center"/>
    </xf>
    <xf numFmtId="2" fontId="6" fillId="2" borderId="19" applyAlignment="1" pivotButton="0" quotePrefix="0" xfId="1">
      <alignment horizontal="right" vertical="center"/>
    </xf>
    <xf numFmtId="0" fontId="6" fillId="2" borderId="19" applyAlignment="1" pivotButton="0" quotePrefix="0" xfId="1">
      <alignment vertical="center"/>
    </xf>
    <xf numFmtId="0" fontId="6" fillId="2" borderId="19" applyAlignment="1" pivotButton="0" quotePrefix="0" xfId="1">
      <alignment horizontal="left" vertical="center"/>
    </xf>
    <xf numFmtId="1" fontId="6" fillId="2" borderId="19" applyAlignment="1" pivotButton="0" quotePrefix="0" xfId="1">
      <alignment horizontal="right" vertical="center"/>
    </xf>
    <xf numFmtId="0" fontId="6" fillId="2" borderId="18" applyAlignment="1" pivotButton="0" quotePrefix="0" xfId="1">
      <alignment vertical="center"/>
    </xf>
    <xf numFmtId="0" fontId="6" fillId="2" borderId="3" applyAlignment="1" pivotButton="0" quotePrefix="0" xfId="1">
      <alignment vertical="center"/>
    </xf>
    <xf numFmtId="2" fontId="6" fillId="2" borderId="0" applyAlignment="1" pivotButton="0" quotePrefix="0" xfId="1">
      <alignment horizontal="right" vertical="center"/>
    </xf>
    <xf numFmtId="164" fontId="6" fillId="2" borderId="0" applyAlignment="1" pivotButton="0" quotePrefix="0" xfId="1">
      <alignment vertical="center"/>
    </xf>
    <xf numFmtId="0" fontId="6" fillId="2" borderId="0" applyAlignment="1" pivotButton="0" quotePrefix="0" xfId="1">
      <alignment vertical="center"/>
    </xf>
    <xf numFmtId="1" fontId="6" fillId="2" borderId="0" applyAlignment="1" pivotButton="0" quotePrefix="0" xfId="1">
      <alignment horizontal="right" vertical="center"/>
    </xf>
    <xf numFmtId="0" fontId="6" fillId="2" borderId="11" applyAlignment="1" pivotButton="0" quotePrefix="0" xfId="1">
      <alignment vertical="center"/>
    </xf>
    <xf numFmtId="0" fontId="6" fillId="2" borderId="0" applyAlignment="1" pivotButton="0" quotePrefix="0" xfId="1">
      <alignment horizontal="right" vertical="center"/>
    </xf>
    <xf numFmtId="1" fontId="6" fillId="2" borderId="0" applyAlignment="1" pivotButton="0" quotePrefix="0" xfId="1">
      <alignment vertical="center"/>
    </xf>
    <xf numFmtId="0" fontId="3" fillId="2" borderId="11" applyAlignment="1" pivotButton="0" quotePrefix="0" xfId="1">
      <alignment vertical="center"/>
    </xf>
    <xf numFmtId="2" fontId="6" fillId="2" borderId="0" applyAlignment="1" pivotButton="0" quotePrefix="0" xfId="1">
      <alignment vertical="center"/>
    </xf>
    <xf numFmtId="1" fontId="6" fillId="2" borderId="0" applyAlignment="1" pivotButton="0" quotePrefix="0" xfId="1">
      <alignment horizontal="left" vertical="center"/>
    </xf>
    <xf numFmtId="0" fontId="3" fillId="2" borderId="3" applyAlignment="1" pivotButton="0" quotePrefix="0" xfId="1">
      <alignment vertical="center"/>
    </xf>
    <xf numFmtId="0" fontId="6" fillId="2" borderId="1" applyAlignment="1" pivotButton="0" quotePrefix="0" xfId="1">
      <alignment vertical="center"/>
    </xf>
    <xf numFmtId="0" fontId="3" fillId="2" borderId="2" applyAlignment="1" pivotButton="0" quotePrefix="0" xfId="1">
      <alignment vertical="center"/>
    </xf>
    <xf numFmtId="0" fontId="6" fillId="2" borderId="2" applyAlignment="1" pivotButton="0" quotePrefix="0" xfId="1">
      <alignment vertical="center"/>
    </xf>
    <xf numFmtId="0" fontId="6" fillId="2" borderId="10" applyAlignment="1" pivotButton="0" quotePrefix="0" xfId="1">
      <alignment vertical="center"/>
    </xf>
    <xf numFmtId="0" fontId="7" fillId="2" borderId="3" applyAlignment="1" pivotButton="0" quotePrefix="0" xfId="1">
      <alignment vertical="center"/>
    </xf>
    <xf numFmtId="0" fontId="28" fillId="2" borderId="3" applyAlignment="1" pivotButton="0" quotePrefix="0" xfId="1">
      <alignment vertical="center"/>
    </xf>
    <xf numFmtId="1" fontId="28" fillId="2" borderId="0" applyAlignment="1" pivotButton="0" quotePrefix="0" xfId="1">
      <alignment horizontal="left" vertical="center"/>
    </xf>
    <xf numFmtId="0" fontId="3" fillId="2" borderId="18" applyAlignment="1" pivotButton="0" quotePrefix="0" xfId="1">
      <alignment vertical="center"/>
    </xf>
    <xf numFmtId="0" fontId="7" fillId="2" borderId="20" applyAlignment="1" pivotButton="0" quotePrefix="0" xfId="1">
      <alignment vertical="center"/>
    </xf>
    <xf numFmtId="0" fontId="6" fillId="2" borderId="3" applyAlignment="1" pivotButton="0" quotePrefix="0" xfId="1">
      <alignment horizontal="left" vertical="center"/>
    </xf>
    <xf numFmtId="0" fontId="3" fillId="2" borderId="0" applyAlignment="1" pivotButton="0" quotePrefix="0" xfId="1">
      <alignment horizontal="right" vertical="center"/>
    </xf>
    <xf numFmtId="0" fontId="3" fillId="34" borderId="31" pivotButton="0" quotePrefix="0" xfId="1"/>
    <xf numFmtId="0" fontId="7" fillId="2" borderId="19" applyAlignment="1" pivotButton="0" quotePrefix="0" xfId="1">
      <alignment vertical="center"/>
    </xf>
    <xf numFmtId="0" fontId="7" fillId="2" borderId="18" applyAlignment="1" pivotButton="0" quotePrefix="0" xfId="1">
      <alignment vertical="center"/>
    </xf>
    <xf numFmtId="0" fontId="3" fillId="2" borderId="19" applyAlignment="1" pivotButton="0" quotePrefix="0" xfId="1">
      <alignment vertical="center"/>
    </xf>
    <xf numFmtId="49" fontId="6" fillId="2" borderId="3" applyAlignment="1" pivotButton="0" quotePrefix="0" xfId="1">
      <alignment vertical="center"/>
    </xf>
    <xf numFmtId="49" fontId="6" fillId="2" borderId="0" applyAlignment="1" pivotButton="0" quotePrefix="0" xfId="1">
      <alignment vertical="center"/>
    </xf>
    <xf numFmtId="0" fontId="4" fillId="2" borderId="0" applyAlignment="1" pivotButton="0" quotePrefix="0" xfId="1">
      <alignment vertical="center"/>
    </xf>
    <xf numFmtId="1" fontId="3" fillId="2" borderId="0" applyAlignment="1" pivotButton="0" quotePrefix="0" xfId="1">
      <alignment vertical="center"/>
    </xf>
    <xf numFmtId="0" fontId="6" fillId="2" borderId="0" applyAlignment="1" pivotButton="0" quotePrefix="0" xfId="1">
      <alignment horizontal="left" vertical="center"/>
    </xf>
    <xf numFmtId="2" fontId="6" fillId="2" borderId="0" applyAlignment="1" pivotButton="0" quotePrefix="0" xfId="1">
      <alignment horizontal="left" vertical="center" shrinkToFit="1"/>
    </xf>
    <xf numFmtId="0" fontId="0" fillId="2" borderId="0" applyAlignment="1" pivotButton="0" quotePrefix="0" xfId="0">
      <alignment vertical="center" wrapText="1"/>
    </xf>
    <xf numFmtId="0" fontId="0" fillId="2" borderId="11" applyAlignment="1" pivotButton="0" quotePrefix="0" xfId="0">
      <alignment vertical="center" wrapText="1"/>
    </xf>
    <xf numFmtId="14" fontId="6" fillId="2" borderId="10" applyAlignment="1" pivotButton="0" quotePrefix="0" xfId="1">
      <alignment horizontal="left" vertical="center"/>
    </xf>
    <xf numFmtId="0" fontId="31" fillId="2" borderId="3" applyAlignment="1" pivotButton="0" quotePrefix="0" xfId="1">
      <alignment vertical="center"/>
    </xf>
    <xf numFmtId="0" fontId="31" fillId="2" borderId="0" applyAlignment="1" pivotButton="0" quotePrefix="0" xfId="1">
      <alignment vertical="center"/>
    </xf>
    <xf numFmtId="0" fontId="3" fillId="2" borderId="14" pivotButton="0" quotePrefix="0" xfId="1"/>
    <xf numFmtId="0" fontId="3" fillId="2" borderId="0" applyAlignment="1" pivotButton="0" quotePrefix="0" xfId="1">
      <alignment horizontal="left"/>
    </xf>
    <xf numFmtId="0" fontId="3" fillId="2" borderId="0" applyAlignment="1" pivotButton="0" quotePrefix="0" xfId="1">
      <alignment horizontal="left" vertical="center"/>
    </xf>
    <xf numFmtId="0" fontId="3" fillId="2" borderId="5" applyAlignment="1" pivotButton="0" quotePrefix="0" xfId="1">
      <alignment vertical="center"/>
    </xf>
    <xf numFmtId="0" fontId="6" fillId="2" borderId="14" applyAlignment="1" pivotButton="0" quotePrefix="0" xfId="1">
      <alignment vertical="center"/>
    </xf>
    <xf numFmtId="0" fontId="3" fillId="2" borderId="5" pivotButton="0" quotePrefix="0" xfId="1"/>
    <xf numFmtId="0" fontId="0" fillId="2" borderId="0" applyAlignment="1" pivotButton="0" quotePrefix="0" xfId="0">
      <alignment vertical="center" textRotation="90"/>
    </xf>
    <xf numFmtId="0" fontId="35" fillId="36" borderId="0" applyAlignment="1" pivotButton="0" quotePrefix="0" xfId="1">
      <alignment vertical="center"/>
    </xf>
    <xf numFmtId="0" fontId="35" fillId="35" borderId="0" applyAlignment="1" pivotButton="0" quotePrefix="0" xfId="1">
      <alignment vertical="center"/>
    </xf>
    <xf numFmtId="0" fontId="3" fillId="35" borderId="15" pivotButton="0" quotePrefix="0" xfId="1"/>
    <xf numFmtId="0" fontId="3" fillId="35" borderId="17" applyAlignment="1" pivotButton="0" quotePrefix="0" xfId="1">
      <alignment vertical="center"/>
    </xf>
    <xf numFmtId="0" fontId="3" fillId="35" borderId="16" applyAlignment="1" pivotButton="0" quotePrefix="0" xfId="1">
      <alignment vertical="center"/>
    </xf>
    <xf numFmtId="0" fontId="3" fillId="35" borderId="16" pivotButton="0" quotePrefix="0" xfId="1"/>
    <xf numFmtId="0" fontId="26" fillId="35" borderId="5" applyAlignment="1" pivotButton="0" quotePrefix="0" xfId="1">
      <alignment vertical="center"/>
    </xf>
    <xf numFmtId="0" fontId="26" fillId="35" borderId="0" pivotButton="0" quotePrefix="0" xfId="1"/>
    <xf numFmtId="0" fontId="26" fillId="35" borderId="14" pivotButton="0" quotePrefix="0" xfId="1"/>
    <xf numFmtId="0" fontId="35" fillId="35" borderId="0" applyAlignment="1" pivotButton="0" quotePrefix="0" xfId="1">
      <alignment horizontal="right" vertical="center"/>
    </xf>
    <xf numFmtId="0" fontId="26" fillId="2" borderId="0" pivotButton="0" quotePrefix="0" xfId="1"/>
    <xf numFmtId="0" fontId="26" fillId="2" borderId="5" pivotButton="0" quotePrefix="0" xfId="1"/>
    <xf numFmtId="14" fontId="35" fillId="36" borderId="14" applyAlignment="1" pivotButton="0" quotePrefix="0" xfId="1">
      <alignment horizontal="left" vertical="center"/>
    </xf>
    <xf numFmtId="0" fontId="28" fillId="2" borderId="0" applyAlignment="1" pivotButton="0" quotePrefix="0" xfId="1">
      <alignment vertical="center"/>
    </xf>
    <xf numFmtId="0" fontId="28" fillId="2" borderId="0" applyAlignment="1" pivotButton="0" quotePrefix="0" xfId="1">
      <alignment horizontal="right" vertical="center"/>
    </xf>
    <xf numFmtId="0" fontId="28" fillId="2" borderId="0" applyAlignment="1" pivotButton="0" quotePrefix="0" xfId="1">
      <alignment horizontal="left" vertical="center"/>
    </xf>
    <xf numFmtId="0" fontId="0" fillId="2" borderId="0" applyAlignment="1" pivotButton="0" quotePrefix="0" xfId="0">
      <alignment horizontal="left" vertical="center"/>
    </xf>
    <xf numFmtId="0" fontId="35" fillId="2" borderId="0" applyAlignment="1" pivotButton="0" quotePrefix="0" xfId="1">
      <alignment vertical="center"/>
    </xf>
    <xf numFmtId="0" fontId="35" fillId="2" borderId="0" pivotButton="0" quotePrefix="0" xfId="0"/>
    <xf numFmtId="0" fontId="38" fillId="2" borderId="0" pivotButton="0" quotePrefix="0" xfId="1"/>
    <xf numFmtId="0" fontId="25" fillId="2" borderId="0" pivotButton="0" quotePrefix="0" xfId="1"/>
    <xf numFmtId="165" fontId="6" fillId="2" borderId="0" applyAlignment="1" pivotButton="0" quotePrefix="0" xfId="1">
      <alignment horizontal="right" vertical="center"/>
    </xf>
    <xf numFmtId="165" fontId="6" fillId="2" borderId="0" applyAlignment="1" pivotButton="0" quotePrefix="0" xfId="1">
      <alignment horizontal="center" vertical="center"/>
    </xf>
    <xf numFmtId="165" fontId="3" fillId="2" borderId="0" applyAlignment="1" pivotButton="0" quotePrefix="0" xfId="50">
      <alignment vertical="center"/>
    </xf>
    <xf numFmtId="165" fontId="3" fillId="2" borderId="0" applyAlignment="1" pivotButton="0" quotePrefix="0" xfId="50">
      <alignment horizontal="left" vertical="center"/>
    </xf>
    <xf numFmtId="165" fontId="41" fillId="2" borderId="0" applyAlignment="1" pivotButton="0" quotePrefix="0" xfId="50">
      <alignment vertical="center"/>
    </xf>
    <xf numFmtId="0" fontId="0" fillId="2" borderId="0" applyAlignment="1" pivotButton="0" quotePrefix="1" xfId="0">
      <alignment horizontal="left" vertical="center"/>
    </xf>
    <xf numFmtId="165" fontId="42" fillId="2" borderId="0" applyAlignment="1" pivotButton="0" quotePrefix="0" xfId="50">
      <alignment vertical="center"/>
    </xf>
    <xf numFmtId="165" fontId="43" fillId="2" borderId="0" applyAlignment="1" pivotButton="0" quotePrefix="0" xfId="50">
      <alignment vertical="center"/>
    </xf>
    <xf numFmtId="0" fontId="44" fillId="2" borderId="0" applyAlignment="1" pivotButton="0" quotePrefix="0" xfId="0">
      <alignment horizontal="left" vertical="center"/>
    </xf>
    <xf numFmtId="0" fontId="3" fillId="2" borderId="0" applyAlignment="1" applyProtection="1" pivotButton="0" quotePrefix="0" xfId="0">
      <alignment horizontal="left" vertical="center"/>
      <protection locked="0" hidden="0"/>
    </xf>
    <xf numFmtId="0" fontId="3" fillId="2" borderId="0" applyAlignment="1" pivotButton="0" quotePrefix="0" xfId="0">
      <alignment horizontal="left" vertical="center"/>
    </xf>
    <xf numFmtId="0" fontId="45" fillId="2" borderId="0" applyAlignment="1" pivotButton="0" quotePrefix="0" xfId="0">
      <alignment horizontal="center" vertical="center"/>
    </xf>
    <xf numFmtId="165" fontId="46" fillId="2" borderId="0" applyAlignment="1" pivotButton="0" quotePrefix="0" xfId="50">
      <alignment horizontal="center" vertical="center"/>
    </xf>
    <xf numFmtId="0" fontId="47" fillId="2" borderId="0" applyAlignment="1" pivotButton="0" quotePrefix="0" xfId="3">
      <alignment horizontal="center"/>
    </xf>
    <xf numFmtId="0" fontId="5" fillId="2" borderId="0" applyAlignment="1" pivotButton="0" quotePrefix="0" xfId="1">
      <alignment horizontal="left" vertical="center" textRotation="90"/>
    </xf>
    <xf numFmtId="165" fontId="40" fillId="2" borderId="0" applyAlignment="1" pivotButton="0" quotePrefix="0" xfId="50">
      <alignment vertical="center" wrapText="1"/>
    </xf>
    <xf numFmtId="165" fontId="6" fillId="38" borderId="0" applyAlignment="1" pivotButton="0" quotePrefix="0" xfId="1">
      <alignment horizontal="right" vertical="center"/>
    </xf>
    <xf numFmtId="0" fontId="6" fillId="38" borderId="0" applyAlignment="1" pivotButton="0" quotePrefix="0" xfId="1">
      <alignment horizontal="left" vertical="center"/>
    </xf>
    <xf numFmtId="165" fontId="6" fillId="38" borderId="0" applyAlignment="1" pivotButton="0" quotePrefix="0" xfId="1">
      <alignment horizontal="left" vertical="center"/>
    </xf>
    <xf numFmtId="165" fontId="7" fillId="38" borderId="0" applyAlignment="1" pivotButton="0" quotePrefix="0" xfId="1">
      <alignment horizontal="left" vertical="center" shrinkToFit="1"/>
    </xf>
    <xf numFmtId="166" fontId="6" fillId="2" borderId="0" applyAlignment="1" pivotButton="0" quotePrefix="0" xfId="1">
      <alignment horizontal="right" vertical="center"/>
    </xf>
    <xf numFmtId="166" fontId="6" fillId="38" borderId="0" applyAlignment="1" pivotButton="0" quotePrefix="0" xfId="1">
      <alignment horizontal="right" vertical="center"/>
    </xf>
    <xf numFmtId="0" fontId="5" fillId="2" borderId="11" applyAlignment="1" pivotButton="0" quotePrefix="0" xfId="1">
      <alignment horizontal="right" vertical="center" textRotation="90"/>
    </xf>
    <xf numFmtId="0" fontId="27" fillId="2" borderId="2" applyAlignment="1" pivotButton="0" quotePrefix="0" xfId="0">
      <alignment horizontal="center" vertical="center"/>
    </xf>
    <xf numFmtId="0" fontId="27" fillId="2" borderId="10" applyAlignment="1" pivotButton="0" quotePrefix="0" xfId="0">
      <alignment horizontal="center" vertical="center"/>
    </xf>
    <xf numFmtId="0" fontId="7" fillId="2" borderId="20" applyAlignment="1" pivotButton="0" quotePrefix="0" xfId="1">
      <alignment vertical="center"/>
    </xf>
    <xf numFmtId="0" fontId="7" fillId="2" borderId="19" applyAlignment="1" pivotButton="0" quotePrefix="0" xfId="1">
      <alignment vertical="center"/>
    </xf>
    <xf numFmtId="0" fontId="30" fillId="2" borderId="1" applyAlignment="1" pivotButton="0" quotePrefix="0" xfId="0">
      <alignment horizontal="center" wrapText="1"/>
    </xf>
    <xf numFmtId="0" fontId="30" fillId="2" borderId="2" applyAlignment="1" pivotButton="0" quotePrefix="0" xfId="0">
      <alignment horizontal="center" wrapText="1"/>
    </xf>
    <xf numFmtId="0" fontId="7" fillId="2" borderId="2" applyAlignment="1" pivotButton="0" quotePrefix="0" xfId="1">
      <alignment horizontal="center" vertical="center" shrinkToFit="1"/>
    </xf>
    <xf numFmtId="0" fontId="7" fillId="2" borderId="19" applyAlignment="1" pivotButton="0" quotePrefix="0" xfId="1">
      <alignment horizontal="center" vertical="center"/>
    </xf>
    <xf numFmtId="0" fontId="7" fillId="2" borderId="18" applyAlignment="1" pivotButton="0" quotePrefix="0" xfId="1">
      <alignment horizontal="center" vertical="center"/>
    </xf>
    <xf numFmtId="0" fontId="6" fillId="2" borderId="3" applyAlignment="1" pivotButton="0" quotePrefix="0" xfId="1">
      <alignment vertical="center" wrapText="1"/>
    </xf>
    <xf numFmtId="0" fontId="6" fillId="2" borderId="0" applyAlignment="1" pivotButton="0" quotePrefix="0" xfId="1">
      <alignment vertical="center" wrapText="1"/>
    </xf>
    <xf numFmtId="0" fontId="4" fillId="2" borderId="21" applyAlignment="1" pivotButton="0" quotePrefix="0" xfId="1">
      <alignment horizontal="center" vertical="center"/>
    </xf>
    <xf numFmtId="0" fontId="4" fillId="2" borderId="4" applyAlignment="1" pivotButton="0" quotePrefix="0" xfId="1">
      <alignment horizontal="center" vertical="center"/>
    </xf>
    <xf numFmtId="0" fontId="4" fillId="2" borderId="9" applyAlignment="1" pivotButton="0" quotePrefix="0" xfId="1">
      <alignment horizontal="center" vertical="center"/>
    </xf>
    <xf numFmtId="0" fontId="5" fillId="2" borderId="4" applyAlignment="1" pivotButton="0" quotePrefix="0" xfId="1">
      <alignment vertical="center" shrinkToFit="1"/>
    </xf>
    <xf numFmtId="0" fontId="5" fillId="2" borderId="9" applyAlignment="1" pivotButton="0" quotePrefix="0" xfId="1">
      <alignment vertical="center" shrinkToFit="1"/>
    </xf>
    <xf numFmtId="0" fontId="8" fillId="2" borderId="21" applyAlignment="1" pivotButton="0" quotePrefix="0" xfId="1">
      <alignment horizontal="center" vertical="center"/>
    </xf>
    <xf numFmtId="0" fontId="8" fillId="2" borderId="4" applyAlignment="1" pivotButton="0" quotePrefix="0" xfId="1">
      <alignment horizontal="center" vertical="center"/>
    </xf>
    <xf numFmtId="0" fontId="8" fillId="2" borderId="9" applyAlignment="1" pivotButton="0" quotePrefix="0" xfId="1">
      <alignment horizontal="center" vertical="center"/>
    </xf>
    <xf numFmtId="2" fontId="3" fillId="2" borderId="21" applyAlignment="1" pivotButton="0" quotePrefix="0" xfId="1">
      <alignment horizontal="center" vertical="center"/>
    </xf>
    <xf numFmtId="2" fontId="3" fillId="2" borderId="4" applyAlignment="1" pivotButton="0" quotePrefix="0" xfId="1">
      <alignment horizontal="center" vertical="center"/>
    </xf>
    <xf numFmtId="2" fontId="3" fillId="2" borderId="9" applyAlignment="1" pivotButton="0" quotePrefix="0" xfId="1">
      <alignment horizontal="center" vertical="center"/>
    </xf>
    <xf numFmtId="0" fontId="0" fillId="2" borderId="2" pivotButton="0" quotePrefix="0" xfId="0"/>
    <xf numFmtId="0" fontId="3" fillId="2" borderId="19" applyAlignment="1" pivotButton="0" quotePrefix="0" xfId="1">
      <alignment vertical="center"/>
    </xf>
    <xf numFmtId="0" fontId="0" fillId="0" borderId="4" applyAlignment="1" pivotButton="0" quotePrefix="0" xfId="0">
      <alignment vertical="center" shrinkToFit="1"/>
    </xf>
    <xf numFmtId="0" fontId="0" fillId="0" borderId="9" applyAlignment="1" pivotButton="0" quotePrefix="0" xfId="0">
      <alignment vertical="center" shrinkToFit="1"/>
    </xf>
    <xf numFmtId="0" fontId="0" fillId="2" borderId="11" applyAlignment="1" pivotButton="0" quotePrefix="0" xfId="0">
      <alignment horizontal="right" vertical="center" textRotation="90"/>
    </xf>
    <xf numFmtId="0" fontId="0" fillId="2" borderId="11" applyAlignment="1" pivotButton="0" quotePrefix="0" xfId="0">
      <alignment vertical="center"/>
    </xf>
    <xf numFmtId="0" fontId="2" fillId="0" borderId="2" applyAlignment="1" pivotButton="0" quotePrefix="0" xfId="0">
      <alignment horizontal="center" vertical="center" shrinkToFit="1"/>
    </xf>
    <xf numFmtId="0" fontId="0" fillId="0" borderId="0" applyAlignment="1" pivotButton="0" quotePrefix="0" xfId="0">
      <alignment vertical="center" wrapText="1"/>
    </xf>
    <xf numFmtId="0" fontId="0" fillId="0" borderId="3" applyAlignment="1" pivotButton="0" quotePrefix="0" xfId="0">
      <alignment vertical="center" wrapText="1"/>
    </xf>
    <xf numFmtId="165" fontId="40" fillId="2" borderId="0" applyAlignment="1" pivotButton="0" quotePrefix="0" xfId="50">
      <alignment horizontal="center" vertical="center" wrapText="1"/>
    </xf>
    <xf numFmtId="0" fontId="36" fillId="35" borderId="0" applyAlignment="1" pivotButton="0" quotePrefix="0" xfId="1">
      <alignment horizontal="center" vertical="center"/>
    </xf>
    <xf numFmtId="0" fontId="7" fillId="2" borderId="0" applyAlignment="1" pivotButton="0" quotePrefix="0" xfId="1">
      <alignment horizontal="center" vertical="center"/>
    </xf>
    <xf numFmtId="0" fontId="39" fillId="35" borderId="8" applyAlignment="1" pivotButton="0" quotePrefix="0" xfId="1">
      <alignment horizontal="center" vertical="center" wrapText="1"/>
    </xf>
    <xf numFmtId="0" fontId="39" fillId="35" borderId="13" applyAlignment="1" pivotButton="0" quotePrefix="0" xfId="1">
      <alignment horizontal="center" vertical="center" wrapText="1"/>
    </xf>
    <xf numFmtId="0" fontId="39" fillId="35" borderId="12" applyAlignment="1" pivotButton="0" quotePrefix="0" xfId="1">
      <alignment horizontal="center" vertical="center" wrapText="1"/>
    </xf>
    <xf numFmtId="0" fontId="27" fillId="2" borderId="0" applyAlignment="1" pivotButton="0" quotePrefix="0" xfId="0">
      <alignment horizontal="center" vertical="center"/>
    </xf>
    <xf numFmtId="0" fontId="3" fillId="2" borderId="0" applyAlignment="1" pivotButton="0" quotePrefix="0" xfId="1">
      <alignment vertical="center"/>
    </xf>
    <xf numFmtId="0" fontId="3" fillId="2" borderId="0" pivotButton="0" quotePrefix="0" xfId="1"/>
    <xf numFmtId="165" fontId="35" fillId="39" borderId="0" applyAlignment="1" pivotButton="0" quotePrefix="0" xfId="1">
      <alignment vertical="center"/>
    </xf>
    <xf numFmtId="165" fontId="35" fillId="39" borderId="0" applyAlignment="1" pivotButton="0" quotePrefix="0" xfId="1">
      <alignment horizontal="left" vertical="center" shrinkToFit="1"/>
    </xf>
    <xf numFmtId="0" fontId="3" fillId="39" borderId="0" applyAlignment="1" pivotButton="0" quotePrefix="0" xfId="1">
      <alignment vertical="center"/>
    </xf>
    <xf numFmtId="0" fontId="3" fillId="39" borderId="0" pivotButton="0" quotePrefix="0" xfId="1"/>
    <xf numFmtId="2" fontId="35" fillId="39" borderId="0" applyAlignment="1" pivotButton="0" quotePrefix="0" xfId="1">
      <alignment horizontal="center" vertical="center"/>
    </xf>
    <xf numFmtId="0" fontId="35" fillId="35" borderId="32" applyAlignment="1" pivotButton="0" quotePrefix="0" xfId="1">
      <alignment vertical="center"/>
    </xf>
    <xf numFmtId="0" fontId="35" fillId="40" borderId="33" applyAlignment="1" pivotButton="0" quotePrefix="0" xfId="1">
      <alignment vertical="center"/>
    </xf>
    <xf numFmtId="0" fontId="35" fillId="40" borderId="34" applyAlignment="1" pivotButton="0" quotePrefix="0" xfId="1">
      <alignment vertical="center"/>
    </xf>
    <xf numFmtId="0" fontId="3" fillId="40" borderId="35" pivotButton="0" quotePrefix="0" xfId="1"/>
    <xf numFmtId="0" fontId="3" fillId="2" borderId="36" applyAlignment="1" pivotButton="0" quotePrefix="0" xfId="1">
      <alignment vertical="center"/>
    </xf>
    <xf numFmtId="0" fontId="3" fillId="2" borderId="37" applyAlignment="1" pivotButton="0" quotePrefix="0" xfId="1">
      <alignment vertical="center"/>
    </xf>
    <xf numFmtId="0" fontId="3" fillId="2" borderId="38" applyAlignment="1" pivotButton="0" quotePrefix="0" xfId="1">
      <alignment vertical="center"/>
    </xf>
    <xf numFmtId="0" fontId="3" fillId="2" borderId="39" applyAlignment="1" pivotButton="0" quotePrefix="0" xfId="1">
      <alignment vertical="center"/>
    </xf>
    <xf numFmtId="0" fontId="3" fillId="2" borderId="40" applyAlignment="1" pivotButton="0" quotePrefix="0" xfId="1">
      <alignment vertical="center"/>
    </xf>
    <xf numFmtId="0" fontId="3" fillId="2" borderId="41" pivotButton="0" quotePrefix="0" xfId="1"/>
    <xf numFmtId="0" fontId="6" fillId="2" borderId="42" applyAlignment="1" pivotButton="0" quotePrefix="0" xfId="1">
      <alignment vertical="center"/>
    </xf>
    <xf numFmtId="0" fontId="6" fillId="2" borderId="43" applyAlignment="1" pivotButton="0" quotePrefix="0" xfId="1">
      <alignment horizontal="left" vertical="center"/>
    </xf>
    <xf numFmtId="0" fontId="6" fillId="2" borderId="44" applyAlignment="1" pivotButton="0" quotePrefix="0" xfId="1">
      <alignment vertical="center"/>
    </xf>
    <xf numFmtId="0" fontId="3" fillId="2" borderId="45" pivotButton="0" quotePrefix="0" xfId="1"/>
    <xf numFmtId="164" fontId="6" fillId="2" borderId="43" applyAlignment="1" pivotButton="0" quotePrefix="0" xfId="1">
      <alignment horizontal="left" vertical="center"/>
    </xf>
    <xf numFmtId="0" fontId="3" fillId="2" borderId="46" pivotButton="0" quotePrefix="0" xfId="1"/>
    <xf numFmtId="0" fontId="3" fillId="2" borderId="47" pivotButton="0" quotePrefix="0" xfId="1"/>
    <xf numFmtId="0" fontId="3" fillId="2" borderId="48" pivotButton="0" quotePrefix="0" xfId="1"/>
    <xf numFmtId="0" fontId="3" fillId="40" borderId="35" applyAlignment="1" pivotButton="0" quotePrefix="0" xfId="1">
      <alignment vertical="center"/>
    </xf>
    <xf numFmtId="49" fontId="6" fillId="2" borderId="39" applyAlignment="1" pivotButton="0" quotePrefix="0" xfId="1">
      <alignment vertical="center"/>
    </xf>
    <xf numFmtId="49" fontId="6" fillId="2" borderId="40" applyAlignment="1" pivotButton="0" quotePrefix="0" xfId="1">
      <alignment vertical="center"/>
    </xf>
    <xf numFmtId="0" fontId="3" fillId="2" borderId="41" applyAlignment="1" pivotButton="0" quotePrefix="0" xfId="1">
      <alignment vertical="center"/>
    </xf>
    <xf numFmtId="1" fontId="6" fillId="2" borderId="43" applyAlignment="1" pivotButton="0" quotePrefix="0" xfId="1">
      <alignment horizontal="left" vertical="center"/>
    </xf>
    <xf numFmtId="49" fontId="6" fillId="2" borderId="44" applyAlignment="1" pivotButton="0" quotePrefix="0" xfId="1">
      <alignment vertical="center"/>
    </xf>
    <xf numFmtId="1" fontId="6" fillId="2" borderId="45" applyAlignment="1" pivotButton="0" quotePrefix="0" xfId="1">
      <alignment vertical="center"/>
    </xf>
    <xf numFmtId="0" fontId="31" fillId="2" borderId="42" applyAlignment="1" pivotButton="0" quotePrefix="0" xfId="1">
      <alignment vertical="center"/>
    </xf>
    <xf numFmtId="166" fontId="31" fillId="2" borderId="0" applyAlignment="1" pivotButton="0" quotePrefix="0" xfId="1">
      <alignment horizontal="right" vertical="center"/>
    </xf>
    <xf numFmtId="0" fontId="7" fillId="2" borderId="44" applyAlignment="1" pivotButton="0" quotePrefix="0" xfId="1">
      <alignment vertical="center"/>
    </xf>
    <xf numFmtId="0" fontId="3" fillId="2" borderId="45" applyAlignment="1" pivotButton="0" quotePrefix="0" xfId="1">
      <alignment vertical="center"/>
    </xf>
    <xf numFmtId="0" fontId="3" fillId="2" borderId="43" applyAlignment="1" pivotButton="0" quotePrefix="0" xfId="1">
      <alignment horizontal="left" vertical="center"/>
    </xf>
    <xf numFmtId="166" fontId="48" fillId="2" borderId="43" applyAlignment="1" pivotButton="0" quotePrefix="0" xfId="1">
      <alignment horizontal="left" vertical="center"/>
    </xf>
    <xf numFmtId="0" fontId="3" fillId="2" borderId="49" applyAlignment="1" pivotButton="0" quotePrefix="0" xfId="1">
      <alignment vertical="center"/>
    </xf>
    <xf numFmtId="0" fontId="3" fillId="2" borderId="50" applyAlignment="1" pivotButton="0" quotePrefix="0" xfId="1">
      <alignment vertical="center"/>
    </xf>
    <xf numFmtId="0" fontId="3" fillId="2" borderId="51" applyAlignment="1" pivotButton="0" quotePrefix="0" xfId="1">
      <alignment vertical="center"/>
    </xf>
    <xf numFmtId="0" fontId="35" fillId="35" borderId="52" applyAlignment="1" pivotButton="0" quotePrefix="0" xfId="1">
      <alignment vertical="center"/>
    </xf>
    <xf numFmtId="0" fontId="6" fillId="2" borderId="43" applyAlignment="1" pivotButton="0" quotePrefix="0" xfId="1">
      <alignment vertical="center"/>
    </xf>
    <xf numFmtId="0" fontId="6" fillId="2" borderId="49" applyAlignment="1" pivotButton="0" quotePrefix="0" xfId="1">
      <alignment vertical="center"/>
    </xf>
    <xf numFmtId="166" fontId="6" fillId="2" borderId="50" applyAlignment="1" pivotButton="0" quotePrefix="0" xfId="1">
      <alignment horizontal="right" vertical="center"/>
    </xf>
    <xf numFmtId="0" fontId="6" fillId="2" borderId="51" applyAlignment="1" pivotButton="0" quotePrefix="0" xfId="1">
      <alignment vertical="center"/>
    </xf>
    <xf numFmtId="0" fontId="35" fillId="40" borderId="33" applyAlignment="1" pivotButton="0" quotePrefix="0" xfId="1">
      <alignment horizontal="left" vertical="center"/>
    </xf>
    <xf numFmtId="0" fontId="3" fillId="40" borderId="34" applyAlignment="1" pivotButton="0" quotePrefix="0" xfId="1">
      <alignment vertical="center"/>
    </xf>
    <xf numFmtId="0" fontId="3" fillId="2" borderId="40" pivotButton="0" quotePrefix="0" xfId="1"/>
    <xf numFmtId="0" fontId="5" fillId="2" borderId="53" applyAlignment="1" pivotButton="0" quotePrefix="0" xfId="1">
      <alignment horizontal="left" vertical="center" textRotation="90"/>
    </xf>
    <xf numFmtId="0" fontId="3" fillId="2" borderId="54" applyAlignment="1" pivotButton="0" quotePrefix="0" xfId="1">
      <alignment horizontal="left" vertical="center"/>
    </xf>
    <xf numFmtId="0" fontId="3" fillId="2" borderId="55" applyAlignment="1" pivotButton="0" quotePrefix="0" xfId="1">
      <alignment horizontal="left"/>
    </xf>
    <xf numFmtId="0" fontId="6" fillId="2" borderId="45" applyAlignment="1" pivotButton="0" quotePrefix="0" xfId="1">
      <alignment horizontal="left" vertical="center"/>
    </xf>
    <xf numFmtId="0" fontId="5" fillId="2" borderId="56" applyAlignment="1" pivotButton="0" quotePrefix="0" xfId="1">
      <alignment horizontal="left" vertical="center" textRotation="90"/>
    </xf>
    <xf numFmtId="0" fontId="3" fillId="2" borderId="57" applyAlignment="1" pivotButton="0" quotePrefix="0" xfId="1">
      <alignment horizontal="left"/>
    </xf>
    <xf numFmtId="0" fontId="6" fillId="2" borderId="45" applyAlignment="1" pivotButton="0" quotePrefix="0" xfId="1">
      <alignment vertical="center"/>
    </xf>
    <xf numFmtId="0" fontId="3" fillId="2" borderId="46" applyAlignment="1" pivotButton="0" quotePrefix="0" xfId="1">
      <alignment vertical="center"/>
    </xf>
    <xf numFmtId="0" fontId="3" fillId="2" borderId="47" applyAlignment="1" pivotButton="0" quotePrefix="0" xfId="1">
      <alignment vertical="center"/>
    </xf>
    <xf numFmtId="0" fontId="35" fillId="40" borderId="39" applyAlignment="1" pivotButton="0" quotePrefix="0" xfId="1">
      <alignment horizontal="left" vertical="center"/>
    </xf>
    <xf numFmtId="0" fontId="3" fillId="40" borderId="40" pivotButton="0" quotePrefix="0" xfId="1"/>
    <xf numFmtId="0" fontId="3" fillId="40" borderId="41" pivotButton="0" quotePrefix="0" xfId="1"/>
    <xf numFmtId="0" fontId="3" fillId="2" borderId="39" pivotButton="0" quotePrefix="0" xfId="1"/>
    <xf numFmtId="0" fontId="31" fillId="2" borderId="44" applyAlignment="1" pivotButton="0" quotePrefix="0" xfId="1">
      <alignment vertical="center"/>
    </xf>
    <xf numFmtId="0" fontId="5" fillId="2" borderId="58" applyAlignment="1" pivotButton="0" quotePrefix="0" xfId="1">
      <alignment horizontal="left" vertical="center" textRotation="90"/>
    </xf>
    <xf numFmtId="0" fontId="3" fillId="2" borderId="59" applyAlignment="1" pivotButton="0" quotePrefix="0" xfId="1">
      <alignment horizontal="left" vertical="center"/>
    </xf>
    <xf numFmtId="0" fontId="3" fillId="2" borderId="60" applyAlignment="1" pivotButton="0" quotePrefix="0" xfId="1">
      <alignment horizontal="left"/>
    </xf>
    <xf numFmtId="0" fontId="35" fillId="35" borderId="36" applyAlignment="1" pivotButton="0" quotePrefix="0" xfId="1">
      <alignment vertical="center"/>
    </xf>
    <xf numFmtId="0" fontId="26" fillId="35" borderId="38" applyAlignment="1" pivotButton="0" quotePrefix="0" xfId="1">
      <alignment vertical="center"/>
    </xf>
    <xf numFmtId="0" fontId="3" fillId="2" borderId="43" applyAlignment="1" pivotButton="0" quotePrefix="0" xfId="1">
      <alignment vertical="center"/>
    </xf>
    <xf numFmtId="0" fontId="35" fillId="37" borderId="61" applyAlignment="1" pivotButton="0" quotePrefix="0" xfId="1">
      <alignment vertical="center"/>
    </xf>
    <xf numFmtId="0" fontId="6" fillId="2" borderId="42" applyAlignment="1" pivotButton="0" quotePrefix="0" xfId="1">
      <alignment horizontal="right" vertical="center"/>
    </xf>
    <xf numFmtId="0" fontId="6" fillId="2" borderId="62" applyAlignment="1" pivotButton="0" quotePrefix="0" xfId="1">
      <alignment vertical="center"/>
    </xf>
    <xf numFmtId="0" fontId="3" fillId="2" borderId="63" applyAlignment="1" pivotButton="0" quotePrefix="0" xfId="1">
      <alignment vertical="center"/>
    </xf>
    <xf numFmtId="0" fontId="3" fillId="2" borderId="64" applyAlignment="1" pivotButton="0" quotePrefix="0" xfId="1">
      <alignment vertical="center"/>
    </xf>
    <xf numFmtId="1" fontId="6" fillId="2" borderId="43" applyAlignment="1" pivotButton="0" quotePrefix="0" xfId="1">
      <alignment horizontal="right" vertical="center"/>
    </xf>
    <xf numFmtId="0" fontId="6" fillId="2" borderId="65" applyAlignment="1" pivotButton="0" quotePrefix="0" xfId="1">
      <alignment vertical="center"/>
    </xf>
    <xf numFmtId="0" fontId="3" fillId="2" borderId="66" applyAlignment="1" pivotButton="0" quotePrefix="0" xfId="1">
      <alignment vertical="center"/>
    </xf>
    <xf numFmtId="0" fontId="6" fillId="2" borderId="65" applyAlignment="1" pivotButton="0" quotePrefix="0" xfId="1">
      <alignment vertical="center" wrapText="1"/>
    </xf>
    <xf numFmtId="0" fontId="3" fillId="2" borderId="66" applyAlignment="1" pivotButton="0" quotePrefix="0" xfId="1">
      <alignment vertical="center"/>
    </xf>
    <xf numFmtId="1" fontId="6" fillId="38" borderId="43" applyAlignment="1" pivotButton="0" quotePrefix="0" xfId="1">
      <alignment horizontal="left" vertical="center"/>
    </xf>
    <xf numFmtId="0" fontId="3" fillId="2" borderId="65" applyAlignment="1" pivotButton="0" quotePrefix="0" xfId="1">
      <alignment vertical="center"/>
    </xf>
    <xf numFmtId="0" fontId="6" fillId="38" borderId="43" applyAlignment="1" pivotButton="0" quotePrefix="0" xfId="1">
      <alignment horizontal="left" vertical="center"/>
    </xf>
    <xf numFmtId="0" fontId="3" fillId="2" borderId="49" pivotButton="0" quotePrefix="0" xfId="1"/>
    <xf numFmtId="0" fontId="3" fillId="2" borderId="51" pivotButton="0" quotePrefix="0" xfId="1"/>
    <xf numFmtId="0" fontId="3" fillId="2" borderId="67" applyAlignment="1" pivotButton="0" quotePrefix="0" xfId="1">
      <alignment vertical="center"/>
    </xf>
    <xf numFmtId="0" fontId="3" fillId="2" borderId="68" applyAlignment="1" pivotButton="0" quotePrefix="0" xfId="1">
      <alignment vertical="center"/>
    </xf>
    <xf numFmtId="0" fontId="3" fillId="2" borderId="69" applyAlignment="1" pivotButton="0" quotePrefix="0" xfId="1">
      <alignment vertical="center"/>
    </xf>
    <xf numFmtId="0" fontId="35" fillId="2" borderId="0" applyAlignment="1" pivotButton="0" quotePrefix="0" xfId="1">
      <alignment horizontal="right" vertical="center"/>
    </xf>
    <xf numFmtId="14" fontId="35" fillId="2" borderId="14" applyAlignment="1" pivotButton="0" quotePrefix="0" xfId="1">
      <alignment horizontal="left" vertical="center"/>
    </xf>
    <xf numFmtId="0" fontId="0" fillId="0" borderId="14" pivotButton="0" quotePrefix="0" xfId="0"/>
    <xf numFmtId="0" fontId="0" fillId="0" borderId="5" pivotButton="0" quotePrefix="0" xfId="0"/>
    <xf numFmtId="0" fontId="0" fillId="0" borderId="13" pivotButton="0" quotePrefix="0" xfId="0"/>
    <xf numFmtId="0" fontId="0" fillId="0" borderId="8" pivotButton="0" quotePrefix="0" xfId="0"/>
    <xf numFmtId="0" fontId="0" fillId="0" borderId="12" pivotButton="0" quotePrefix="0" xfId="0"/>
    <xf numFmtId="0" fontId="37" fillId="2" borderId="0" pivotButton="0" quotePrefix="0" xfId="64"/>
    <xf numFmtId="0" fontId="3" fillId="2" borderId="0" applyAlignment="1" pivotButton="0" quotePrefix="0" xfId="1">
      <alignment vertical="center"/>
    </xf>
    <xf numFmtId="0" fontId="6" fillId="2" borderId="67" applyAlignment="1" pivotButton="0" quotePrefix="0" xfId="1">
      <alignment vertical="center"/>
    </xf>
    <xf numFmtId="0" fontId="3" fillId="2" borderId="68" applyAlignment="1" pivotButton="0" quotePrefix="0" xfId="1">
      <alignment vertical="center"/>
    </xf>
    <xf numFmtId="0" fontId="3" fillId="2" borderId="69" applyAlignment="1" pivotButton="0" quotePrefix="0" xfId="1">
      <alignment vertical="center"/>
    </xf>
    <xf numFmtId="0" fontId="4" fillId="2" borderId="70" applyAlignment="1" pivotButton="0" quotePrefix="0" xfId="1">
      <alignment horizontal="center" vertical="center"/>
    </xf>
    <xf numFmtId="0" fontId="0" fillId="0" borderId="4" pivotButton="0" quotePrefix="0" xfId="0"/>
    <xf numFmtId="0" fontId="0" fillId="0" borderId="9" pivotButton="0" quotePrefix="0" xfId="0"/>
    <xf numFmtId="0" fontId="8" fillId="2" borderId="70" applyAlignment="1" pivotButton="0" quotePrefix="0" xfId="1">
      <alignment horizontal="center" vertical="center"/>
    </xf>
    <xf numFmtId="2" fontId="3" fillId="2" borderId="70" applyAlignment="1" pivotButton="0" quotePrefix="0" xfId="1">
      <alignment horizontal="center" vertical="center"/>
    </xf>
    <xf numFmtId="164" fontId="6" fillId="2" borderId="0" applyAlignment="1" pivotButton="0" quotePrefix="0" xfId="1">
      <alignment vertical="center"/>
    </xf>
    <xf numFmtId="0" fontId="0" fillId="0" borderId="2" pivotButton="0" quotePrefix="0" xfId="0"/>
    <xf numFmtId="0" fontId="0" fillId="0" borderId="19" pivotButton="0" quotePrefix="0" xfId="0"/>
    <xf numFmtId="0" fontId="0" fillId="0" borderId="18" pivotButton="0" quotePrefix="0" xfId="0"/>
    <xf numFmtId="0" fontId="0" fillId="0" borderId="11" pivotButton="0" quotePrefix="0" xfId="0"/>
    <xf numFmtId="0" fontId="0" fillId="0" borderId="3" pivotButton="0" quotePrefix="0" xfId="0"/>
    <xf numFmtId="0" fontId="27" fillId="2" borderId="71" applyAlignment="1" pivotButton="0" quotePrefix="0" xfId="0">
      <alignment horizontal="center" vertical="center"/>
    </xf>
    <xf numFmtId="0" fontId="0" fillId="0" borderId="71" pivotButton="0" quotePrefix="0" xfId="0"/>
    <xf numFmtId="165" fontId="3" fillId="2" borderId="0" applyAlignment="1" pivotButton="0" quotePrefix="0" xfId="50">
      <alignment horizontal="left" vertical="center"/>
    </xf>
    <xf numFmtId="165" fontId="3" fillId="2" borderId="0" applyAlignment="1" pivotButton="0" quotePrefix="0" xfId="50">
      <alignment vertical="center"/>
    </xf>
    <xf numFmtId="165" fontId="40" fillId="2" borderId="0" applyAlignment="1" pivotButton="0" quotePrefix="0" xfId="50">
      <alignment vertical="center" wrapText="1"/>
    </xf>
    <xf numFmtId="165" fontId="41" fillId="2" borderId="0" applyAlignment="1" pivotButton="0" quotePrefix="0" xfId="50">
      <alignment vertical="center"/>
    </xf>
    <xf numFmtId="165" fontId="35" fillId="39" borderId="0" applyAlignment="1" pivotButton="0" quotePrefix="0" xfId="1">
      <alignment vertical="center"/>
    </xf>
    <xf numFmtId="165" fontId="35" fillId="39" borderId="0" applyAlignment="1" pivotButton="0" quotePrefix="0" xfId="1">
      <alignment horizontal="left" vertical="center" shrinkToFit="1"/>
    </xf>
    <xf numFmtId="165" fontId="40" fillId="2" borderId="0" applyAlignment="1" pivotButton="0" quotePrefix="0" xfId="50">
      <alignment horizontal="center" vertical="center" wrapText="1"/>
    </xf>
    <xf numFmtId="166" fontId="6" fillId="2" borderId="0" applyAlignment="1" pivotButton="0" quotePrefix="0" xfId="1">
      <alignment horizontal="right" vertical="center"/>
    </xf>
    <xf numFmtId="165" fontId="6" fillId="2" borderId="0" applyAlignment="1" pivotButton="0" quotePrefix="0" xfId="1">
      <alignment horizontal="center" vertical="center"/>
    </xf>
    <xf numFmtId="164" fontId="6" fillId="2" borderId="43" applyAlignment="1" pivotButton="0" quotePrefix="0" xfId="1">
      <alignment horizontal="left" vertical="center"/>
    </xf>
    <xf numFmtId="165" fontId="42" fillId="2" borderId="0" applyAlignment="1" pivotButton="0" quotePrefix="0" xfId="50">
      <alignment vertical="center"/>
    </xf>
    <xf numFmtId="165" fontId="43" fillId="2" borderId="0" applyAlignment="1" pivotButton="0" quotePrefix="0" xfId="50">
      <alignment vertical="center"/>
    </xf>
    <xf numFmtId="166" fontId="31" fillId="2" borderId="0" applyAlignment="1" pivotButton="0" quotePrefix="0" xfId="1">
      <alignment horizontal="right" vertical="center"/>
    </xf>
    <xf numFmtId="166" fontId="48" fillId="2" borderId="43" applyAlignment="1" pivotButton="0" quotePrefix="0" xfId="1">
      <alignment horizontal="left" vertical="center"/>
    </xf>
    <xf numFmtId="166" fontId="6" fillId="38" borderId="0" applyAlignment="1" pivotButton="0" quotePrefix="0" xfId="1">
      <alignment horizontal="right" vertical="center"/>
    </xf>
    <xf numFmtId="166" fontId="6" fillId="2" borderId="50" applyAlignment="1" pivotButton="0" quotePrefix="0" xfId="1">
      <alignment horizontal="right" vertical="center"/>
    </xf>
    <xf numFmtId="0" fontId="0" fillId="0" borderId="34" pivotButton="0" quotePrefix="0" xfId="0"/>
    <xf numFmtId="0" fontId="5" fillId="2" borderId="72" applyAlignment="1" pivotButton="0" quotePrefix="0" xfId="1">
      <alignment horizontal="left" vertical="center" textRotation="90"/>
    </xf>
    <xf numFmtId="165" fontId="6" fillId="38" borderId="0" applyAlignment="1" pivotButton="0" quotePrefix="0" xfId="1">
      <alignment horizontal="right" vertical="center"/>
    </xf>
    <xf numFmtId="0" fontId="0" fillId="0" borderId="56" pivotButton="0" quotePrefix="0" xfId="0"/>
    <xf numFmtId="165" fontId="6" fillId="2" borderId="0" applyAlignment="1" pivotButton="0" quotePrefix="0" xfId="1">
      <alignment horizontal="right" vertical="center"/>
    </xf>
    <xf numFmtId="0" fontId="0" fillId="0" borderId="40" pivotButton="0" quotePrefix="0" xfId="0"/>
    <xf numFmtId="165" fontId="6" fillId="38" borderId="0" applyAlignment="1" pivotButton="0" quotePrefix="0" xfId="1">
      <alignment horizontal="left" vertical="center"/>
    </xf>
    <xf numFmtId="165" fontId="7" fillId="38" borderId="0" applyAlignment="1" pivotButton="0" quotePrefix="0" xfId="1">
      <alignment horizontal="left" vertical="center" shrinkToFit="1"/>
    </xf>
    <xf numFmtId="0" fontId="0" fillId="0" borderId="58" pivotButton="0" quotePrefix="0" xfId="0"/>
    <xf numFmtId="0" fontId="6" fillId="2" borderId="73" applyAlignment="1" pivotButton="0" quotePrefix="0" xfId="1">
      <alignment vertical="center" wrapText="1"/>
    </xf>
    <xf numFmtId="0" fontId="0" fillId="0" borderId="66" pivotButton="0" quotePrefix="0" xfId="0"/>
    <xf numFmtId="0" fontId="0" fillId="0" borderId="65" pivotButton="0" quotePrefix="0" xfId="0"/>
    <xf numFmtId="165" fontId="46" fillId="2" borderId="0" applyAlignment="1" pivotButton="0" quotePrefix="0" xfId="50">
      <alignment horizontal="center" vertical="center"/>
    </xf>
    <xf numFmtId="0" fontId="6" fillId="2" borderId="74" applyAlignment="1" pivotButton="0" quotePrefix="0" xfId="1">
      <alignment vertical="center" wrapText="1"/>
    </xf>
    <xf numFmtId="0" fontId="0" fillId="0" borderId="67" pivotButton="0" quotePrefix="0" xfId="0"/>
    <xf numFmtId="0" fontId="0" fillId="0" borderId="68" pivotButton="0" quotePrefix="0" xfId="0"/>
    <xf numFmtId="0" fontId="0" fillId="0" borderId="69" pivotButton="0" quotePrefix="0" xfId="0"/>
  </cellXfs>
  <cellStyles count="71">
    <cellStyle name="Normal" xfId="0" builtinId="0"/>
    <cellStyle name="Normal 2" xfId="1"/>
    <cellStyle name="Porcentagem 2" xfId="2"/>
    <cellStyle name="Normal 2 2" xfId="3"/>
    <cellStyle name="Título" xfId="4" builtinId="15"/>
    <cellStyle name="Título 1" xfId="5" builtinId="16"/>
    <cellStyle name="Título 2" xfId="6" builtinId="17"/>
    <cellStyle name="Título 3" xfId="7" builtinId="18"/>
    <cellStyle name="Título 4" xfId="8" builtinId="19"/>
    <cellStyle name="Bom" xfId="9" builtinId="26"/>
    <cellStyle name="Ruim" xfId="10" builtinId="27"/>
    <cellStyle name="Neutro" xfId="11" builtinId="28"/>
    <cellStyle name="Entrada" xfId="12" builtinId="20"/>
    <cellStyle name="Saída" xfId="13" builtinId="21"/>
    <cellStyle name="Cálculo" xfId="14" builtinId="22"/>
    <cellStyle name="Célula Vinculada" xfId="15" builtinId="24"/>
    <cellStyle name="Célula de Verificação" xfId="16" builtinId="23"/>
    <cellStyle name="Texto de Aviso" xfId="17" builtinId="11"/>
    <cellStyle name="Nota" xfId="18" builtinId="10"/>
    <cellStyle name="Texto Explicativo" xfId="19" builtinId="53"/>
    <cellStyle name="Total" xfId="20" builtinId="25"/>
    <cellStyle name="Ênfase1" xfId="21" builtinId="29"/>
    <cellStyle name="20% - Ênfase1" xfId="22" builtinId="30"/>
    <cellStyle name="40% - Ênfase1" xfId="23" builtinId="31"/>
    <cellStyle name="60% - Ênfase1" xfId="24" builtinId="32"/>
    <cellStyle name="Ênfase2" xfId="25" builtinId="33"/>
    <cellStyle name="20% - Ênfase2" xfId="26" builtinId="34"/>
    <cellStyle name="40% - Ênfase2" xfId="27" builtinId="35"/>
    <cellStyle name="60% - Ênfase2" xfId="28" builtinId="36"/>
    <cellStyle name="Ênfase3" xfId="29" builtinId="37"/>
    <cellStyle name="20% - Ênfase3" xfId="30" builtinId="38"/>
    <cellStyle name="40% - Ênfase3" xfId="31" builtinId="39"/>
    <cellStyle name="60% - Ênfase3" xfId="32" builtinId="40"/>
    <cellStyle name="Ênfase4" xfId="33" builtinId="41"/>
    <cellStyle name="20% - Ênfase4" xfId="34" builtinId="42"/>
    <cellStyle name="40% - Ênfase4" xfId="35" builtinId="43"/>
    <cellStyle name="60% - Ênfase4" xfId="36" builtinId="44"/>
    <cellStyle name="Ênfase5" xfId="37" builtinId="45"/>
    <cellStyle name="20% - Ênfase5" xfId="38" builtinId="46"/>
    <cellStyle name="40% - Ênfase5" xfId="39" builtinId="47"/>
    <cellStyle name="60% - Ênfase5" xfId="40" builtinId="48"/>
    <cellStyle name="Ênfase6" xfId="41" builtinId="49"/>
    <cellStyle name="20% - Ênfase6" xfId="42" builtinId="50"/>
    <cellStyle name="40% - Ênfase6" xfId="43" builtinId="51"/>
    <cellStyle name="60% - Ênfase6" xfId="44" builtinId="52"/>
    <cellStyle name="Normal 3" xfId="45"/>
    <cellStyle name="Normal 3 2" xfId="46"/>
    <cellStyle name="Moeda 2" xfId="47"/>
    <cellStyle name="Porcentagem 3" xfId="48"/>
    <cellStyle name="Vírgula 2" xfId="49"/>
    <cellStyle name="Normal 2 3" xfId="50"/>
    <cellStyle name="Normal 4" xfId="51"/>
    <cellStyle name="Moeda 3" xfId="52"/>
    <cellStyle name="Título 5" xfId="53"/>
    <cellStyle name="Neutro 2" xfId="54"/>
    <cellStyle name="60% - Ênfase1 2" xfId="55"/>
    <cellStyle name="60% - Ênfase2 2" xfId="56"/>
    <cellStyle name="60% - Ênfase3 2" xfId="57"/>
    <cellStyle name="60% - Ênfase4 2" xfId="58"/>
    <cellStyle name="60% - Ênfase5 2" xfId="59"/>
    <cellStyle name="60% - Ênfase6 2" xfId="60"/>
    <cellStyle name="Vírgula 2 2" xfId="61"/>
    <cellStyle name="Moeda 3 2" xfId="62"/>
    <cellStyle name="Vírgula 2 2 2" xfId="63"/>
    <cellStyle name="Hiperlink" xfId="64" builtinId="8"/>
    <cellStyle name="Vírgula 2 4" xfId="65"/>
    <cellStyle name="Vírgula 2 3" xfId="66"/>
    <cellStyle name="Moeda 3 3" xfId="67"/>
    <cellStyle name="Vírgula 2 2 3" xfId="68"/>
    <cellStyle name="Moeda 3 2 2" xfId="69"/>
    <cellStyle name="Vírgula 2 2 2 2" xfId="70"/>
  </cellStyles>
  <dxfs count="93">
    <dxf>
      <font>
        <color theme="0"/>
      </font>
    </dxf>
    <dxf>
      <font>
        <color theme="0"/>
      </font>
    </dxf>
    <dxf>
      <font>
        <color theme="0"/>
      </font>
    </dxf>
    <dxf>
      <font>
        <color theme="0"/>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
      <font>
        <color theme="0"/>
      </font>
    </dxf>
    <dxf>
      <font>
        <color theme="0"/>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
      <font>
        <color theme="0"/>
      </font>
    </dxf>
    <dxf>
      <font>
        <color theme="0"/>
      </font>
    </dxf>
    <dxf>
      <font>
        <color theme="0"/>
      </font>
    </dxf>
    <dxf>
      <font>
        <color theme="0"/>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
      <font>
        <color theme="0"/>
      </font>
    </dxf>
    <dxf>
      <font>
        <color theme="0"/>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
      <font>
        <color theme="0"/>
      </font>
    </dxf>
    <dxf>
      <font>
        <color theme="0"/>
      </font>
    </dxf>
    <dxf>
      <font>
        <color theme="0"/>
      </font>
    </dxf>
    <dxf>
      <font>
        <color theme="0"/>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
      <font>
        <color theme="0"/>
      </font>
    </dxf>
    <dxf>
      <font>
        <color theme="0"/>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
      <font>
        <color theme="0"/>
      </font>
    </dxf>
    <dxf>
      <font>
        <color theme="0"/>
      </font>
    </dxf>
    <dxf>
      <font>
        <color theme="0"/>
      </font>
    </dxf>
    <dxf>
      <font>
        <color theme="0"/>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
      <font>
        <color theme="0"/>
      </font>
    </dxf>
    <dxf>
      <font>
        <color theme="0"/>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
      <font>
        <color theme="0"/>
      </font>
    </dxf>
    <dxf>
      <font>
        <color theme="0"/>
      </font>
    </dxf>
    <dxf>
      <font>
        <color theme="0"/>
      </font>
    </dxf>
    <dxf>
      <font>
        <color theme="0"/>
      </font>
    </dxf>
    <dxf>
      <font>
        <color theme="0"/>
      </font>
    </dxf>
    <dxf>
      <font>
        <color theme="0"/>
      </font>
    </dxf>
    <dxf>
      <font>
        <color theme="0"/>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
      <font>
        <color theme="0"/>
      </font>
    </dxf>
    <dxf>
      <font>
        <color theme="0"/>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
      <font>
        <color theme="0"/>
      </font>
    </dxf>
    <dxf>
      <font>
        <color theme="0"/>
      </font>
    </dxf>
    <dxf>
      <font>
        <color theme="0"/>
      </font>
    </dxf>
    <dxf>
      <font>
        <color theme="0"/>
      </font>
    </dxf>
    <dxf>
      <font>
        <color theme="0"/>
      </font>
    </dxf>
    <dxf>
      <font>
        <color theme="0"/>
      </font>
    </dxf>
    <dxf>
      <font>
        <color theme="0"/>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
      <font>
        <color theme="0"/>
      </font>
    </dxf>
    <dxf>
      <font>
        <color theme="0"/>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
      <font>
        <color theme="0"/>
      </font>
    </dxf>
    <dxf>
      <font>
        <color theme="0"/>
      </font>
    </dxf>
    <dxf>
      <font>
        <color theme="0"/>
      </font>
    </dxf>
    <dxf>
      <font>
        <color theme="0"/>
      </font>
    </dxf>
    <dxf>
      <font>
        <color theme="1"/>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
      <font>
        <color theme="0"/>
      </font>
    </dxf>
    <dxf>
      <font>
        <color theme="0"/>
      </font>
    </dxf>
    <dxf>
      <font>
        <color theme="0"/>
      </font>
    </dxf>
    <dxf>
      <font>
        <color theme="1"/>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s>
  <tableStyles count="0" defaultTableStyle="TableStyleMedium9"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externalLink" Target="/xl/externalLinks/externalLink1.xml" Id="rId5" /><Relationship Type="http://schemas.openxmlformats.org/officeDocument/2006/relationships/externalLink" Target="/xl/externalLinks/externalLink2.xml" Id="rId6" /><Relationship Type="http://schemas.openxmlformats.org/officeDocument/2006/relationships/externalLink" Target="/xl/externalLinks/externalLink3.xml" Id="rId7" /><Relationship Type="http://schemas.openxmlformats.org/officeDocument/2006/relationships/externalLink" Target="/xl/externalLinks/externalLink4.xml" Id="rId8" /><Relationship Type="http://schemas.openxmlformats.org/officeDocument/2006/relationships/styles" Target="styles.xml" Id="rId9" /><Relationship Type="http://schemas.openxmlformats.org/officeDocument/2006/relationships/theme" Target="theme/theme1.xml" Id="rId10" /></Relationships>
</file>

<file path=xl/drawings/_rels/drawing1.xml.rels><Relationships xmlns="http://schemas.openxmlformats.org/package/2006/relationships"><Relationship Type="http://schemas.openxmlformats.org/officeDocument/2006/relationships/image" Target="/xl/media/image1.png" Id="rId1" /><Relationship Type="http://schemas.openxmlformats.org/officeDocument/2006/relationships/image" Target="/xl/media/image2.png" Id="rId2" /><Relationship Type="http://schemas.openxmlformats.org/officeDocument/2006/relationships/image" Target="/xl/media/image3.png" Id="rId3" /><Relationship Type="http://schemas.openxmlformats.org/officeDocument/2006/relationships/image" Target="/xl/media/image4.png" Id="rId4" /><Relationship Type="http://schemas.openxmlformats.org/officeDocument/2006/relationships/image" Target="/xl/media/image5.png" Id="rId5" /><Relationship Type="http://schemas.openxmlformats.org/officeDocument/2006/relationships/image" Target="/xl/media/image6.png" Id="rId6" /><Relationship Type="http://schemas.openxmlformats.org/officeDocument/2006/relationships/image" Target="/xl/media/image7.png" Id="rId7" /><Relationship Type="http://schemas.openxmlformats.org/officeDocument/2006/relationships/image" Target="/xl/media/image8.png" Id="rId8" /><Relationship Type="http://schemas.openxmlformats.org/officeDocument/2006/relationships/image" Target="/xl/media/image9.png" Id="rId9" /></Relationships>
</file>

<file path=xl/drawings/_rels/drawing2.xml.rels><Relationships xmlns="http://schemas.openxmlformats.org/package/2006/relationships"><Relationship Type="http://schemas.openxmlformats.org/officeDocument/2006/relationships/image" Target="/xl/media/image10.png" Id="rId1" /><Relationship Type="http://schemas.openxmlformats.org/officeDocument/2006/relationships/image" Target="/xl/media/image11.png" Id="rId2" /><Relationship Type="http://schemas.openxmlformats.org/officeDocument/2006/relationships/image" Target="/xl/media/image12.png" Id="rId3" /><Relationship Type="http://schemas.openxmlformats.org/officeDocument/2006/relationships/image" Target="/xl/media/image13.jpeg" Id="rId4" /><Relationship Type="http://schemas.openxmlformats.org/officeDocument/2006/relationships/image" Target="/xl/media/image14.png" Id="rId5" /><Relationship Type="http://schemas.openxmlformats.org/officeDocument/2006/relationships/image" Target="/xl/media/image15.png" Id="rId6" /><Relationship Type="http://schemas.openxmlformats.org/officeDocument/2006/relationships/image" Target="/xl/media/image16.png" Id="rId7" /><Relationship Type="http://schemas.openxmlformats.org/officeDocument/2006/relationships/image" Target="/xl/media/image17.png" Id="rId8" /><Relationship Type="http://schemas.openxmlformats.org/officeDocument/2006/relationships/image" Target="/xl/media/image18.png" Id="rId9" /><Relationship Type="http://schemas.openxmlformats.org/officeDocument/2006/relationships/image" Target="/xl/media/image19.png" Id="rId10" /><Relationship Type="http://schemas.openxmlformats.org/officeDocument/2006/relationships/image" Target="/xl/media/image20.png" Id="rId11" /><Relationship Type="http://schemas.openxmlformats.org/officeDocument/2006/relationships/image" Target="/xl/media/image21.png" Id="rId12" /><Relationship Type="http://schemas.openxmlformats.org/officeDocument/2006/relationships/image" Target="/xl/media/image22.jpeg" Id="rId13" /></Relationships>
</file>

<file path=xl/drawings/_rels/drawing3.xml.rels><Relationships xmlns="http://schemas.openxmlformats.org/package/2006/relationships"><Relationship Type="http://schemas.openxmlformats.org/officeDocument/2006/relationships/image" Target="/xl/media/image23.png" Id="rId1" /><Relationship Type="http://schemas.openxmlformats.org/officeDocument/2006/relationships/image" Target="/xl/media/image24.jpeg" Id="rId2" /><Relationship Type="http://schemas.openxmlformats.org/officeDocument/2006/relationships/image" Target="/xl/media/image25.png" Id="rId3" /><Relationship Type="http://schemas.openxmlformats.org/officeDocument/2006/relationships/image" Target="/xl/media/image26.png" Id="rId4" /><Relationship Type="http://schemas.openxmlformats.org/officeDocument/2006/relationships/image" Target="/xl/media/image27.png" Id="rId5" /><Relationship Type="http://schemas.openxmlformats.org/officeDocument/2006/relationships/image" Target="/xl/media/image28.png" Id="rId6" /><Relationship Type="http://schemas.openxmlformats.org/officeDocument/2006/relationships/image" Target="/xl/media/image29.png" Id="rId7" /><Relationship Type="http://schemas.openxmlformats.org/officeDocument/2006/relationships/image" Target="/xl/media/image30.png" Id="rId8" /><Relationship Type="http://schemas.openxmlformats.org/officeDocument/2006/relationships/image" Target="/xl/media/image31.png" Id="rId9" /><Relationship Type="http://schemas.openxmlformats.org/officeDocument/2006/relationships/image" Target="/xl/media/image32.png" Id="rId10" /><Relationship Type="http://schemas.openxmlformats.org/officeDocument/2006/relationships/image" Target="/xl/media/image33.png" Id="rId11" /><Relationship Type="http://schemas.openxmlformats.org/officeDocument/2006/relationships/image" Target="/xl/media/image34.png" Id="rId12" /></Relationships>
</file>

<file path=xl/drawings/_rels/drawing4.xml.rels><Relationships xmlns="http://schemas.openxmlformats.org/package/2006/relationships"><Relationship Type="http://schemas.openxmlformats.org/officeDocument/2006/relationships/image" Target="/xl/media/image35.png" Id="rId1" /><Relationship Type="http://schemas.openxmlformats.org/officeDocument/2006/relationships/image" Target="/xl/media/image36.jpeg" Id="rId2" /><Relationship Type="http://schemas.openxmlformats.org/officeDocument/2006/relationships/image" Target="/xl/media/image37.png" Id="rId3" /><Relationship Type="http://schemas.openxmlformats.org/officeDocument/2006/relationships/image" Target="/xl/media/image38.png" Id="rId4" /><Relationship Type="http://schemas.openxmlformats.org/officeDocument/2006/relationships/image" Target="/xl/media/image39.png" Id="rId5" /><Relationship Type="http://schemas.openxmlformats.org/officeDocument/2006/relationships/image" Target="/xl/media/image40.png" Id="rId6" /><Relationship Type="http://schemas.openxmlformats.org/officeDocument/2006/relationships/image" Target="/xl/media/image41.png" Id="rId7" /><Relationship Type="http://schemas.openxmlformats.org/officeDocument/2006/relationships/image" Target="/xl/media/image42.png" Id="rId8" /><Relationship Type="http://schemas.openxmlformats.org/officeDocument/2006/relationships/image" Target="/xl/media/image43.png" Id="rId9" /><Relationship Type="http://schemas.openxmlformats.org/officeDocument/2006/relationships/image" Target="/xl/media/image44.png" Id="rId10" /><Relationship Type="http://schemas.openxmlformats.org/officeDocument/2006/relationships/image" Target="/xl/media/image45.png" Id="rId11" /></Relationships>
</file>

<file path=xl/drawings/drawing1.xml><?xml version="1.0" encoding="utf-8"?>
<wsDr xmlns:a="http://schemas.openxmlformats.org/drawingml/2006/main" xmlns:r="http://schemas.openxmlformats.org/officeDocument/2006/relationships" xmlns="http://schemas.openxmlformats.org/drawingml/2006/spreadsheetDrawing">
  <twoCellAnchor editAs="oneCell">
    <from>
      <col>7</col>
      <colOff>220943</colOff>
      <row>27</row>
      <rowOff>6319</rowOff>
    </from>
    <to>
      <col>9</col>
      <colOff>213158</colOff>
      <row>35</row>
      <rowOff>76142</rowOff>
    </to>
    <pic>
      <nvPicPr>
        <cNvPr id="14" name="Imagem 13"/>
        <cNvPicPr>
          <a:picLocks noChangeAspect="1" noChangeArrowheads="1"/>
        </cNvPicPr>
      </nvPicPr>
      <blipFill>
        <a:blip cstate="print" r:embed="rId1"/>
        <a:srcRect/>
        <a:stretch>
          <a:fillRect/>
        </a:stretch>
      </blipFill>
      <spPr bwMode="auto">
        <a:xfrm>
          <a:off x="6382885" y="4541684"/>
          <a:ext cx="1208485" cy="1359362"/>
        </a:xfrm>
        <a:prstGeom prst="rect">
          <avLst/>
        </a:prstGeom>
        <a:noFill/>
        <a:ln>
          <a:prstDash val="solid"/>
        </a:ln>
      </spPr>
    </pic>
    <clientData/>
  </twoCellAnchor>
  <twoCellAnchor editAs="oneCell">
    <from>
      <col>4</col>
      <colOff>551741</colOff>
      <row>19</row>
      <rowOff>150327</rowOff>
    </from>
    <to>
      <col>5</col>
      <colOff>514715</colOff>
      <row>36</row>
      <rowOff>58014</rowOff>
    </to>
    <pic>
      <nvPicPr>
        <cNvPr id="11" name="Imagem 10"/>
        <cNvPicPr>
          <a:picLocks noChangeAspect="1"/>
        </cNvPicPr>
      </nvPicPr>
      <blipFill>
        <a:blip r:embed="rId2"/>
        <a:stretch>
          <a:fillRect/>
        </a:stretch>
      </blipFill>
      <spPr>
        <a:xfrm>
          <a:off x="4185895" y="3425462"/>
          <a:ext cx="1611532" cy="2647956"/>
        </a:xfrm>
        <a:prstGeom prst="rect">
          <avLst/>
        </a:prstGeom>
        <a:ln>
          <a:prstDash val="solid"/>
        </a:ln>
      </spPr>
    </pic>
    <clientData/>
  </twoCellAnchor>
  <twoCellAnchor editAs="oneCell">
    <from>
      <col>11</col>
      <colOff>326428</colOff>
      <row>29</row>
      <rowOff>21982</rowOff>
    </from>
    <to>
      <col>13</col>
      <colOff>463710</colOff>
      <row>44</row>
      <rowOff>6809</rowOff>
    </to>
    <pic>
      <nvPicPr>
        <cNvPr id="12" name="Imagem 11"/>
        <cNvPicPr>
          <a:picLocks noChangeAspect="1"/>
        </cNvPicPr>
      </nvPicPr>
      <blipFill>
        <a:blip r:embed="rId3"/>
        <a:stretch>
          <a:fillRect/>
        </a:stretch>
      </blipFill>
      <spPr>
        <a:xfrm>
          <a:off x="8920909" y="4879732"/>
          <a:ext cx="1353551" cy="2402711"/>
        </a:xfrm>
        <a:prstGeom prst="rect">
          <avLst/>
        </a:prstGeom>
        <a:ln>
          <a:prstDash val="solid"/>
        </a:ln>
      </spPr>
    </pic>
    <clientData/>
  </twoCellAnchor>
  <twoCellAnchor editAs="oneCell">
    <from>
      <col>9</col>
      <colOff>73760</colOff>
      <row>5</row>
      <rowOff>101311</rowOff>
    </from>
    <to>
      <col>11</col>
      <colOff>553562</colOff>
      <row>21</row>
      <rowOff>45352</rowOff>
    </to>
    <pic>
      <nvPicPr>
        <cNvPr id="17" name="Imagem 16"/>
        <cNvPicPr>
          <a:picLocks noChangeAspect="1"/>
        </cNvPicPr>
      </nvPicPr>
      <blipFill>
        <a:blip r:embed="rId4"/>
        <a:stretch>
          <a:fillRect/>
        </a:stretch>
      </blipFill>
      <spPr>
        <a:xfrm>
          <a:off x="7635145" y="1119753"/>
          <a:ext cx="1696071" cy="2523118"/>
        </a:xfrm>
        <a:prstGeom prst="rect">
          <avLst/>
        </a:prstGeom>
        <a:ln>
          <a:prstDash val="solid"/>
        </a:ln>
      </spPr>
    </pic>
    <clientData/>
  </twoCellAnchor>
  <twoCellAnchor editAs="oneCell">
    <from>
      <col>0</col>
      <colOff>32846</colOff>
      <row>0</row>
      <rowOff>19708</rowOff>
    </from>
    <to>
      <col>0</col>
      <colOff>689742</colOff>
      <row>0</row>
      <rowOff>298535</rowOff>
    </to>
    <pic>
      <nvPicPr>
        <cNvPr id="19" name="Imagem 18"/>
        <cNvPicPr>
          <a:picLocks noChangeAspect="1"/>
        </cNvPicPr>
      </nvPicPr>
      <blipFill>
        <a:blip r:embed="rId5"/>
        <a:stretch>
          <a:fillRect/>
        </a:stretch>
      </blipFill>
      <spPr>
        <a:xfrm>
          <a:off x="32846" y="19708"/>
          <a:ext cx="656896" cy="278827"/>
        </a:xfrm>
        <a:prstGeom prst="rect">
          <avLst/>
        </a:prstGeom>
        <a:ln>
          <a:prstDash val="solid"/>
        </a:ln>
      </spPr>
    </pic>
    <clientData/>
  </twoCellAnchor>
  <twoCellAnchor editAs="oneCell">
    <from>
      <col>10</col>
      <colOff>459575</colOff>
      <row>44</row>
      <rowOff>57604</rowOff>
    </from>
    <to>
      <col>12</col>
      <colOff>304658</colOff>
      <row>52</row>
      <rowOff>44006</rowOff>
    </to>
    <pic>
      <nvPicPr>
        <cNvPr id="15" name="Imagem 14"/>
        <cNvPicPr>
          <a:picLocks noChangeAspect="1" noChangeArrowheads="1"/>
        </cNvPicPr>
      </nvPicPr>
      <blipFill>
        <a:blip r:embed="rId6"/>
        <a:srcRect/>
        <a:stretch>
          <a:fillRect/>
        </a:stretch>
      </blipFill>
      <spPr bwMode="auto">
        <a:xfrm>
          <a:off x="8445921" y="7333239"/>
          <a:ext cx="1061352" cy="1275941"/>
        </a:xfrm>
        <a:prstGeom prst="rect">
          <avLst/>
        </a:prstGeom>
        <a:noFill/>
        <a:ln>
          <a:prstDash val="solid"/>
        </a:ln>
      </spPr>
    </pic>
    <clientData/>
  </twoCellAnchor>
  <twoCellAnchor editAs="oneCell">
    <from>
      <col>13</col>
      <colOff>303690</colOff>
      <row>15</row>
      <rowOff>34365</rowOff>
    </from>
    <to>
      <col>17</col>
      <colOff>316827</colOff>
      <row>31</row>
      <rowOff>21563</rowOff>
    </to>
    <pic>
      <nvPicPr>
        <cNvPr id="16" name="Imagem 15"/>
        <cNvPicPr>
          <a:picLocks noChangeAspect="1" noChangeArrowheads="1"/>
        </cNvPicPr>
      </nvPicPr>
      <blipFill>
        <a:blip r:embed="rId7"/>
        <a:srcRect/>
        <a:stretch>
          <a:fillRect/>
        </a:stretch>
      </blipFill>
      <spPr bwMode="auto">
        <a:xfrm>
          <a:off x="10297613" y="2664730"/>
          <a:ext cx="2445676" cy="2566275"/>
        </a:xfrm>
        <a:prstGeom prst="rect">
          <avLst/>
        </a:prstGeom>
        <a:noFill/>
        <a:ln>
          <a:prstDash val="solid"/>
        </a:ln>
      </spPr>
    </pic>
    <clientData/>
  </twoCellAnchor>
  <twoCellAnchor editAs="oneCell">
    <from>
      <col>14</col>
      <colOff>359019</colOff>
      <row>35</row>
      <rowOff>147044</rowOff>
    </from>
    <to>
      <col>18</col>
      <colOff>275236</colOff>
      <row>51</row>
      <rowOff>43963</rowOff>
    </to>
    <pic>
      <nvPicPr>
        <cNvPr id="18" name="Imagem 17"/>
        <cNvPicPr>
          <a:picLocks noChangeAspect="1"/>
        </cNvPicPr>
      </nvPicPr>
      <blipFill>
        <a:blip r:embed="rId8"/>
        <a:stretch>
          <a:fillRect/>
        </a:stretch>
      </blipFill>
      <spPr>
        <a:xfrm>
          <a:off x="10777904" y="5971948"/>
          <a:ext cx="2348755" cy="2475995"/>
        </a:xfrm>
        <a:prstGeom prst="rect">
          <avLst/>
        </a:prstGeom>
        <a:ln>
          <a:prstDash val="solid"/>
        </a:ln>
      </spPr>
    </pic>
    <clientData/>
  </twoCellAnchor>
  <twoCellAnchor editAs="oneCell">
    <from>
      <col>18</col>
      <colOff>29308</colOff>
      <row>6</row>
      <rowOff>29308</rowOff>
    </from>
    <to>
      <col>20</col>
      <colOff>546372</colOff>
      <row>21</row>
      <rowOff>58295</rowOff>
    </to>
    <pic>
      <nvPicPr>
        <cNvPr id="20" name="Imagem 19"/>
        <cNvPicPr>
          <a:picLocks noChangeAspect="1"/>
        </cNvPicPr>
      </nvPicPr>
      <blipFill>
        <a:blip r:embed="rId9"/>
        <a:stretch>
          <a:fillRect/>
        </a:stretch>
      </blipFill>
      <spPr>
        <a:xfrm>
          <a:off x="13063904" y="1208943"/>
          <a:ext cx="1733333" cy="2446871"/>
        </a:xfrm>
        <a:prstGeom prst="rect">
          <avLst/>
        </a:prstGeom>
        <a:ln>
          <a:prstDash val="solid"/>
        </a:ln>
      </spPr>
    </pic>
    <clientData/>
  </twoCellAnchor>
</wsDr>
</file>

<file path=xl/drawings/drawing2.xml><?xml version="1.0" encoding="utf-8"?>
<wsDr xmlns:a="http://schemas.openxmlformats.org/drawingml/2006/main" xmlns:r="http://schemas.openxmlformats.org/officeDocument/2006/relationships" xmlns="http://schemas.openxmlformats.org/drawingml/2006/spreadsheetDrawing">
  <twoCellAnchor editAs="oneCell">
    <from>
      <col>6</col>
      <colOff>628834</colOff>
      <row>25</row>
      <rowOff>16883</rowOff>
    </from>
    <to>
      <col>8</col>
      <colOff>256582</colOff>
      <row>31</row>
      <rowOff>79477</rowOff>
    </to>
    <pic>
      <nvPicPr>
        <cNvPr id="9" name="Imagem 8"/>
        <cNvPicPr>
          <a:picLocks noChangeAspect="1"/>
        </cNvPicPr>
      </nvPicPr>
      <blipFill>
        <a:blip r:embed="rId1"/>
        <a:stretch>
          <a:fillRect/>
        </a:stretch>
      </blipFill>
      <spPr>
        <a:xfrm>
          <a:off x="5068312" y="4290709"/>
          <a:ext cx="1897183" cy="1056507"/>
        </a:xfrm>
        <a:prstGeom prst="rect">
          <avLst/>
        </a:prstGeom>
        <a:ln>
          <a:prstDash val="solid"/>
        </a:ln>
      </spPr>
    </pic>
    <clientData/>
  </twoCellAnchor>
  <twoCellAnchor editAs="oneCell">
    <from>
      <col>1</col>
      <colOff>0</colOff>
      <row>68</row>
      <rowOff>0</rowOff>
    </from>
    <to>
      <col>2</col>
      <colOff>982039</colOff>
      <row>82</row>
      <rowOff>1212</rowOff>
    </to>
    <pic>
      <nvPicPr>
        <cNvPr id="4" name="Imagem 3"/>
        <cNvPicPr>
          <a:picLocks noChangeAspect="1"/>
        </cNvPicPr>
      </nvPicPr>
      <blipFill>
        <a:blip r:embed="rId2"/>
        <a:stretch>
          <a:fillRect/>
        </a:stretch>
      </blipFill>
      <spPr>
        <a:xfrm>
          <a:off x="609600" y="11553825"/>
          <a:ext cx="1363039" cy="2666480"/>
        </a:xfrm>
        <a:prstGeom prst="rect">
          <avLst/>
        </a:prstGeom>
        <a:ln>
          <a:prstDash val="solid"/>
        </a:ln>
      </spPr>
    </pic>
    <clientData/>
  </twoCellAnchor>
  <twoCellAnchor editAs="oneCell">
    <from>
      <col>3</col>
      <colOff>0</colOff>
      <row>68</row>
      <rowOff>0</rowOff>
    </from>
    <to>
      <col>6</col>
      <colOff>87557</colOff>
      <row>81</row>
      <rowOff>99150</rowOff>
    </to>
    <pic>
      <nvPicPr>
        <cNvPr id="16" name="Imagem 15"/>
        <cNvPicPr>
          <a:picLocks noChangeAspect="1"/>
        </cNvPicPr>
      </nvPicPr>
      <blipFill>
        <a:blip r:embed="rId3"/>
        <a:stretch>
          <a:fillRect/>
        </a:stretch>
      </blipFill>
      <spPr>
        <a:xfrm>
          <a:off x="2733675" y="11553825"/>
          <a:ext cx="1683202" cy="2602493"/>
        </a:xfrm>
        <a:prstGeom prst="rect">
          <avLst/>
        </a:prstGeom>
        <a:ln>
          <a:prstDash val="solid"/>
        </a:ln>
      </spPr>
    </pic>
    <clientData/>
  </twoCellAnchor>
  <twoCellAnchor editAs="oneCell">
    <from>
      <col>7</col>
      <colOff>0</colOff>
      <row>68</row>
      <rowOff>0</rowOff>
    </from>
    <to>
      <col>9</col>
      <colOff>231642</colOff>
      <row>83</row>
      <rowOff>147741</rowOff>
    </to>
    <pic>
      <nvPicPr>
        <cNvPr id="18" name="Imagem 17"/>
        <cNvPicPr>
          <a:picLocks noChangeAspect="1" noChangeArrowheads="1"/>
        </cNvPicPr>
      </nvPicPr>
      <blipFill>
        <a:blip r:embed="rId4"/>
        <a:srcRect/>
        <a:stretch>
          <a:fillRect/>
        </a:stretch>
      </blipFill>
      <spPr bwMode="auto">
        <a:xfrm>
          <a:off x="4838700" y="11553825"/>
          <a:ext cx="2136227" cy="2980996"/>
        </a:xfrm>
        <a:prstGeom prst="rect">
          <avLst/>
        </a:prstGeom>
        <a:noFill/>
        <a:ln>
          <a:prstDash val="solid"/>
        </a:ln>
      </spPr>
    </pic>
    <clientData/>
  </twoCellAnchor>
  <twoCellAnchor editAs="oneCell">
    <from>
      <col>1</col>
      <colOff>0</colOff>
      <row>86</row>
      <rowOff>0</rowOff>
    </from>
    <to>
      <col>2</col>
      <colOff>1162122</colOff>
      <row>100</row>
      <rowOff>73180</rowOff>
    </to>
    <pic>
      <nvPicPr>
        <cNvPr id="22" name="Imagem 21"/>
        <cNvPicPr>
          <a:picLocks noChangeAspect="1"/>
        </cNvPicPr>
      </nvPicPr>
      <blipFill>
        <a:blip r:embed="rId5"/>
        <a:stretch>
          <a:fillRect/>
        </a:stretch>
      </blipFill>
      <spPr>
        <a:xfrm>
          <a:off x="609600" y="14525625"/>
          <a:ext cx="1543122" cy="2321946"/>
        </a:xfrm>
        <a:prstGeom prst="rect">
          <avLst/>
        </a:prstGeom>
        <a:ln>
          <a:prstDash val="solid"/>
        </a:ln>
      </spPr>
    </pic>
    <clientData/>
  </twoCellAnchor>
  <twoCellAnchor editAs="oneCell">
    <from>
      <col>3</col>
      <colOff>0</colOff>
      <row>87</row>
      <rowOff>0</rowOff>
    </from>
    <to>
      <col>6</col>
      <colOff>204048</colOff>
      <row>103</row>
      <rowOff>35683</rowOff>
    </to>
    <pic>
      <nvPicPr>
        <cNvPr id="23" name="Imagem 22"/>
        <cNvPicPr>
          <a:picLocks noChangeAspect="1"/>
        </cNvPicPr>
      </nvPicPr>
      <blipFill>
        <a:blip r:embed="rId6"/>
        <a:stretch>
          <a:fillRect/>
        </a:stretch>
      </blipFill>
      <spPr>
        <a:xfrm>
          <a:off x="2733675" y="14687550"/>
          <a:ext cx="1799693" cy="2608298"/>
        </a:xfrm>
        <a:prstGeom prst="rect">
          <avLst/>
        </a:prstGeom>
        <a:ln>
          <a:prstDash val="solid"/>
        </a:ln>
      </spPr>
    </pic>
    <clientData/>
  </twoCellAnchor>
  <twoCellAnchor editAs="oneCell">
    <from>
      <col>7</col>
      <colOff>0</colOff>
      <row>88</row>
      <rowOff>0</rowOff>
    </from>
    <to>
      <col>10</col>
      <colOff>286357</colOff>
      <row>104</row>
      <rowOff>94118</rowOff>
    </to>
    <pic>
      <nvPicPr>
        <cNvPr id="24" name="Imagem 23"/>
        <cNvPicPr>
          <a:picLocks noChangeAspect="1"/>
        </cNvPicPr>
      </nvPicPr>
      <blipFill>
        <a:blip r:embed="rId7"/>
        <a:stretch>
          <a:fillRect/>
        </a:stretch>
      </blipFill>
      <spPr>
        <a:xfrm>
          <a:off x="4838700" y="14849475"/>
          <a:ext cx="2532186" cy="2672795"/>
        </a:xfrm>
        <a:prstGeom prst="rect">
          <avLst/>
        </a:prstGeom>
        <a:ln>
          <a:prstDash val="solid"/>
        </a:ln>
      </spPr>
    </pic>
    <clientData/>
  </twoCellAnchor>
  <twoCellAnchor editAs="oneCell">
    <from>
      <col>1</col>
      <colOff>0</colOff>
      <row>104</row>
      <rowOff>0</rowOff>
    </from>
    <to>
      <col>2</col>
      <colOff>1341665</colOff>
      <row>119</row>
      <rowOff>24321</rowOff>
    </to>
    <pic>
      <nvPicPr>
        <cNvPr id="25" name="Imagem 24"/>
        <cNvPicPr>
          <a:picLocks noChangeAspect="1"/>
        </cNvPicPr>
      </nvPicPr>
      <blipFill>
        <a:blip r:embed="rId8"/>
        <a:stretch>
          <a:fillRect/>
        </a:stretch>
      </blipFill>
      <spPr>
        <a:xfrm>
          <a:off x="609600" y="17497425"/>
          <a:ext cx="1722665" cy="2453197"/>
        </a:xfrm>
        <a:prstGeom prst="rect">
          <avLst/>
        </a:prstGeom>
        <a:ln>
          <a:prstDash val="solid"/>
        </a:ln>
      </spPr>
    </pic>
    <clientData/>
  </twoCellAnchor>
  <twoCellAnchor editAs="oneCell">
    <from>
      <col>3</col>
      <colOff>0</colOff>
      <row>107</row>
      <rowOff>0</rowOff>
    </from>
    <to>
      <col>6</col>
      <colOff>861939</colOff>
      <row>122</row>
      <rowOff>152934</rowOff>
    </to>
    <pic>
      <nvPicPr>
        <cNvPr id="28" name="Imagem 27"/>
        <cNvPicPr>
          <a:picLocks noChangeAspect="1" noChangeArrowheads="1"/>
        </cNvPicPr>
      </nvPicPr>
      <blipFill>
        <a:blip r:embed="rId9"/>
        <a:srcRect/>
        <a:stretch>
          <a:fillRect/>
        </a:stretch>
      </blipFill>
      <spPr bwMode="auto">
        <a:xfrm>
          <a:off x="2733675" y="17983200"/>
          <a:ext cx="2453443" cy="2581809"/>
        </a:xfrm>
        <a:prstGeom prst="rect">
          <avLst/>
        </a:prstGeom>
        <a:noFill/>
        <a:ln>
          <a:prstDash val="solid"/>
        </a:ln>
      </spPr>
    </pic>
    <clientData/>
  </twoCellAnchor>
  <twoCellAnchor editAs="oneCell">
    <from>
      <col>8</col>
      <colOff>0</colOff>
      <row>107</row>
      <rowOff>0</rowOff>
    </from>
    <to>
      <col>10</col>
      <colOff>170814</colOff>
      <row>115</row>
      <rowOff>74370</rowOff>
    </to>
    <pic>
      <nvPicPr>
        <cNvPr id="40" name="Imagem 39"/>
        <cNvPicPr>
          <a:picLocks noChangeAspect="1" noChangeArrowheads="1"/>
        </cNvPicPr>
      </nvPicPr>
      <blipFill>
        <a:blip cstate="print" r:embed="rId10"/>
        <a:srcRect/>
        <a:stretch>
          <a:fillRect/>
        </a:stretch>
      </blipFill>
      <spPr bwMode="auto">
        <a:xfrm>
          <a:off x="5657850" y="17983200"/>
          <a:ext cx="1206140" cy="1369769"/>
        </a:xfrm>
        <a:prstGeom prst="rect">
          <avLst/>
        </a:prstGeom>
        <a:noFill/>
        <a:ln>
          <a:prstDash val="solid"/>
        </a:ln>
      </spPr>
    </pic>
    <clientData/>
  </twoCellAnchor>
  <twoCellAnchor editAs="oneCell">
    <from>
      <col>8</col>
      <colOff>0</colOff>
      <row>117</row>
      <rowOff>0</rowOff>
    </from>
    <to>
      <col>10</col>
      <colOff>28956</colOff>
      <row>124</row>
      <rowOff>150232</rowOff>
    </to>
    <pic>
      <nvPicPr>
        <cNvPr id="41" name="Imagem 40"/>
        <cNvPicPr>
          <a:picLocks noChangeAspect="1" noChangeArrowheads="1"/>
        </cNvPicPr>
      </nvPicPr>
      <blipFill>
        <a:blip r:embed="rId11"/>
        <a:srcRect/>
        <a:stretch>
          <a:fillRect/>
        </a:stretch>
      </blipFill>
      <spPr bwMode="auto">
        <a:xfrm>
          <a:off x="5657850" y="19602450"/>
          <a:ext cx="1064282" cy="1283707"/>
        </a:xfrm>
        <a:prstGeom prst="rect">
          <avLst/>
        </a:prstGeom>
        <a:noFill/>
        <a:ln>
          <a:prstDash val="solid"/>
        </a:ln>
      </spPr>
    </pic>
    <clientData/>
  </twoCellAnchor>
  <twoCellAnchor editAs="oneCell">
    <from>
      <col>1</col>
      <colOff>0</colOff>
      <row>126</row>
      <rowOff>0</rowOff>
    </from>
    <to>
      <col>2</col>
      <colOff>1207305</colOff>
      <row>142</row>
      <rowOff>13137</rowOff>
    </to>
    <pic>
      <nvPicPr>
        <cNvPr id="2" name="Imagem 1"/>
        <cNvPicPr>
          <a:picLocks noChangeAspect="1"/>
        </cNvPicPr>
      </nvPicPr>
      <blipFill>
        <a:blip r:embed="rId12"/>
        <a:stretch>
          <a:fillRect/>
        </a:stretch>
      </blipFill>
      <spPr>
        <a:xfrm>
          <a:off x="609600" y="21126450"/>
          <a:ext cx="1588305" cy="2603937"/>
        </a:xfrm>
        <a:prstGeom prst="rect">
          <avLst/>
        </a:prstGeom>
        <a:ln>
          <a:prstDash val="solid"/>
        </a:ln>
      </spPr>
    </pic>
    <clientData/>
  </twoCellAnchor>
  <twoCellAnchor editAs="oneCell">
    <from>
      <col>8</col>
      <colOff>66261</colOff>
      <row>1</row>
      <rowOff>91109</rowOff>
    </from>
    <to>
      <col>10</col>
      <colOff>303316</colOff>
      <row>3</row>
      <rowOff>124592</rowOff>
    </to>
    <pic>
      <nvPicPr>
        <cNvPr id="3" name="Picture 1"/>
        <cNvPicPr>
          <a:picLocks noChangeAspect="1"/>
        </cNvPicPr>
      </nvPicPr>
      <blipFill rotWithShape="1">
        <a:blip cstate="print" r:embed="rId13"/>
        <a:srcRect l="10772" t="31424" r="35078" b="37931"/>
        <a:stretch>
          <a:fillRect/>
        </a:stretch>
      </blipFill>
      <spPr>
        <a:xfrm>
          <a:off x="8448261" y="265044"/>
          <a:ext cx="1272381" cy="489026"/>
        </a:xfrm>
        <a:prstGeom prst="rect">
          <avLst/>
        </a:prstGeom>
        <a:ln>
          <a:prstDash val="solid"/>
        </a:ln>
      </spPr>
    </pic>
    <clientData/>
  </twoCellAnchor>
</wsDr>
</file>

<file path=xl/drawings/drawing3.xml><?xml version="1.0" encoding="utf-8"?>
<wsDr xmlns:a="http://schemas.openxmlformats.org/drawingml/2006/main" xmlns:r="http://schemas.openxmlformats.org/officeDocument/2006/relationships" xmlns="http://schemas.openxmlformats.org/drawingml/2006/spreadsheetDrawing">
  <twoCellAnchor editAs="oneCell">
    <from>
      <col>6</col>
      <colOff>579139</colOff>
      <row>24</row>
      <rowOff>149404</rowOff>
    </from>
    <to>
      <col>8</col>
      <colOff>204888</colOff>
      <row>31</row>
      <rowOff>42535</rowOff>
    </to>
    <pic>
      <nvPicPr>
        <cNvPr id="9" name="Imagem 8"/>
        <cNvPicPr>
          <a:picLocks noChangeAspect="1"/>
        </cNvPicPr>
      </nvPicPr>
      <blipFill>
        <a:blip r:embed="rId1"/>
        <a:stretch>
          <a:fillRect/>
        </a:stretch>
      </blipFill>
      <spPr>
        <a:xfrm>
          <a:off x="5018617" y="4257578"/>
          <a:ext cx="1895184" cy="1052696"/>
        </a:xfrm>
        <a:prstGeom prst="rect">
          <avLst/>
        </a:prstGeom>
        <a:ln>
          <a:prstDash val="solid"/>
        </a:ln>
      </spPr>
    </pic>
    <clientData/>
  </twoCellAnchor>
  <twoCellAnchor editAs="oneCell">
    <from>
      <col>8</col>
      <colOff>142706</colOff>
      <row>1</row>
      <rowOff>149925</rowOff>
    </from>
    <to>
      <col>10</col>
      <colOff>380331</colOff>
      <row>4</row>
      <rowOff>36871</rowOff>
    </to>
    <pic>
      <nvPicPr>
        <cNvPr id="23" name="Picture 1"/>
        <cNvPicPr>
          <a:picLocks noChangeAspect="1"/>
        </cNvPicPr>
      </nvPicPr>
      <blipFill rotWithShape="1">
        <a:blip cstate="print" r:embed="rId2"/>
        <a:srcRect l="10772" t="31424" r="35078" b="37931"/>
        <a:stretch>
          <a:fillRect/>
        </a:stretch>
      </blipFill>
      <spPr>
        <a:xfrm>
          <a:off x="7514228" y="323860"/>
          <a:ext cx="1272951" cy="508141"/>
        </a:xfrm>
        <a:prstGeom prst="rect">
          <avLst/>
        </a:prstGeom>
        <a:ln>
          <a:prstDash val="solid"/>
        </a:ln>
      </spPr>
    </pic>
    <clientData/>
  </twoCellAnchor>
  <twoCellAnchor editAs="oneCell">
    <from>
      <col>1</col>
      <colOff>0</colOff>
      <row>68</row>
      <rowOff>0</rowOff>
    </from>
    <to>
      <col>2</col>
      <colOff>1235426</colOff>
      <row>91</row>
      <rowOff>44172</rowOff>
    </to>
    <pic>
      <nvPicPr>
        <cNvPr id="29" name="Imagem 28"/>
        <cNvPicPr>
          <a:picLocks noChangeAspect="1"/>
        </cNvPicPr>
      </nvPicPr>
      <blipFill>
        <a:blip r:embed="rId3"/>
        <a:stretch>
          <a:fillRect/>
        </a:stretch>
      </blipFill>
      <spPr>
        <a:xfrm>
          <a:off x="609600" y="11553825"/>
          <a:ext cx="1616426" cy="4085492"/>
        </a:xfrm>
        <a:prstGeom prst="rect">
          <avLst/>
        </a:prstGeom>
        <a:ln>
          <a:prstDash val="solid"/>
        </a:ln>
      </spPr>
    </pic>
    <clientData/>
  </twoCellAnchor>
  <twoCellAnchor editAs="oneCell">
    <from>
      <col>3</col>
      <colOff>0</colOff>
      <row>68</row>
      <rowOff>0</rowOff>
    </from>
    <to>
      <col>6</col>
      <colOff>943227</colOff>
      <row>82</row>
      <rowOff>88676</rowOff>
    </to>
    <pic>
      <nvPicPr>
        <cNvPr id="30" name="Imagem 29"/>
        <cNvPicPr>
          <a:picLocks noChangeAspect="1"/>
        </cNvPicPr>
      </nvPicPr>
      <blipFill>
        <a:blip r:embed="rId4"/>
        <a:stretch>
          <a:fillRect/>
        </a:stretch>
      </blipFill>
      <spPr>
        <a:xfrm>
          <a:off x="2590800" y="11553825"/>
          <a:ext cx="2531004" cy="2668591"/>
        </a:xfrm>
        <a:prstGeom prst="rect">
          <avLst/>
        </a:prstGeom>
        <a:ln>
          <a:prstDash val="solid"/>
        </a:ln>
      </spPr>
    </pic>
    <clientData/>
  </twoCellAnchor>
  <twoCellAnchor editAs="oneCell">
    <from>
      <col>8</col>
      <colOff>0</colOff>
      <row>68</row>
      <rowOff>0</rowOff>
    </from>
    <to>
      <col>10</col>
      <colOff>340658</colOff>
      <row>82</row>
      <rowOff>89039</rowOff>
    </to>
    <pic>
      <nvPicPr>
        <cNvPr id="31" name="Imagem 30"/>
        <cNvPicPr>
          <a:picLocks noChangeAspect="1"/>
        </cNvPicPr>
      </nvPicPr>
      <blipFill>
        <a:blip r:embed="rId5"/>
        <a:stretch>
          <a:fillRect/>
        </a:stretch>
      </blipFill>
      <spPr>
        <a:xfrm>
          <a:off x="5314950" y="11553825"/>
          <a:ext cx="1376812" cy="2668954"/>
        </a:xfrm>
        <a:prstGeom prst="rect">
          <avLst/>
        </a:prstGeom>
        <a:ln>
          <a:prstDash val="solid"/>
        </a:ln>
      </spPr>
    </pic>
    <clientData/>
  </twoCellAnchor>
  <twoCellAnchor editAs="oneCell">
    <from>
      <col>3</col>
      <colOff>0</colOff>
      <row>85</row>
      <rowOff>0</rowOff>
    </from>
    <to>
      <col>6</col>
      <colOff>143030</colOff>
      <row>100</row>
      <rowOff>22145</rowOff>
    </to>
    <pic>
      <nvPicPr>
        <cNvPr id="32" name="Imagem 31"/>
        <cNvPicPr>
          <a:picLocks noChangeAspect="1"/>
        </cNvPicPr>
      </nvPicPr>
      <blipFill>
        <a:blip r:embed="rId6"/>
        <a:stretch>
          <a:fillRect/>
        </a:stretch>
      </blipFill>
      <spPr>
        <a:xfrm>
          <a:off x="2590800" y="14363700"/>
          <a:ext cx="1734948" cy="2455103"/>
        </a:xfrm>
        <a:prstGeom prst="rect">
          <avLst/>
        </a:prstGeom>
        <a:ln>
          <a:prstDash val="solid"/>
        </a:ln>
      </spPr>
    </pic>
    <clientData/>
  </twoCellAnchor>
  <twoCellAnchor editAs="oneCell">
    <from>
      <col>7</col>
      <colOff>0</colOff>
      <row>86</row>
      <rowOff>0</rowOff>
    </from>
    <to>
      <col>8</col>
      <colOff>397226</colOff>
      <row>102</row>
      <rowOff>71655</rowOff>
    </to>
    <pic>
      <nvPicPr>
        <cNvPr id="33" name="Imagem 32"/>
        <cNvPicPr>
          <a:picLocks noChangeAspect="1"/>
        </cNvPicPr>
      </nvPicPr>
      <blipFill>
        <a:blip r:embed="rId7"/>
        <a:stretch>
          <a:fillRect/>
        </a:stretch>
      </blipFill>
      <spPr>
        <a:xfrm>
          <a:off x="4667250" y="14525625"/>
          <a:ext cx="1608143" cy="2665176"/>
        </a:xfrm>
        <a:prstGeom prst="rect">
          <avLst/>
        </a:prstGeom>
        <a:ln>
          <a:prstDash val="solid"/>
        </a:ln>
      </spPr>
    </pic>
    <clientData/>
  </twoCellAnchor>
  <twoCellAnchor editAs="oneCell">
    <from>
      <col>1</col>
      <colOff>0</colOff>
      <row>102</row>
      <rowOff>0</rowOff>
    </from>
    <to>
      <col>2</col>
      <colOff>1308428</colOff>
      <row>117</row>
      <rowOff>110276</rowOff>
    </to>
    <pic>
      <nvPicPr>
        <cNvPr id="34" name="Imagem 33"/>
        <cNvPicPr>
          <a:picLocks noChangeAspect="1"/>
        </cNvPicPr>
      </nvPicPr>
      <blipFill>
        <a:blip r:embed="rId8"/>
        <a:stretch>
          <a:fillRect/>
        </a:stretch>
      </blipFill>
      <spPr>
        <a:xfrm>
          <a:off x="609600" y="17173575"/>
          <a:ext cx="1689428" cy="2539153"/>
        </a:xfrm>
        <a:prstGeom prst="rect">
          <avLst/>
        </a:prstGeom>
        <a:ln>
          <a:prstDash val="solid"/>
        </a:ln>
      </spPr>
    </pic>
    <clientData/>
  </twoCellAnchor>
  <twoCellAnchor editAs="oneCell">
    <from>
      <col>3</col>
      <colOff>0</colOff>
      <row>103</row>
      <rowOff>0</rowOff>
    </from>
    <to>
      <col>6</col>
      <colOff>863761</colOff>
      <row>118</row>
      <rowOff>149122</rowOff>
    </to>
    <pic>
      <nvPicPr>
        <cNvPr id="35" name="Imagem 34"/>
        <cNvPicPr>
          <a:picLocks noChangeAspect="1" noChangeArrowheads="1"/>
        </cNvPicPr>
      </nvPicPr>
      <blipFill>
        <a:blip r:embed="rId9"/>
        <a:srcRect/>
        <a:stretch>
          <a:fillRect/>
        </a:stretch>
      </blipFill>
      <spPr bwMode="auto">
        <a:xfrm>
          <a:off x="2590800" y="17335500"/>
          <a:ext cx="2451538" cy="2577998"/>
        </a:xfrm>
        <a:prstGeom prst="rect">
          <avLst/>
        </a:prstGeom>
        <a:noFill/>
        <a:ln>
          <a:prstDash val="solid"/>
        </a:ln>
      </spPr>
    </pic>
    <clientData/>
  </twoCellAnchor>
  <twoCellAnchor editAs="oneCell">
    <from>
      <col>2</col>
      <colOff>0</colOff>
      <row>121</row>
      <rowOff>57604</rowOff>
    </from>
    <to>
      <col>2</col>
      <colOff>1064282</colOff>
      <row>129</row>
      <rowOff>44006</rowOff>
    </to>
    <pic>
      <nvPicPr>
        <cNvPr id="37" name="Imagem 36"/>
        <cNvPicPr>
          <a:picLocks noChangeAspect="1" noChangeArrowheads="1"/>
        </cNvPicPr>
      </nvPicPr>
      <blipFill>
        <a:blip r:embed="rId10"/>
        <a:srcRect/>
        <a:stretch>
          <a:fillRect/>
        </a:stretch>
      </blipFill>
      <spPr bwMode="auto">
        <a:xfrm>
          <a:off x="990600" y="20307754"/>
          <a:ext cx="1064282" cy="1281802"/>
        </a:xfrm>
        <a:prstGeom prst="rect">
          <avLst/>
        </a:prstGeom>
        <a:noFill/>
        <a:ln>
          <a:prstDash val="solid"/>
        </a:ln>
      </spPr>
    </pic>
    <clientData/>
  </twoCellAnchor>
  <twoCellAnchor editAs="oneCell">
    <from>
      <col>3</col>
      <colOff>130975</colOff>
      <row>121</row>
      <rowOff>0</rowOff>
    </from>
    <to>
      <col>5</col>
      <colOff>227741</colOff>
      <row>129</row>
      <rowOff>70559</rowOff>
    </to>
    <pic>
      <nvPicPr>
        <cNvPr id="38" name="Imagem 37"/>
        <cNvPicPr>
          <a:picLocks noChangeAspect="1" noChangeArrowheads="1"/>
        </cNvPicPr>
      </nvPicPr>
      <blipFill>
        <a:blip cstate="print" r:embed="rId11"/>
        <a:srcRect/>
        <a:stretch>
          <a:fillRect/>
        </a:stretch>
      </blipFill>
      <spPr bwMode="auto">
        <a:xfrm>
          <a:off x="2721775" y="20250150"/>
          <a:ext cx="1209950" cy="1365959"/>
        </a:xfrm>
        <a:prstGeom prst="rect">
          <avLst/>
        </a:prstGeom>
        <a:noFill/>
        <a:ln>
          <a:prstDash val="solid"/>
        </a:ln>
      </spPr>
    </pic>
    <clientData/>
  </twoCellAnchor>
  <twoCellAnchor editAs="oneCell">
    <from>
      <col>8</col>
      <colOff>0</colOff>
      <row>103</row>
      <rowOff>0</rowOff>
    </from>
    <to>
      <col>10</col>
      <colOff>700418</colOff>
      <row>118</row>
      <rowOff>17525</rowOff>
    </to>
    <pic>
      <nvPicPr>
        <cNvPr id="2" name="Imagem 1"/>
        <cNvPicPr>
          <a:picLocks noChangeAspect="1"/>
        </cNvPicPr>
      </nvPicPr>
      <blipFill>
        <a:blip r:embed="rId12"/>
        <a:stretch>
          <a:fillRect/>
        </a:stretch>
      </blipFill>
      <spPr>
        <a:xfrm>
          <a:off x="5314950" y="17402175"/>
          <a:ext cx="1738229" cy="2446401"/>
        </a:xfrm>
        <a:prstGeom prst="rect">
          <avLst/>
        </a:prstGeom>
        <a:ln>
          <a:prstDash val="solid"/>
        </a:ln>
      </spPr>
    </pic>
    <clientData/>
  </twoCellAnchor>
</wsDr>
</file>

<file path=xl/drawings/drawing4.xml><?xml version="1.0" encoding="utf-8"?>
<wsDr xmlns:a="http://schemas.openxmlformats.org/drawingml/2006/main" xmlns:r="http://schemas.openxmlformats.org/officeDocument/2006/relationships" xmlns="http://schemas.openxmlformats.org/drawingml/2006/spreadsheetDrawing">
  <twoCellAnchor editAs="oneCell">
    <from>
      <col>6</col>
      <colOff>603986</colOff>
      <row>24</row>
      <rowOff>124556</rowOff>
    </from>
    <to>
      <col>8</col>
      <colOff>230049</colOff>
      <row>31</row>
      <rowOff>17687</rowOff>
    </to>
    <pic>
      <nvPicPr>
        <cNvPr id="9" name="Imagem 8"/>
        <cNvPicPr>
          <a:picLocks noChangeAspect="1"/>
        </cNvPicPr>
      </nvPicPr>
      <blipFill>
        <a:blip r:embed="rId1"/>
        <a:stretch>
          <a:fillRect/>
        </a:stretch>
      </blipFill>
      <spPr>
        <a:xfrm>
          <a:off x="5043464" y="4232730"/>
          <a:ext cx="1895498" cy="1052696"/>
        </a:xfrm>
        <a:prstGeom prst="rect">
          <avLst/>
        </a:prstGeom>
        <a:ln>
          <a:prstDash val="solid"/>
        </a:ln>
      </spPr>
    </pic>
    <clientData/>
  </twoCellAnchor>
  <twoCellAnchor editAs="oneCell">
    <from>
      <col>8</col>
      <colOff>96323</colOff>
      <row>1</row>
      <rowOff>116794</rowOff>
    </from>
    <to>
      <col>10</col>
      <colOff>333535</colOff>
      <row>4</row>
      <rowOff>2380</rowOff>
    </to>
    <pic>
      <nvPicPr>
        <cNvPr id="23" name="Picture 1"/>
        <cNvPicPr>
          <a:picLocks noChangeAspect="1"/>
        </cNvPicPr>
      </nvPicPr>
      <blipFill rotWithShape="1">
        <a:blip cstate="print" r:embed="rId2"/>
        <a:srcRect l="10772" t="31424" r="35078" b="37931"/>
        <a:stretch>
          <a:fillRect/>
        </a:stretch>
      </blipFill>
      <spPr>
        <a:xfrm>
          <a:off x="8468798" y="288244"/>
          <a:ext cx="1275437" cy="504711"/>
        </a:xfrm>
        <a:prstGeom prst="rect">
          <avLst/>
        </a:prstGeom>
        <a:ln>
          <a:prstDash val="solid"/>
        </a:ln>
      </spPr>
    </pic>
    <clientData/>
  </twoCellAnchor>
  <twoCellAnchor editAs="oneCell">
    <from>
      <col>1</col>
      <colOff>0</colOff>
      <row>68</row>
      <rowOff>0</rowOff>
    </from>
    <to>
      <col>2</col>
      <colOff>1236892</colOff>
      <row>91</row>
      <rowOff>18317</rowOff>
    </to>
    <pic>
      <nvPicPr>
        <cNvPr id="28" name="Imagem 27"/>
        <cNvPicPr>
          <a:picLocks noChangeAspect="1"/>
        </cNvPicPr>
      </nvPicPr>
      <blipFill>
        <a:blip r:embed="rId3"/>
        <a:stretch>
          <a:fillRect/>
        </a:stretch>
      </blipFill>
      <spPr>
        <a:xfrm>
          <a:off x="609600" y="11553825"/>
          <a:ext cx="1617892" cy="4085492"/>
        </a:xfrm>
        <a:prstGeom prst="rect">
          <avLst/>
        </a:prstGeom>
        <a:ln>
          <a:prstDash val="solid"/>
        </a:ln>
      </spPr>
    </pic>
    <clientData/>
  </twoCellAnchor>
  <twoCellAnchor editAs="oneCell">
    <from>
      <col>3</col>
      <colOff>0</colOff>
      <row>68</row>
      <rowOff>0</rowOff>
    </from>
    <to>
      <col>5</col>
      <colOff>256814</colOff>
      <row>82</row>
      <rowOff>62279</rowOff>
    </to>
    <pic>
      <nvPicPr>
        <cNvPr id="29" name="Imagem 28"/>
        <cNvPicPr>
          <a:picLocks noChangeAspect="1"/>
        </cNvPicPr>
      </nvPicPr>
      <blipFill>
        <a:blip r:embed="rId4"/>
        <a:stretch>
          <a:fillRect/>
        </a:stretch>
      </blipFill>
      <spPr>
        <a:xfrm>
          <a:off x="2590800" y="11553825"/>
          <a:ext cx="1359229" cy="2672129"/>
        </a:xfrm>
        <a:prstGeom prst="rect">
          <avLst/>
        </a:prstGeom>
        <a:ln>
          <a:prstDash val="solid"/>
        </a:ln>
      </spPr>
    </pic>
    <clientData/>
  </twoCellAnchor>
  <twoCellAnchor editAs="oneCell">
    <from>
      <col>7</col>
      <colOff>0</colOff>
      <row>68</row>
      <rowOff>0</rowOff>
    </from>
    <to>
      <col>8</col>
      <colOff>528174</colOff>
      <row>81</row>
      <rowOff>7178</rowOff>
    </to>
    <pic>
      <nvPicPr>
        <cNvPr id="30" name="Imagem 29"/>
        <cNvPicPr>
          <a:picLocks noChangeAspect="1"/>
        </cNvPicPr>
      </nvPicPr>
      <blipFill>
        <a:blip r:embed="rId5"/>
        <a:stretch>
          <a:fillRect/>
        </a:stretch>
      </blipFill>
      <spPr>
        <a:xfrm>
          <a:off x="4743450" y="11553825"/>
          <a:ext cx="1734950" cy="2455103"/>
        </a:xfrm>
        <a:prstGeom prst="rect">
          <avLst/>
        </a:prstGeom>
        <a:ln>
          <a:prstDash val="solid"/>
        </a:ln>
      </spPr>
    </pic>
    <clientData/>
  </twoCellAnchor>
  <twoCellAnchor editAs="oneCell">
    <from>
      <col>1</col>
      <colOff>0</colOff>
      <row>94</row>
      <rowOff>0</rowOff>
    </from>
    <to>
      <col>2</col>
      <colOff>1308429</colOff>
      <row>109</row>
      <rowOff>110278</rowOff>
    </to>
    <pic>
      <nvPicPr>
        <cNvPr id="31" name="Imagem 30"/>
        <cNvPicPr>
          <a:picLocks noChangeAspect="1"/>
        </cNvPicPr>
      </nvPicPr>
      <blipFill>
        <a:blip r:embed="rId6"/>
        <a:stretch>
          <a:fillRect/>
        </a:stretch>
      </blipFill>
      <spPr>
        <a:xfrm>
          <a:off x="609600" y="15878175"/>
          <a:ext cx="1689429" cy="2539153"/>
        </a:xfrm>
        <a:prstGeom prst="rect">
          <avLst/>
        </a:prstGeom>
        <a:ln>
          <a:prstDash val="solid"/>
        </a:ln>
      </spPr>
    </pic>
    <clientData/>
  </twoCellAnchor>
  <twoCellAnchor editAs="oneCell">
    <from>
      <col>3</col>
      <colOff>0</colOff>
      <row>85</row>
      <rowOff>0</rowOff>
    </from>
    <to>
      <col>6</col>
      <colOff>868732</colOff>
      <row>100</row>
      <rowOff>149123</rowOff>
    </to>
    <pic>
      <nvPicPr>
        <cNvPr id="32" name="Imagem 31"/>
        <cNvPicPr>
          <a:picLocks noChangeAspect="1" noChangeArrowheads="1"/>
        </cNvPicPr>
      </nvPicPr>
      <blipFill>
        <a:blip r:embed="rId7"/>
        <a:srcRect/>
        <a:stretch>
          <a:fillRect/>
        </a:stretch>
      </blipFill>
      <spPr bwMode="auto">
        <a:xfrm>
          <a:off x="2590800" y="14363700"/>
          <a:ext cx="2451538" cy="2577998"/>
        </a:xfrm>
        <a:prstGeom prst="rect">
          <avLst/>
        </a:prstGeom>
        <a:noFill/>
        <a:ln>
          <a:prstDash val="solid"/>
        </a:ln>
      </spPr>
    </pic>
    <clientData/>
  </twoCellAnchor>
  <twoCellAnchor editAs="oneCell">
    <from>
      <col>8</col>
      <colOff>0</colOff>
      <row>85</row>
      <rowOff>0</rowOff>
    </from>
    <to>
      <col>10</col>
      <colOff>567846</colOff>
      <row>101</row>
      <rowOff>74375</rowOff>
    </to>
    <pic>
      <nvPicPr>
        <cNvPr id="33" name="Imagem 32"/>
        <cNvPicPr>
          <a:picLocks noChangeAspect="1"/>
        </cNvPicPr>
      </nvPicPr>
      <blipFill>
        <a:blip r:embed="rId8"/>
        <a:stretch>
          <a:fillRect/>
        </a:stretch>
      </blipFill>
      <spPr>
        <a:xfrm>
          <a:off x="5391150" y="14363700"/>
          <a:ext cx="1608142" cy="2665176"/>
        </a:xfrm>
        <a:prstGeom prst="rect">
          <avLst/>
        </a:prstGeom>
        <a:ln>
          <a:prstDash val="solid"/>
        </a:ln>
      </spPr>
    </pic>
    <clientData/>
  </twoCellAnchor>
  <twoCellAnchor editAs="oneCell">
    <from>
      <col>3</col>
      <colOff>0</colOff>
      <row>102</row>
      <rowOff>57604</rowOff>
    </from>
    <to>
      <col>4</col>
      <colOff>554074</colOff>
      <row>110</row>
      <rowOff>44006</rowOff>
    </to>
    <pic>
      <nvPicPr>
        <cNvPr id="35" name="Imagem 34"/>
        <cNvPicPr>
          <a:picLocks noChangeAspect="1" noChangeArrowheads="1"/>
        </cNvPicPr>
      </nvPicPr>
      <blipFill>
        <a:blip r:embed="rId9"/>
        <a:srcRect/>
        <a:stretch>
          <a:fillRect/>
        </a:stretch>
      </blipFill>
      <spPr bwMode="auto">
        <a:xfrm>
          <a:off x="2590800" y="17231179"/>
          <a:ext cx="1064283" cy="1281802"/>
        </a:xfrm>
        <a:prstGeom prst="rect">
          <avLst/>
        </a:prstGeom>
        <a:noFill/>
        <a:ln>
          <a:prstDash val="solid"/>
        </a:ln>
      </spPr>
    </pic>
    <clientData/>
  </twoCellAnchor>
  <twoCellAnchor editAs="oneCell">
    <from>
      <col>5</col>
      <colOff>264325</colOff>
      <row>102</row>
      <rowOff>0</rowOff>
    </from>
    <to>
      <col>6</col>
      <colOff>998026</colOff>
      <row>110</row>
      <rowOff>70559</rowOff>
    </to>
    <pic>
      <nvPicPr>
        <cNvPr id="36" name="Imagem 35"/>
        <cNvPicPr>
          <a:picLocks noChangeAspect="1" noChangeArrowheads="1"/>
        </cNvPicPr>
      </nvPicPr>
      <blipFill>
        <a:blip cstate="print" r:embed="rId10"/>
        <a:srcRect/>
        <a:stretch>
          <a:fillRect/>
        </a:stretch>
      </blipFill>
      <spPr bwMode="auto">
        <a:xfrm>
          <a:off x="3960025" y="17173575"/>
          <a:ext cx="1209950" cy="1365959"/>
        </a:xfrm>
        <a:prstGeom prst="rect">
          <avLst/>
        </a:prstGeom>
        <a:noFill/>
        <a:ln>
          <a:prstDash val="solid"/>
        </a:ln>
      </spPr>
    </pic>
    <clientData/>
  </twoCellAnchor>
  <twoCellAnchor editAs="oneCell">
    <from>
      <col>10</col>
      <colOff>0</colOff>
      <row>68</row>
      <rowOff>0</rowOff>
    </from>
    <to>
      <col>13</col>
      <colOff>44979</colOff>
      <row>82</row>
      <rowOff>58741</rowOff>
    </to>
    <pic>
      <nvPicPr>
        <cNvPr id="2" name="Imagem 1"/>
        <cNvPicPr>
          <a:picLocks noChangeAspect="1"/>
        </cNvPicPr>
      </nvPicPr>
      <blipFill>
        <a:blip r:embed="rId11"/>
        <a:stretch>
          <a:fillRect/>
        </a:stretch>
      </blipFill>
      <spPr>
        <a:xfrm>
          <a:off x="6934200" y="11391900"/>
          <a:ext cx="2531004" cy="2668591"/>
        </a:xfrm>
        <a:prstGeom prst="rect">
          <avLst/>
        </a:prstGeom>
        <a:ln>
          <a:prstDash val="solid"/>
        </a:ln>
      </spPr>
    </pic>
    <clientData/>
  </twoCellAnchor>
</wsDr>
</file>

<file path=xl/externalLinks/_rels/externalLink1.xml.rels><Relationships xmlns="http://schemas.openxmlformats.org/package/2006/relationships"><Relationship Type="http://schemas.openxmlformats.org/officeDocument/2006/relationships/externalLinkPath" Target="file:///\\172.30.1.7\bree$\ara\ese\comp_reativa\Reatores\1-DEP\Planilhas\Calculo%20X.xlsm" TargetMode="External" Id="rId1" /></Relationships>
</file>

<file path=xl/externalLinks/_rels/externalLink2.xml.rels><Relationships xmlns="http://schemas.openxmlformats.org/package/2006/relationships"><Relationship Type="http://schemas.openxmlformats.org/officeDocument/2006/relationships/externalLinkPath" Target="file:///\\172.30.1.7\bree$\ara\ese\comp_reativa\Reatores\1-DEP\PI\2017\45096\Custo%20RFE-Item%203A.xlsm" TargetMode="External" Id="rId1" /></Relationships>
</file>

<file path=xl/externalLinks/_rels/externalLink3.xml.rels><Relationships xmlns="http://schemas.openxmlformats.org/package/2006/relationships"><Relationship Type="http://schemas.openxmlformats.org/officeDocument/2006/relationships/externalLinkPath" Target="file:///\\172.30.1.7\bree$\ara\ese\comp_reativa\Reatores\1-DEP\Planilhas\Calculo\X-Calculo%20RFE-Roving-X.xlsm" TargetMode="External" Id="rId1" /></Relationships>
</file>

<file path=xl/externalLinks/_rels/externalLink4.xml.rels><Relationships xmlns="http://schemas.openxmlformats.org/package/2006/relationships"><Relationship Type="http://schemas.openxmlformats.org/officeDocument/2006/relationships/externalLinkPath" Target="file:///\\172.30.1.7\bree$\ara\ese\comp_reativa\Reatores\1-DEP\Planilhas\Calculo\Calculo%20RFE-Roving.xlsm" TargetMode="External" Id="rId1" /></Relationships>
</file>

<file path=xl/externalLinks/externalLink1.xml><?xml version="1.0" encoding="utf-8"?>
<externalLink xmlns:r="http://schemas.openxmlformats.org/officeDocument/2006/relationships" xmlns="http://schemas.openxmlformats.org/spreadsheetml/2006/main">
  <externalBook r:id="rId1">
    <sheetNames>
      <sheetName val="Reator Trifásico"/>
      <sheetName val="Reator Monofásico"/>
      <sheetName val="LT"/>
      <sheetName val="RP"/>
      <sheetName val="Esforços 1 Isolador"/>
      <sheetName val="CC-Calc-Mono"/>
      <sheetName val="Atributos"/>
      <sheetName val="Custos-Mono"/>
      <sheetName val="ISOLADORES"/>
      <sheetName val="Proposta Técnica"/>
      <sheetName val="Plan2"/>
    </sheetNames>
    <sheetDataSet>
      <sheetData sheetId="0"/>
      <sheetData sheetId="1">
        <row r="1">
          <cell r="C1" t="str">
            <v>Item 1</v>
          </cell>
        </row>
        <row r="34">
          <cell r="S34">
            <v>622</v>
          </cell>
        </row>
        <row r="38">
          <cell r="S38">
            <v>147</v>
          </cell>
        </row>
      </sheetData>
      <sheetData sheetId="2">
        <row r="5">
          <cell r="X5" t="str">
            <v>Calculo do peso de engradado</v>
          </cell>
        </row>
      </sheetData>
      <sheetData sheetId="3"/>
      <sheetData sheetId="4"/>
      <sheetData sheetId="5"/>
      <sheetData sheetId="6"/>
      <sheetData sheetId="7"/>
      <sheetData sheetId="8"/>
      <sheetData sheetId="9"/>
      <sheetData sheetId="10"/>
    </sheetDataSet>
  </externalBook>
</externalLink>
</file>

<file path=xl/externalLinks/externalLink2.xml><?xml version="1.0" encoding="utf-8"?>
<externalLink xmlns:r="http://schemas.openxmlformats.org/officeDocument/2006/relationships" xmlns="http://schemas.openxmlformats.org/spreadsheetml/2006/main">
  <externalBook r:id="rId1">
    <sheetNames>
      <sheetName val="Reator Trifásico"/>
      <sheetName val="Reator Monofásico"/>
      <sheetName val="LT"/>
      <sheetName val="RP"/>
      <sheetName val="Esforços 1 Isolador"/>
      <sheetName val="CC-Calc-Mono"/>
      <sheetName val="Atributos"/>
      <sheetName val="Custos-Mono"/>
      <sheetName val="ISOLADORES"/>
      <sheetName val="Proposta Técnica"/>
      <sheetName val="Plan2"/>
    </sheetNames>
    <sheetDataSet>
      <sheetData sheetId="0" refreshError="1"/>
      <sheetData sheetId="1">
        <row r="2">
          <cell r="AA2">
            <v>146</v>
          </cell>
        </row>
        <row r="3">
          <cell r="AA3">
            <v>166</v>
          </cell>
        </row>
        <row r="4">
          <cell r="AA4">
            <v>200</v>
          </cell>
        </row>
        <row r="5">
          <cell r="AA5">
            <v>260</v>
          </cell>
        </row>
        <row r="6">
          <cell r="AA6">
            <v>300</v>
          </cell>
        </row>
        <row r="7">
          <cell r="AA7">
            <v>340</v>
          </cell>
        </row>
        <row r="8">
          <cell r="AA8">
            <v>385</v>
          </cell>
        </row>
        <row r="9">
          <cell r="AA9">
            <v>440</v>
          </cell>
        </row>
        <row r="10">
          <cell r="AA10">
            <v>500</v>
          </cell>
        </row>
        <row r="11">
          <cell r="AA11">
            <v>550</v>
          </cell>
        </row>
        <row r="12">
          <cell r="AA12">
            <v>600</v>
          </cell>
        </row>
        <row r="13">
          <cell r="AA13">
            <v>650</v>
          </cell>
        </row>
        <row r="14">
          <cell r="AA14">
            <v>700</v>
          </cell>
        </row>
        <row r="15">
          <cell r="AA15">
            <v>750</v>
          </cell>
        </row>
        <row r="16">
          <cell r="AA16">
            <v>800</v>
          </cell>
        </row>
        <row r="17">
          <cell r="AA17">
            <v>850</v>
          </cell>
        </row>
        <row r="18">
          <cell r="AA18">
            <v>900</v>
          </cell>
        </row>
        <row r="19">
          <cell r="AA19">
            <v>1000</v>
          </cell>
        </row>
        <row r="41">
          <cell r="V41">
            <v>0.5</v>
          </cell>
        </row>
        <row r="42">
          <cell r="V42">
            <v>1</v>
          </cell>
        </row>
        <row r="43">
          <cell r="V43">
            <v>1.5</v>
          </cell>
        </row>
        <row r="44">
          <cell r="V44">
            <v>1.75</v>
          </cell>
        </row>
        <row r="45">
          <cell r="V45">
            <v>2</v>
          </cell>
        </row>
        <row r="46">
          <cell r="V46">
            <v>2.25</v>
          </cell>
        </row>
        <row r="47">
          <cell r="V47">
            <v>2.5</v>
          </cell>
        </row>
        <row r="48">
          <cell r="V48">
            <v>2.75</v>
          </cell>
        </row>
        <row r="49">
          <cell r="V49">
            <v>3</v>
          </cell>
        </row>
        <row r="50">
          <cell r="V50">
            <v>3.25</v>
          </cell>
        </row>
        <row r="51">
          <cell r="V51">
            <v>3.5</v>
          </cell>
        </row>
        <row r="52">
          <cell r="V52">
            <v>3.75</v>
          </cell>
        </row>
        <row r="53">
          <cell r="V53">
            <v>4</v>
          </cell>
        </row>
        <row r="54">
          <cell r="V54">
            <v>4.25</v>
          </cell>
        </row>
        <row r="55">
          <cell r="V55">
            <v>4.5</v>
          </cell>
        </row>
        <row r="56">
          <cell r="V56">
            <v>4.75</v>
          </cell>
        </row>
        <row r="57">
          <cell r="V57">
            <v>5</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3.xml><?xml version="1.0" encoding="utf-8"?>
<externalLink xmlns:r="http://schemas.openxmlformats.org/officeDocument/2006/relationships" xmlns="http://schemas.openxmlformats.org/spreadsheetml/2006/main">
  <externalBook r:id="rId1">
    <sheetNames>
      <sheetName val="Reator Trifásico"/>
      <sheetName val="Entrada de Dados"/>
      <sheetName val="Reator Monofásico"/>
      <sheetName val="LT"/>
      <sheetName val="RP"/>
      <sheetName val="Esforços 1 Isolador"/>
      <sheetName val="CC-Calc-Mono"/>
      <sheetName val="Custos-Mono Roving"/>
      <sheetName val="ISOLADORES"/>
      <sheetName val="Proposta Técnica"/>
      <sheetName val="TD"/>
      <sheetName val="Atributos"/>
    </sheetNames>
    <sheetDataSet>
      <sheetData sheetId="0" refreshError="1"/>
      <sheetData sheetId="1" refreshError="1"/>
      <sheetData sheetId="2">
        <row r="8">
          <cell r="Z8">
            <v>1.6279999999999999</v>
          </cell>
        </row>
        <row r="9">
          <cell r="Z9">
            <v>1.7290000000000001</v>
          </cell>
        </row>
        <row r="10">
          <cell r="Z10">
            <v>1.8280000000000001</v>
          </cell>
        </row>
        <row r="11">
          <cell r="Z11">
            <v>1.9410000000000001</v>
          </cell>
        </row>
        <row r="12">
          <cell r="Z12">
            <v>2.052</v>
          </cell>
        </row>
        <row r="13">
          <cell r="Z13">
            <v>2.1779999999999999</v>
          </cell>
        </row>
        <row r="14">
          <cell r="Z14">
            <v>2.3039999999999998</v>
          </cell>
        </row>
        <row r="15">
          <cell r="Z15">
            <v>2.4460000000000002</v>
          </cell>
        </row>
        <row r="16">
          <cell r="Z16">
            <v>2.5880000000000001</v>
          </cell>
        </row>
        <row r="17">
          <cell r="Z17">
            <v>2.7469999999999999</v>
          </cell>
        </row>
        <row r="18">
          <cell r="Z18">
            <v>2.9060000000000001</v>
          </cell>
        </row>
        <row r="19">
          <cell r="Z19">
            <v>3.085</v>
          </cell>
        </row>
        <row r="20">
          <cell r="Z20">
            <v>3.2639999999999998</v>
          </cell>
        </row>
        <row r="21">
          <cell r="Z21">
            <v>3.4649999999999999</v>
          </cell>
        </row>
        <row r="22">
          <cell r="Z22">
            <v>3.665</v>
          </cell>
        </row>
        <row r="23">
          <cell r="Z23">
            <v>3.89</v>
          </cell>
        </row>
        <row r="24">
          <cell r="Z24">
            <v>4.1150000000000002</v>
          </cell>
        </row>
        <row r="25">
          <cell r="Z25">
            <v>4.3680000000000003</v>
          </cell>
        </row>
        <row r="26">
          <cell r="Z26">
            <v>4.62</v>
          </cell>
        </row>
        <row r="27">
          <cell r="Z27">
            <v>4.9050000000000002</v>
          </cell>
        </row>
        <row r="28">
          <cell r="Z28">
            <v>5.1890000000000001</v>
          </cell>
        </row>
        <row r="29">
          <cell r="Z29">
            <v>5.508</v>
          </cell>
        </row>
        <row r="30">
          <cell r="Z30">
            <v>5.827</v>
          </cell>
        </row>
        <row r="31">
          <cell r="Z31">
            <v>6.1859999999999999</v>
          </cell>
        </row>
        <row r="32">
          <cell r="Z32">
            <v>6.5439999999999996</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4.xml><?xml version="1.0" encoding="utf-8"?>
<externalLink xmlns:r="http://schemas.openxmlformats.org/officeDocument/2006/relationships" xmlns="http://schemas.openxmlformats.org/spreadsheetml/2006/main">
  <externalBook r:id="rId1">
    <sheetNames>
      <sheetName val="Reator Trifásico"/>
      <sheetName val="Reator Monofásico"/>
      <sheetName val="LT"/>
      <sheetName val="RP"/>
      <sheetName val="Esforços 1 Isolador"/>
      <sheetName val="CC-Calc-Mono"/>
      <sheetName val="Custos-Mono Roving"/>
      <sheetName val="ISOLADORES"/>
      <sheetName val="Proposta Técnica"/>
      <sheetName val="TD"/>
      <sheetName val="Atributos"/>
    </sheetNames>
    <sheetDataSet>
      <sheetData sheetId="0"/>
      <sheetData sheetId="1">
        <row r="27">
          <cell r="T27">
            <v>1530</v>
          </cell>
        </row>
      </sheetData>
      <sheetData sheetId="2"/>
      <sheetData sheetId="3"/>
      <sheetData sheetId="4"/>
      <sheetData sheetId="5"/>
      <sheetData sheetId="6"/>
      <sheetData sheetId="7"/>
      <sheetData sheetId="8"/>
      <sheetData sheetId="9"/>
      <sheetData sheetId="10"/>
    </sheetDataSet>
  </externalBook>
</externalLink>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_rels/sheet2.xml.rels><Relationships xmlns="http://schemas.openxmlformats.org/package/2006/relationships"><Relationship Type="http://schemas.openxmlformats.org/officeDocument/2006/relationships/drawing" Target="/xl/drawings/drawing2.xml" Id="rId1" /></Relationships>
</file>

<file path=xl/worksheets/_rels/sheet3.xml.rels><Relationships xmlns="http://schemas.openxmlformats.org/package/2006/relationships"><Relationship Type="http://schemas.openxmlformats.org/officeDocument/2006/relationships/drawing" Target="/xl/drawings/drawing3.xml" Id="rId1" /></Relationships>
</file>

<file path=xl/worksheets/_rels/sheet4.xml.rels><Relationships xmlns="http://schemas.openxmlformats.org/package/2006/relationships"><Relationship Type="http://schemas.openxmlformats.org/officeDocument/2006/relationships/drawing" Target="/xl/drawings/drawing4.xml" Id="rId1" /></Relationships>
</file>

<file path=xl/worksheets/sheet1.xml><?xml version="1.0" encoding="utf-8"?>
<worksheet xmlns:r="http://schemas.openxmlformats.org/officeDocument/2006/relationships" xmlns="http://schemas.openxmlformats.org/spreadsheetml/2006/main">
  <sheetPr codeName="Plan4">
    <tabColor rgb="FF00B0F0"/>
    <outlinePr summaryBelow="1" summaryRight="1"/>
    <pageSetUpPr/>
  </sheetPr>
  <dimension ref="A1:T111"/>
  <sheetViews>
    <sheetView zoomScale="130" zoomScaleNormal="130" workbookViewId="0">
      <selection activeCell="H19" sqref="H19"/>
    </sheetView>
  </sheetViews>
  <sheetFormatPr baseColWidth="8" defaultColWidth="9.140625" defaultRowHeight="12.75"/>
  <cols>
    <col width="27.42578125" customWidth="1" style="240" min="1" max="1"/>
    <col width="10.7109375" customWidth="1" style="240" min="2" max="2"/>
    <col width="3.7109375" bestFit="1" customWidth="1" style="240" min="3" max="3"/>
    <col width="12.5703125" customWidth="1" style="240" min="4" max="4"/>
    <col width="24.7109375" bestFit="1" customWidth="1" style="240" min="5" max="5"/>
    <col width="8.42578125" customWidth="1" style="240" min="6" max="6"/>
    <col width="7.42578125" customWidth="1" style="240" min="7" max="7"/>
    <col width="9.140625" customWidth="1" style="146" min="8" max="16384"/>
  </cols>
  <sheetData>
    <row r="1" ht="24" customHeight="1">
      <c r="A1" s="244" t="inlineStr">
        <is>
          <t>PROPOSTA TÉCNICA</t>
        </is>
      </c>
      <c r="B1" s="245" t="n"/>
      <c r="C1" s="245" t="n"/>
      <c r="D1" s="245" t="n"/>
      <c r="E1" s="245" t="n"/>
      <c r="F1" s="245" t="n"/>
      <c r="G1" s="246" t="n"/>
      <c r="P1" s="6">
        <f>IF(B19="empilhado",3,IF(B19="duplo",2,1))</f>
        <v/>
      </c>
      <c r="R1" s="146" t="inlineStr">
        <is>
          <t>3 x Reatores</t>
        </is>
      </c>
      <c r="T1" s="146" t="inlineStr">
        <is>
          <t>Lado-a-lado ou triângulo</t>
        </is>
      </c>
    </row>
    <row r="2" ht="15" customHeight="1">
      <c r="A2" s="9" t="inlineStr">
        <is>
          <t>Nossa Referência:</t>
        </is>
      </c>
      <c r="B2" s="10">
        <f>#REF!</f>
        <v/>
      </c>
      <c r="D2" s="11" t="inlineStr">
        <is>
          <t>Cliente:</t>
        </is>
      </c>
      <c r="E2" s="122">
        <f>#REF!</f>
        <v/>
      </c>
      <c r="F2" s="245" t="n"/>
      <c r="G2" s="246" t="n"/>
      <c r="O2" s="40" t="inlineStr">
        <is>
          <t>isolador de topo</t>
        </is>
      </c>
      <c r="P2" s="41" t="n">
        <v>1</v>
      </c>
      <c r="R2" s="146" t="inlineStr">
        <is>
          <t>1 x Reator</t>
        </is>
      </c>
      <c r="T2" s="146" t="inlineStr">
        <is>
          <t>Empilhado</t>
        </is>
      </c>
    </row>
    <row r="3" ht="15.75" customHeight="1">
      <c r="A3" s="247">
        <f>#REF!</f>
        <v/>
      </c>
      <c r="B3" s="245" t="n"/>
      <c r="C3" s="245" t="n"/>
      <c r="D3" s="245" t="n"/>
      <c r="E3" s="245" t="n"/>
      <c r="F3" s="245" t="n"/>
      <c r="G3" s="246" t="n"/>
      <c r="P3" s="7" t="n"/>
      <c r="T3" s="146" t="inlineStr">
        <is>
          <t>Duplo</t>
        </is>
      </c>
    </row>
    <row r="4">
      <c r="A4" s="248">
        <f>(#REF!)&amp;" Reator(es), Tipo "&amp;(#REF!)</f>
        <v/>
      </c>
      <c r="B4" s="245" t="n"/>
      <c r="C4" s="245" t="n"/>
      <c r="D4" s="245" t="n"/>
      <c r="E4" s="245" t="n"/>
      <c r="F4" s="245" t="n"/>
      <c r="G4" s="246" t="n"/>
      <c r="P4" s="7" t="n"/>
    </row>
    <row r="5" ht="12.95" customHeight="1">
      <c r="A5" s="12" t="inlineStr">
        <is>
          <t>Indutância Nominal</t>
        </is>
      </c>
      <c r="B5" s="13">
        <f>#REF!</f>
        <v/>
      </c>
      <c r="C5" s="14" t="inlineStr">
        <is>
          <t>mH</t>
        </is>
      </c>
      <c r="D5" s="15">
        <f>IF(#REF!=#REF!,"(-0 / + 10%)",IF(#REF!=#REF!,"(-5 / +5%)",IF(#REF!=#REF!,"(-0 / +20%)","(-5 / + 5%)")))</f>
        <v/>
      </c>
      <c r="E5" s="14" t="inlineStr">
        <is>
          <t>Altura Reator Módulo</t>
        </is>
      </c>
      <c r="F5" s="16">
        <f>#REF!</f>
        <v/>
      </c>
      <c r="G5" s="17" t="inlineStr">
        <is>
          <t>mm</t>
        </is>
      </c>
      <c r="P5" s="7" t="n"/>
    </row>
    <row r="6" ht="12.95" customHeight="1">
      <c r="A6" s="18" t="inlineStr">
        <is>
          <t>Impedância Nominal</t>
        </is>
      </c>
      <c r="B6" s="19">
        <f>#REF!</f>
        <v/>
      </c>
      <c r="C6" s="249" t="inlineStr">
        <is>
          <t>Ω</t>
        </is>
      </c>
      <c r="D6" s="21" t="n"/>
      <c r="E6" s="21" t="inlineStr">
        <is>
          <t>Diâmetro Externo</t>
        </is>
      </c>
      <c r="F6" s="25">
        <f>#REF!</f>
        <v/>
      </c>
      <c r="G6" s="23" t="inlineStr">
        <is>
          <t>mm</t>
        </is>
      </c>
      <c r="P6" s="7" t="n"/>
    </row>
    <row r="7" ht="12.95" customHeight="1">
      <c r="A7" s="18" t="inlineStr">
        <is>
          <t>Tensão do Sistema</t>
        </is>
      </c>
      <c r="B7" s="24">
        <f>#REF!</f>
        <v/>
      </c>
      <c r="C7" s="21" t="inlineStr">
        <is>
          <t>kV</t>
        </is>
      </c>
      <c r="D7" s="21" t="n"/>
      <c r="E7" s="21" t="inlineStr">
        <is>
          <t>Diâmetro da Fundação</t>
        </is>
      </c>
      <c r="F7" s="25">
        <f>#REF!</f>
        <v/>
      </c>
      <c r="G7" s="23" t="inlineStr">
        <is>
          <t>mm</t>
        </is>
      </c>
      <c r="P7" s="8" t="n"/>
    </row>
    <row r="8" ht="12.95" customHeight="1">
      <c r="A8" s="18" t="inlineStr">
        <is>
          <t xml:space="preserve">Nível de Isolamento Entre Terminais (NBI) </t>
        </is>
      </c>
      <c r="B8" s="21">
        <f>#REF!</f>
        <v/>
      </c>
      <c r="C8" s="21" t="inlineStr">
        <is>
          <t>kVp</t>
        </is>
      </c>
      <c r="D8" s="21" t="n"/>
      <c r="E8" s="21" t="inlineStr">
        <is>
          <t>Distância Mínima Entre Eixos de Reatores</t>
        </is>
      </c>
      <c r="F8" s="25">
        <f>#REF!</f>
        <v/>
      </c>
      <c r="G8" s="23" t="inlineStr">
        <is>
          <t>mm</t>
        </is>
      </c>
    </row>
    <row r="9" ht="12.95" customHeight="1">
      <c r="A9" s="18" t="inlineStr">
        <is>
          <t>Frequência</t>
        </is>
      </c>
      <c r="B9" s="24">
        <f>#REF!</f>
        <v/>
      </c>
      <c r="C9" s="21" t="inlineStr">
        <is>
          <t>Hz</t>
        </is>
      </c>
      <c r="D9" s="21" t="n"/>
      <c r="E9" s="21" t="inlineStr">
        <is>
          <t>Peso por Módulo</t>
        </is>
      </c>
      <c r="F9" s="22">
        <f>#REF!</f>
        <v/>
      </c>
      <c r="G9" s="23" t="inlineStr">
        <is>
          <t>kg</t>
        </is>
      </c>
    </row>
    <row r="10" ht="12.95" customHeight="1">
      <c r="A10" s="18" t="inlineStr">
        <is>
          <t>Frequência de Sintonia</t>
        </is>
      </c>
      <c r="B10" s="24">
        <f>#REF!</f>
        <v/>
      </c>
      <c r="C10" s="21" t="inlineStr">
        <is>
          <t>Hz</t>
        </is>
      </c>
      <c r="D10" s="21" t="n"/>
      <c r="E10" s="21" t="inlineStr">
        <is>
          <t xml:space="preserve">Peso Total </t>
        </is>
      </c>
      <c r="F10" s="22">
        <f>IF(P1=1,#REF!,IF(P1=2,(2*#REF!+#REF!*(#REF!+#REF!)),(3*#REF!+#REF!*(#REF!+2*#REF!))))</f>
        <v/>
      </c>
      <c r="G10" s="23" t="inlineStr">
        <is>
          <t>kg</t>
        </is>
      </c>
    </row>
    <row r="11" ht="12.95" customHeight="1">
      <c r="A11" s="18" t="inlineStr">
        <is>
          <t>Corrente Nominal</t>
        </is>
      </c>
      <c r="B11" s="24">
        <f>#REF!</f>
        <v/>
      </c>
      <c r="C11" s="21" t="inlineStr">
        <is>
          <t>A</t>
        </is>
      </c>
      <c r="D11" s="21" t="n"/>
      <c r="G11" s="26" t="n"/>
    </row>
    <row r="12" ht="12.95" customHeight="1">
      <c r="A12" s="18" t="inlineStr">
        <is>
          <t>Corrente de Curto-circuito Térmica / Duração</t>
        </is>
      </c>
      <c r="B12" s="24">
        <f>#REF!&amp;" / "&amp;#REF!</f>
        <v/>
      </c>
      <c r="C12" s="21" t="inlineStr">
        <is>
          <t>kA / s</t>
        </is>
      </c>
      <c r="D12" s="21" t="n"/>
      <c r="E12" s="21" t="inlineStr">
        <is>
          <t>Altitude Máxima</t>
        </is>
      </c>
      <c r="F12" s="21" t="n">
        <v>1000</v>
      </c>
      <c r="G12" s="23" t="inlineStr">
        <is>
          <t>manm</t>
        </is>
      </c>
    </row>
    <row r="13" ht="12.95" customHeight="1">
      <c r="A13" s="18" t="inlineStr">
        <is>
          <t>Corrente de Curto-circuito Dinâmica</t>
        </is>
      </c>
      <c r="B13" s="27">
        <f>#REF!</f>
        <v/>
      </c>
      <c r="C13" s="21" t="inlineStr">
        <is>
          <t>kAp</t>
        </is>
      </c>
      <c r="D13" s="21" t="n"/>
      <c r="E13" s="21" t="inlineStr">
        <is>
          <t>Temperatura Ambiente</t>
        </is>
      </c>
      <c r="F13" s="21">
        <f>#REF!</f>
        <v/>
      </c>
      <c r="G13" s="23" t="inlineStr">
        <is>
          <t>ºC</t>
        </is>
      </c>
    </row>
    <row r="14" ht="12.95" customHeight="1">
      <c r="A14" s="18" t="inlineStr">
        <is>
          <t>Perdas por Fase à 75ºC / Corrente Nominal</t>
        </is>
      </c>
      <c r="B14" s="27">
        <f>IF((#REF!*1.1*0.001)&lt;0.1,0.1,#REF!*1.1*0.001)*(IF(#REF!=2,1.13,1))</f>
        <v/>
      </c>
      <c r="C14" s="21" t="inlineStr">
        <is>
          <t>kW</t>
        </is>
      </c>
      <c r="D14" s="21" t="n"/>
      <c r="E14" s="21" t="inlineStr">
        <is>
          <t>Velocidade do Vento</t>
        </is>
      </c>
      <c r="F14" s="21">
        <f>#REF!</f>
        <v/>
      </c>
      <c r="G14" s="23" t="inlineStr">
        <is>
          <t>km/h</t>
        </is>
      </c>
    </row>
    <row r="15" ht="12.95" customHeight="1">
      <c r="A15" s="18" t="inlineStr">
        <is>
          <t>Fator Q à 75ºC / Frequencia Nominal</t>
        </is>
      </c>
      <c r="B15" s="24" t="inlineStr">
        <is>
          <t>≥</t>
        </is>
      </c>
      <c r="C15" s="28">
        <f>0.8*#REF!</f>
        <v/>
      </c>
      <c r="D15" s="21" t="n"/>
      <c r="G15" s="26" t="n"/>
    </row>
    <row r="16" ht="12.95" customHeight="1">
      <c r="A16" s="18" t="inlineStr">
        <is>
          <t>Fator Q à 75ºC / Frequencia de Sintonia</t>
        </is>
      </c>
      <c r="B16" s="24" t="inlineStr">
        <is>
          <t>≥</t>
        </is>
      </c>
      <c r="C16" s="28">
        <f>#REF!*0.8</f>
        <v/>
      </c>
      <c r="D16" s="21" t="n"/>
      <c r="E16" s="21" t="inlineStr">
        <is>
          <t>Resfriamento</t>
        </is>
      </c>
      <c r="F16" s="24" t="inlineStr">
        <is>
          <t>A.N.</t>
        </is>
      </c>
      <c r="G16" s="26" t="n"/>
    </row>
    <row r="17" ht="12.95" customHeight="1">
      <c r="A17" s="29" t="n"/>
      <c r="C17" s="21" t="n"/>
      <c r="D17" s="21" t="n"/>
      <c r="E17" s="21" t="inlineStr">
        <is>
          <t>Instalação</t>
        </is>
      </c>
      <c r="F17" s="24">
        <f>#REF!</f>
        <v/>
      </c>
      <c r="G17" s="26" t="n"/>
    </row>
    <row r="18" ht="12.95" customHeight="1">
      <c r="A18" s="18" t="inlineStr">
        <is>
          <t>Potência Nominal</t>
        </is>
      </c>
      <c r="B18" s="19">
        <f>(B6*B11^2)/1000</f>
        <v/>
      </c>
      <c r="C18" s="21" t="inlineStr">
        <is>
          <t>kVAr</t>
        </is>
      </c>
      <c r="D18" s="21" t="n"/>
      <c r="E18" s="21" t="inlineStr">
        <is>
          <t>Classe de Isolamento</t>
        </is>
      </c>
      <c r="F18" s="24">
        <f>IF(#REF!=155,"F (155ºC)","B (130ºC)")</f>
        <v/>
      </c>
      <c r="G18" s="26" t="n"/>
    </row>
    <row r="19" ht="12.95" customHeight="1">
      <c r="A19" s="30" t="inlineStr">
        <is>
          <t>Tipo de Montagem</t>
        </is>
      </c>
      <c r="B19" s="113" t="inlineStr">
        <is>
          <t>Lado-a-lado ou triângulo</t>
        </is>
      </c>
      <c r="C19" s="250" t="n"/>
      <c r="D19" s="31" t="n"/>
      <c r="E19" s="32" t="inlineStr">
        <is>
          <t>Norma Aplicável</t>
        </is>
      </c>
      <c r="F19" s="5">
        <f>#REF!</f>
        <v/>
      </c>
      <c r="G19" s="33" t="n"/>
    </row>
    <row r="20" ht="12.95" customHeight="1">
      <c r="A20" s="34" t="inlineStr">
        <is>
          <t>Notas</t>
        </is>
      </c>
      <c r="D20" s="3" t="n"/>
      <c r="E20" s="115" t="inlineStr">
        <is>
          <t>Dimensões do Reator</t>
        </is>
      </c>
      <c r="F20" s="251" t="n"/>
      <c r="G20" s="252" t="n"/>
    </row>
    <row r="21" ht="12.95" customHeight="1">
      <c r="A21" s="18" t="inlineStr">
        <is>
          <t>1 - Cor dos reatores - Munsell N6,5 (padrão BREE)</t>
        </is>
      </c>
      <c r="D21" s="106">
        <f>TEXT(F5,"0")&amp;" mm"</f>
        <v/>
      </c>
      <c r="G21" s="26" t="n"/>
    </row>
    <row r="22" ht="12.95" customHeight="1">
      <c r="A22" s="18" t="inlineStr">
        <is>
          <t>2 - Desenho orientativo para proposta.</t>
        </is>
      </c>
      <c r="D22" s="253" t="n"/>
      <c r="G22" s="26" t="n"/>
    </row>
    <row r="23" ht="12.95" customHeight="1">
      <c r="A23" s="116" t="inlineStr">
        <is>
          <t>3 - Localização dos terminais pode ser modificada para atender à especificação do cliente.</t>
        </is>
      </c>
      <c r="D23" s="253" t="n"/>
      <c r="G23" s="26" t="n"/>
    </row>
    <row r="24" ht="12.95" customHeight="1">
      <c r="A24" s="254" t="n"/>
      <c r="D24" s="253" t="n"/>
      <c r="G24" s="26" t="n"/>
    </row>
    <row r="25" ht="12.95" customHeight="1">
      <c r="A25" s="116" t="inlineStr">
        <is>
          <t>4 - Pedestal espaçador de alumínio poderá ser localizado na parte inferior ou superior do isolador.</t>
        </is>
      </c>
      <c r="D25" s="253" t="n"/>
      <c r="G25" s="26" t="n"/>
    </row>
    <row r="26" ht="12.95" customHeight="1">
      <c r="A26" s="254" t="n"/>
      <c r="D26" s="253" t="n"/>
      <c r="G26" s="26" t="n"/>
    </row>
    <row r="27" ht="12.95" customHeight="1">
      <c r="A27" s="18" t="inlineStr">
        <is>
          <t>5 - Dimensões em mm</t>
        </is>
      </c>
      <c r="D27" s="253" t="n"/>
      <c r="G27" s="26" t="n"/>
    </row>
    <row r="28" ht="12.95" customHeight="1">
      <c r="A28" s="35" t="inlineStr">
        <is>
          <t>6 - Altura total do conjunto Trifasico (mm)</t>
        </is>
      </c>
      <c r="B28" s="36">
        <f>F5*3+(2*#REF!+(IF(P2=1,2,1))*(#REF!+#REF!))*1000+IF(#REF!=2,0,(#REF!*1000))*5</f>
        <v/>
      </c>
      <c r="D28" s="253" t="n"/>
      <c r="G28" s="26" t="n"/>
    </row>
    <row r="29" ht="12.95" customHeight="1">
      <c r="A29" s="35" t="inlineStr">
        <is>
          <t>6 - Altura total do conjunto Duplo (mm)</t>
        </is>
      </c>
      <c r="B29" s="36">
        <f>F5*2+(#REF!+#REF!+#REF!)*1000+IF(#REF!=2,0,(#REF!*1000))*3</f>
        <v/>
      </c>
      <c r="D29" s="106" t="n"/>
      <c r="G29" s="26" t="n"/>
    </row>
    <row r="30" ht="12.95" customHeight="1">
      <c r="A30" s="18" t="n"/>
      <c r="B30" s="21" t="n"/>
      <c r="D30" s="106">
        <f>TEXT(#REF!*1000+#REF!,"0")&amp;" mm"</f>
        <v/>
      </c>
      <c r="G30" s="26" t="n"/>
    </row>
    <row r="31" ht="12.95" customHeight="1">
      <c r="A31" s="29" t="n"/>
      <c r="D31" s="253" t="n"/>
      <c r="G31" s="26" t="n"/>
    </row>
    <row r="32" ht="12.95" customHeight="1">
      <c r="A32" s="34" t="inlineStr">
        <is>
          <t>Dados Suporte</t>
        </is>
      </c>
      <c r="D32" s="253" t="n"/>
      <c r="G32" s="26" t="n"/>
    </row>
    <row r="33" ht="12.95" customHeight="1">
      <c r="A33" s="18" t="inlineStr">
        <is>
          <t>Isoladores</t>
        </is>
      </c>
      <c r="B33" s="21" t="inlineStr">
        <is>
          <t>Não inclusos</t>
        </is>
      </c>
      <c r="D33" s="253" t="n"/>
      <c r="G33" s="26" t="n"/>
    </row>
    <row r="34" ht="12.95" customHeight="1">
      <c r="A34" s="18" t="inlineStr">
        <is>
          <t>Isolador da Base (quantidade x tipo)</t>
        </is>
      </c>
      <c r="B34" s="21">
        <f>#REF!&amp;" X "&amp;#REF!</f>
        <v/>
      </c>
      <c r="D34" s="253" t="n"/>
      <c r="G34" s="26" t="n"/>
    </row>
    <row r="35" ht="12.95" customHeight="1">
      <c r="A35" s="18" t="inlineStr">
        <is>
          <t>Isolador Entre fases (quantidade x tipo)</t>
        </is>
      </c>
      <c r="B35" s="21">
        <f>IF(P1=3,(2*#REF!&amp;" X "&amp;#REF!),IF(P1=2,(#REF!&amp;" X "&amp;#REF!)))</f>
        <v/>
      </c>
      <c r="D35" s="253" t="n"/>
      <c r="G35" s="26" t="n"/>
    </row>
    <row r="36" ht="12.95" customHeight="1">
      <c r="A36" s="54" t="inlineStr">
        <is>
          <t>Isolador da Base (quantidade x tipo)</t>
        </is>
      </c>
      <c r="B36" s="55">
        <f>#REF!&amp;" X "&amp;#REF!</f>
        <v/>
      </c>
      <c r="D36" s="253" t="n"/>
      <c r="G36" s="26" t="n"/>
    </row>
    <row r="37" ht="12.95" customHeight="1">
      <c r="A37" s="29" t="n"/>
      <c r="B37" s="31" t="n"/>
      <c r="C37" s="31" t="n"/>
      <c r="E37" s="255" t="inlineStr">
        <is>
          <t>Imagem meramente ilustrativa</t>
        </is>
      </c>
      <c r="F37" s="250" t="n"/>
      <c r="G37" s="256" t="n"/>
    </row>
    <row r="38" ht="12.95" customHeight="1">
      <c r="A38" s="109" t="inlineStr">
        <is>
          <t>Distanciamento Magnético</t>
        </is>
      </c>
      <c r="B38" s="251" t="n"/>
      <c r="C38" s="130" t="n"/>
      <c r="D38" s="130" t="n"/>
      <c r="E38" s="110" t="inlineStr">
        <is>
          <t>Ensaios Elétricos em Fábrica</t>
        </is>
      </c>
      <c r="F38" s="110" t="n"/>
      <c r="G38" s="37" t="n"/>
    </row>
    <row r="39" ht="12.95" customHeight="1">
      <c r="A39" s="45" t="n"/>
      <c r="B39" s="46" t="n"/>
      <c r="F39" s="21" t="n"/>
      <c r="G39" s="26" t="n"/>
    </row>
    <row r="40" ht="12.95" customHeight="1">
      <c r="A40" s="45">
        <f>E8</f>
        <v/>
      </c>
      <c r="C40" s="25">
        <f>F8</f>
        <v/>
      </c>
      <c r="D40" s="21">
        <f>G8</f>
        <v/>
      </c>
      <c r="E40" s="21" t="inlineStr">
        <is>
          <t>→ Visual e dimensional.</t>
        </is>
      </c>
      <c r="F40" s="21" t="n"/>
      <c r="G40" s="26" t="n"/>
    </row>
    <row r="41" ht="12.95" customHeight="1">
      <c r="A41" s="34" t="inlineStr">
        <is>
          <t>Distanciamento axial a partir da cruzeta superior/inferior para:</t>
        </is>
      </c>
      <c r="B41" s="47" t="n"/>
      <c r="E41" s="21" t="inlineStr">
        <is>
          <t>→ Medição de resistência ôhmica do enrolamento.</t>
        </is>
      </c>
      <c r="F41" s="21" t="n"/>
      <c r="G41" s="26" t="n"/>
    </row>
    <row r="42" ht="12.95" customHeight="1">
      <c r="A42" s="45" t="inlineStr">
        <is>
          <t>→ Pequenas partes metálicas não formando laços fechados (MC1)</t>
        </is>
      </c>
      <c r="B42" s="46" t="n"/>
      <c r="C42" s="25">
        <f>F6/2</f>
        <v/>
      </c>
      <c r="D42" s="21" t="inlineStr">
        <is>
          <t>mm</t>
        </is>
      </c>
      <c r="E42" s="21" t="inlineStr">
        <is>
          <t>→ Medição da reatância.</t>
        </is>
      </c>
      <c r="F42" s="21" t="n"/>
      <c r="G42" s="26" t="n"/>
    </row>
    <row r="43" ht="12.95" customHeight="1">
      <c r="A43" s="34" t="inlineStr">
        <is>
          <t>Distanciamento radial a partir da linha de centro do reator para:</t>
        </is>
      </c>
      <c r="B43" s="47" t="n"/>
      <c r="C43" s="48" t="n"/>
      <c r="E43" s="21" t="inlineStr">
        <is>
          <t>→ Medição de perdas à temperatura ambiente.</t>
        </is>
      </c>
      <c r="F43" s="21" t="n"/>
      <c r="G43" s="26" t="n"/>
    </row>
    <row r="44" ht="12.95" customHeight="1">
      <c r="A44" s="45" t="inlineStr">
        <is>
          <t>→ Pequenas partes metálicas não formando laços fechados (MC1)</t>
        </is>
      </c>
      <c r="B44" s="46" t="n"/>
      <c r="C44" s="25">
        <f>F6*1.1</f>
        <v/>
      </c>
      <c r="D44" s="21" t="inlineStr">
        <is>
          <t>mm</t>
        </is>
      </c>
      <c r="E44" s="21" t="inlineStr">
        <is>
          <t>→ Medição da indutância e do fator de qualidade na frequência de sintonia.</t>
        </is>
      </c>
      <c r="G44" s="26" t="n"/>
    </row>
    <row r="45" ht="12.95" customHeight="1">
      <c r="A45" s="29" t="n"/>
      <c r="G45" s="26" t="n"/>
    </row>
    <row r="46" ht="12.95" customHeight="1">
      <c r="A46" s="109" t="inlineStr">
        <is>
          <t>Dimensões das Embalagens</t>
        </is>
      </c>
      <c r="B46" s="130" t="n"/>
      <c r="C46" s="130" t="n"/>
      <c r="D46" s="130" t="n"/>
      <c r="E46" s="130" t="n"/>
      <c r="F46" s="110" t="n"/>
      <c r="G46" s="43" t="n"/>
    </row>
    <row r="47" ht="12.95" customHeight="1">
      <c r="A47" s="18" t="n"/>
      <c r="F47" s="21" t="n"/>
      <c r="G47" s="23" t="n"/>
    </row>
    <row r="48" ht="12.95" customHeight="1">
      <c r="A48" s="39" t="inlineStr">
        <is>
          <t>Conteudo por Emb</t>
        </is>
      </c>
      <c r="B48" s="49" t="inlineStr">
        <is>
          <t>1 x Reator</t>
        </is>
      </c>
      <c r="C48" s="21" t="n"/>
      <c r="F48" s="21" t="n"/>
      <c r="G48" s="23" t="n"/>
    </row>
    <row r="49" ht="12.95" customHeight="1">
      <c r="A49" s="39" t="inlineStr">
        <is>
          <t>C x L x A (cm) :</t>
        </is>
      </c>
      <c r="B49" s="50">
        <f>#REF!&amp;" x "&amp;#REF!&amp;"  x "&amp;#REF!&amp;" cm"</f>
        <v/>
      </c>
      <c r="F49" s="21" t="n"/>
      <c r="G49" s="23" t="n"/>
    </row>
    <row r="50" ht="12.95" customHeight="1">
      <c r="A50" s="18" t="inlineStr">
        <is>
          <t>Tipo da embalagem:</t>
        </is>
      </c>
      <c r="B50" s="21" t="inlineStr">
        <is>
          <t>Engradado</t>
        </is>
      </c>
      <c r="F50" s="21" t="n"/>
      <c r="G50" s="23" t="n"/>
    </row>
    <row r="51" ht="12.95" customHeight="1">
      <c r="A51" s="18" t="inlineStr">
        <is>
          <t>Peso bruto (kg) :</t>
        </is>
      </c>
      <c r="B51" s="28">
        <f>#REF!</f>
        <v/>
      </c>
      <c r="F51" s="21" t="n"/>
      <c r="G51" s="23" t="n"/>
    </row>
    <row r="52" ht="12.95" customHeight="1">
      <c r="A52" s="18" t="inlineStr">
        <is>
          <t>Nº de Engradados</t>
        </is>
      </c>
      <c r="B52" s="49">
        <f>#REF!</f>
        <v/>
      </c>
      <c r="D52" s="21" t="n"/>
      <c r="E52" s="21" t="n"/>
      <c r="F52" s="21" t="n"/>
      <c r="G52" s="23" t="n"/>
    </row>
    <row r="53" ht="12.95" customHeight="1">
      <c r="A53" s="18" t="n"/>
      <c r="B53" s="21" t="n"/>
      <c r="D53" s="51" t="n"/>
      <c r="E53" s="51" t="n"/>
      <c r="F53" s="51" t="n"/>
      <c r="G53" s="52" t="n"/>
    </row>
    <row r="54" ht="12.95" customHeight="1">
      <c r="A54" s="111" t="inlineStr">
        <is>
          <t>Rua Prefeito Domingos Mocelin Neto, 155 CEP 83420-000 | Quatro Barras - PR,  Brasil - Tel.: +55 41 3167-4000</t>
        </is>
      </c>
      <c r="B54" s="250" t="n"/>
      <c r="C54" s="250" t="n"/>
      <c r="D54" s="250" t="n"/>
      <c r="E54" s="250" t="n"/>
      <c r="F54" s="32" t="inlineStr">
        <is>
          <t>Data:</t>
        </is>
      </c>
      <c r="G54" s="53">
        <f>TODAY()</f>
        <v/>
      </c>
    </row>
    <row r="58" ht="12.75" customHeight="1">
      <c r="L58" s="244" t="n"/>
      <c r="M58" s="245" t="n"/>
      <c r="N58" s="245" t="n"/>
      <c r="O58" s="245" t="n"/>
      <c r="P58" s="245" t="n"/>
      <c r="Q58" s="245" t="n"/>
      <c r="R58" s="246" t="n"/>
    </row>
    <row r="59" ht="12.75" customHeight="1">
      <c r="L59" s="9" t="n"/>
      <c r="M59" s="10" t="n"/>
      <c r="N59" s="240" t="n"/>
      <c r="O59" s="11" t="n"/>
      <c r="P59" s="122" t="n"/>
      <c r="Q59" s="245" t="n"/>
      <c r="R59" s="246" t="n"/>
    </row>
    <row r="60" ht="12.75" customHeight="1">
      <c r="L60" s="247" t="n"/>
      <c r="M60" s="245" t="n"/>
      <c r="N60" s="245" t="n"/>
      <c r="O60" s="245" t="n"/>
      <c r="P60" s="245" t="n"/>
      <c r="Q60" s="245" t="n"/>
      <c r="R60" s="246" t="n"/>
    </row>
    <row r="61" ht="15" customHeight="1">
      <c r="L61" s="248" t="n"/>
      <c r="M61" s="245" t="n"/>
      <c r="N61" s="245" t="n"/>
      <c r="O61" s="245" t="n"/>
      <c r="P61" s="245" t="n"/>
      <c r="Q61" s="245" t="n"/>
      <c r="R61" s="246" t="n"/>
    </row>
    <row r="62" ht="15" customHeight="1">
      <c r="J62" s="146" t="inlineStr">
        <is>
          <t>PF00001</t>
        </is>
      </c>
      <c r="L62" s="12" t="n"/>
      <c r="M62" s="13" t="n"/>
      <c r="N62" s="14" t="n"/>
      <c r="O62" s="15" t="n"/>
      <c r="P62" s="14" t="n"/>
      <c r="Q62" s="16" t="n"/>
      <c r="R62" s="17" t="n"/>
    </row>
    <row r="63" ht="15" customHeight="1">
      <c r="L63" s="18" t="n"/>
      <c r="M63" s="19" t="n"/>
      <c r="N63" s="249" t="n"/>
      <c r="O63" s="21" t="n"/>
      <c r="P63" s="21" t="n"/>
      <c r="Q63" s="25" t="n"/>
      <c r="R63" s="23" t="n"/>
    </row>
    <row r="64" ht="15" customHeight="1">
      <c r="L64" s="18" t="n"/>
      <c r="M64" s="24" t="n"/>
      <c r="N64" s="21" t="n"/>
      <c r="O64" s="21" t="n"/>
      <c r="P64" s="21" t="n"/>
      <c r="Q64" s="25" t="n"/>
      <c r="R64" s="23" t="n"/>
    </row>
    <row r="65">
      <c r="L65" s="18" t="n"/>
      <c r="M65" s="21" t="n"/>
      <c r="N65" s="21" t="n"/>
      <c r="O65" s="21" t="n"/>
      <c r="P65" s="21" t="n"/>
      <c r="Q65" s="25" t="n"/>
      <c r="R65" s="23" t="n"/>
    </row>
    <row r="66">
      <c r="L66" s="18" t="n"/>
      <c r="M66" s="24" t="n"/>
      <c r="N66" s="21" t="n"/>
      <c r="O66" s="21" t="n"/>
      <c r="P66" s="21" t="n"/>
      <c r="Q66" s="22" t="n"/>
      <c r="R66" s="23" t="n"/>
    </row>
    <row r="67">
      <c r="L67" s="18" t="n"/>
      <c r="M67" s="24" t="n"/>
      <c r="N67" s="21" t="n"/>
      <c r="O67" s="21" t="n"/>
      <c r="P67" s="21" t="n"/>
      <c r="Q67" s="22" t="n"/>
      <c r="R67" s="23" t="n"/>
    </row>
    <row r="68">
      <c r="L68" s="18" t="n"/>
      <c r="M68" s="24" t="n"/>
      <c r="N68" s="21" t="n"/>
      <c r="O68" s="21" t="n"/>
      <c r="P68" s="240" t="n"/>
      <c r="Q68" s="240" t="n"/>
      <c r="R68" s="26" t="n"/>
    </row>
    <row r="69">
      <c r="L69" s="18" t="n"/>
      <c r="M69" s="24" t="n"/>
      <c r="N69" s="21" t="n"/>
      <c r="O69" s="21" t="n"/>
      <c r="P69" s="21" t="n"/>
      <c r="Q69" s="21" t="n"/>
      <c r="R69" s="23" t="n"/>
    </row>
    <row r="70">
      <c r="L70" s="18" t="n"/>
      <c r="M70" s="27" t="n"/>
      <c r="N70" s="21" t="n"/>
      <c r="O70" s="21" t="n"/>
      <c r="P70" s="21" t="n"/>
      <c r="Q70" s="21" t="n"/>
      <c r="R70" s="23" t="n"/>
    </row>
    <row r="71">
      <c r="L71" s="18" t="n"/>
      <c r="M71" s="27" t="n"/>
      <c r="N71" s="21" t="n"/>
      <c r="O71" s="21" t="n"/>
      <c r="P71" s="21" t="n"/>
      <c r="Q71" s="21" t="n"/>
      <c r="R71" s="23" t="n"/>
    </row>
    <row r="72">
      <c r="L72" s="18" t="n"/>
      <c r="M72" s="24" t="n"/>
      <c r="N72" s="28" t="n"/>
      <c r="O72" s="21" t="n"/>
      <c r="P72" s="240" t="n"/>
      <c r="Q72" s="240" t="n"/>
      <c r="R72" s="26" t="n"/>
    </row>
    <row r="73">
      <c r="L73" s="18" t="n"/>
      <c r="M73" s="24" t="n"/>
      <c r="N73" s="28" t="n"/>
      <c r="O73" s="21" t="n"/>
      <c r="P73" s="21" t="n"/>
      <c r="Q73" s="24" t="n"/>
      <c r="R73" s="26" t="n"/>
    </row>
    <row r="74">
      <c r="L74" s="29" t="n"/>
      <c r="M74" s="240" t="n"/>
      <c r="N74" s="21" t="n"/>
      <c r="O74" s="21" t="n"/>
      <c r="P74" s="21" t="n"/>
      <c r="Q74" s="24" t="n"/>
      <c r="R74" s="26" t="n"/>
    </row>
    <row r="75">
      <c r="L75" s="18" t="n"/>
      <c r="M75" s="19" t="n"/>
      <c r="N75" s="21" t="n"/>
      <c r="O75" s="21" t="n"/>
      <c r="P75" s="21" t="n"/>
      <c r="Q75" s="24" t="n"/>
      <c r="R75" s="26" t="n"/>
    </row>
    <row r="76">
      <c r="L76" s="30" t="n"/>
      <c r="M76" s="113" t="n"/>
      <c r="N76" s="250" t="n"/>
      <c r="O76" s="31" t="n"/>
      <c r="P76" s="32" t="n"/>
      <c r="Q76" s="5" t="n"/>
      <c r="R76" s="33" t="n"/>
    </row>
    <row r="77">
      <c r="L77" s="34" t="n"/>
      <c r="M77" s="240" t="n"/>
      <c r="N77" s="240" t="n"/>
      <c r="O77" s="3" t="n"/>
      <c r="P77" s="115" t="n"/>
      <c r="Q77" s="251" t="n"/>
      <c r="R77" s="252" t="n"/>
    </row>
    <row r="78" ht="12.75" customHeight="1">
      <c r="L78" s="18" t="n"/>
      <c r="M78" s="240" t="n"/>
      <c r="N78" s="240" t="n"/>
      <c r="O78" s="106" t="n"/>
      <c r="P78" s="240" t="n"/>
      <c r="Q78" s="240" t="n"/>
      <c r="R78" s="26" t="n"/>
    </row>
    <row r="79">
      <c r="L79" s="18" t="n"/>
      <c r="M79" s="240" t="n"/>
      <c r="N79" s="240" t="n"/>
      <c r="O79" s="253" t="n"/>
      <c r="P79" s="240" t="n"/>
      <c r="Q79" s="240" t="n"/>
      <c r="R79" s="26" t="n"/>
    </row>
    <row r="80" ht="12.75" customHeight="1">
      <c r="L80" s="116" t="n"/>
      <c r="O80" s="253" t="n"/>
      <c r="P80" s="240" t="n"/>
      <c r="Q80" s="240" t="n"/>
      <c r="R80" s="26" t="n"/>
    </row>
    <row r="81" ht="12.75" customHeight="1">
      <c r="L81" s="254" t="n"/>
      <c r="O81" s="253" t="n"/>
      <c r="P81" s="240" t="n"/>
      <c r="Q81" s="240" t="n"/>
      <c r="R81" s="26" t="n"/>
    </row>
    <row r="82" ht="12.75" customHeight="1">
      <c r="L82" s="116" t="n"/>
      <c r="O82" s="253" t="n"/>
      <c r="P82" s="240" t="n"/>
      <c r="Q82" s="240" t="n"/>
      <c r="R82" s="26" t="n"/>
    </row>
    <row r="83" ht="12.75" customHeight="1">
      <c r="L83" s="254" t="n"/>
      <c r="O83" s="253" t="n"/>
      <c r="P83" s="240" t="n"/>
      <c r="Q83" s="240" t="n"/>
      <c r="R83" s="26" t="n"/>
    </row>
    <row r="84">
      <c r="L84" s="18" t="n"/>
      <c r="M84" s="240" t="n"/>
      <c r="N84" s="240" t="n"/>
      <c r="O84" s="253" t="n"/>
      <c r="P84" s="240" t="n"/>
      <c r="Q84" s="240" t="n"/>
      <c r="R84" s="26" t="n"/>
    </row>
    <row r="85">
      <c r="L85" s="35" t="n"/>
      <c r="M85" s="36" t="n"/>
      <c r="N85" s="240" t="n"/>
      <c r="O85" s="253" t="n"/>
      <c r="P85" s="240" t="n"/>
      <c r="Q85" s="240" t="n"/>
      <c r="R85" s="26" t="n"/>
    </row>
    <row r="86">
      <c r="L86" s="35" t="n"/>
      <c r="M86" s="36" t="n"/>
      <c r="N86" s="240" t="n"/>
      <c r="O86" s="106" t="n"/>
      <c r="P86" s="240" t="n"/>
      <c r="Q86" s="240" t="n"/>
      <c r="R86" s="26" t="n"/>
    </row>
    <row r="87" ht="12.75" customHeight="1">
      <c r="L87" s="18" t="n"/>
      <c r="M87" s="21" t="n"/>
      <c r="N87" s="240" t="n"/>
      <c r="O87" s="106" t="n"/>
      <c r="P87" s="240" t="n"/>
      <c r="Q87" s="240" t="n"/>
      <c r="R87" s="26" t="n"/>
    </row>
    <row r="88" ht="12.75" customHeight="1">
      <c r="L88" s="29" t="n"/>
      <c r="M88" s="240" t="n"/>
      <c r="N88" s="240" t="n"/>
      <c r="O88" s="253" t="n"/>
      <c r="P88" s="240" t="n"/>
      <c r="Q88" s="240" t="n"/>
      <c r="R88" s="26" t="n"/>
    </row>
    <row r="89" ht="12.75" customHeight="1">
      <c r="L89" s="34" t="n"/>
      <c r="M89" s="240" t="n"/>
      <c r="N89" s="240" t="n"/>
      <c r="O89" s="253" t="n"/>
      <c r="P89" s="240" t="n"/>
      <c r="Q89" s="240" t="n"/>
      <c r="R89" s="26" t="n"/>
    </row>
    <row r="90" ht="12.75" customHeight="1">
      <c r="L90" s="18" t="n"/>
      <c r="M90" s="21" t="n"/>
      <c r="N90" s="240" t="n"/>
      <c r="O90" s="253" t="n"/>
      <c r="P90" s="240" t="n"/>
      <c r="Q90" s="240" t="n"/>
      <c r="R90" s="26" t="n"/>
    </row>
    <row r="91" ht="12.75" customHeight="1">
      <c r="L91" s="18" t="n"/>
      <c r="M91" s="21" t="n"/>
      <c r="N91" s="240" t="n"/>
      <c r="O91" s="253" t="n"/>
      <c r="P91" s="240" t="n"/>
      <c r="Q91" s="240" t="n"/>
      <c r="R91" s="26" t="n"/>
    </row>
    <row r="92" ht="12.75" customHeight="1">
      <c r="L92" s="18" t="n"/>
      <c r="M92" s="21" t="n"/>
      <c r="N92" s="240" t="n"/>
      <c r="O92" s="253" t="n"/>
      <c r="P92" s="240" t="n"/>
      <c r="Q92" s="240" t="n"/>
      <c r="R92" s="26" t="n"/>
    </row>
    <row r="93" ht="12.75" customHeight="1">
      <c r="L93" s="54" t="n"/>
      <c r="M93" s="55" t="n"/>
      <c r="N93" s="240" t="n"/>
      <c r="O93" s="253" t="n"/>
      <c r="P93" s="240" t="n"/>
      <c r="Q93" s="240" t="n"/>
      <c r="R93" s="26" t="n"/>
    </row>
    <row r="94">
      <c r="L94" s="29" t="n"/>
      <c r="M94" s="31" t="n"/>
      <c r="N94" s="31" t="n"/>
      <c r="O94" s="240" t="n"/>
      <c r="P94" s="255" t="n"/>
      <c r="Q94" s="250" t="n"/>
      <c r="R94" s="256" t="n"/>
    </row>
    <row r="95">
      <c r="L95" s="109" t="n"/>
      <c r="M95" s="251" t="n"/>
      <c r="N95" s="130" t="n"/>
      <c r="O95" s="130" t="n"/>
      <c r="P95" s="110" t="n"/>
      <c r="Q95" s="110" t="n"/>
      <c r="R95" s="37" t="n"/>
    </row>
    <row r="96">
      <c r="L96" s="45" t="n"/>
      <c r="M96" s="46" t="n"/>
      <c r="N96" s="240" t="n"/>
      <c r="O96" s="240" t="n"/>
      <c r="P96" s="240" t="n"/>
      <c r="Q96" s="21" t="n"/>
      <c r="R96" s="26" t="n"/>
    </row>
    <row r="97">
      <c r="L97" s="45" t="n"/>
      <c r="M97" s="240" t="n"/>
      <c r="N97" s="25" t="n"/>
      <c r="O97" s="21" t="n"/>
      <c r="P97" s="21" t="n"/>
      <c r="Q97" s="21" t="n"/>
      <c r="R97" s="26" t="n"/>
    </row>
    <row r="98">
      <c r="L98" s="34" t="n"/>
      <c r="M98" s="47" t="n"/>
      <c r="N98" s="240" t="n"/>
      <c r="O98" s="240" t="n"/>
      <c r="P98" s="21" t="n"/>
      <c r="Q98" s="21" t="n"/>
      <c r="R98" s="26" t="n"/>
    </row>
    <row r="99">
      <c r="L99" s="45" t="n"/>
      <c r="M99" s="46" t="n"/>
      <c r="N99" s="25" t="n"/>
      <c r="O99" s="21" t="n"/>
      <c r="P99" s="21" t="n"/>
      <c r="Q99" s="21" t="n"/>
      <c r="R99" s="26" t="n"/>
    </row>
    <row r="100">
      <c r="L100" s="34" t="n"/>
      <c r="M100" s="47" t="n"/>
      <c r="N100" s="48" t="n"/>
      <c r="O100" s="240" t="n"/>
      <c r="P100" s="21" t="n"/>
      <c r="Q100" s="21" t="n"/>
      <c r="R100" s="26" t="n"/>
    </row>
    <row r="101">
      <c r="L101" s="45" t="n"/>
      <c r="M101" s="46" t="n"/>
      <c r="N101" s="25" t="n"/>
      <c r="O101" s="21" t="n"/>
      <c r="P101" s="21" t="n"/>
      <c r="Q101" s="240" t="n"/>
      <c r="R101" s="26" t="n"/>
    </row>
    <row r="102">
      <c r="L102" s="29" t="n"/>
      <c r="M102" s="240" t="n"/>
      <c r="N102" s="240" t="n"/>
      <c r="O102" s="240" t="n"/>
      <c r="P102" s="240" t="n"/>
      <c r="Q102" s="240" t="n"/>
      <c r="R102" s="26" t="n"/>
    </row>
    <row r="103">
      <c r="L103" s="109" t="n"/>
      <c r="M103" s="130" t="n"/>
      <c r="N103" s="130" t="n"/>
      <c r="O103" s="130" t="n"/>
      <c r="P103" s="130" t="n"/>
      <c r="Q103" s="110" t="n"/>
      <c r="R103" s="43" t="n"/>
    </row>
    <row r="104">
      <c r="L104" s="18" t="n"/>
      <c r="M104" s="240" t="n"/>
      <c r="N104" s="240" t="n"/>
      <c r="O104" s="240" t="n"/>
      <c r="P104" s="240" t="n"/>
      <c r="Q104" s="21" t="n"/>
      <c r="R104" s="23" t="n"/>
    </row>
    <row r="105">
      <c r="L105" s="39" t="n"/>
      <c r="M105" s="49" t="n"/>
      <c r="N105" s="21" t="n"/>
      <c r="O105" s="240" t="n"/>
      <c r="P105" s="240" t="n"/>
      <c r="Q105" s="21" t="n"/>
      <c r="R105" s="23" t="n"/>
    </row>
    <row r="106">
      <c r="L106" s="39" t="n"/>
      <c r="M106" s="50" t="n"/>
      <c r="N106" s="240" t="n"/>
      <c r="O106" s="240" t="n"/>
      <c r="P106" s="240" t="n"/>
      <c r="Q106" s="21" t="n"/>
      <c r="R106" s="23" t="n"/>
    </row>
    <row r="107">
      <c r="L107" s="18" t="n"/>
      <c r="M107" s="21" t="n"/>
      <c r="N107" s="240" t="n"/>
      <c r="O107" s="240" t="n"/>
      <c r="P107" s="240" t="n"/>
      <c r="Q107" s="21" t="n"/>
      <c r="R107" s="23" t="n"/>
    </row>
    <row r="108">
      <c r="L108" s="18" t="n"/>
      <c r="M108" s="28" t="n"/>
      <c r="N108" s="240" t="n"/>
      <c r="O108" s="240" t="n"/>
      <c r="P108" s="240" t="n"/>
      <c r="Q108" s="21" t="n"/>
      <c r="R108" s="23" t="n"/>
    </row>
    <row r="109">
      <c r="L109" s="18" t="n"/>
      <c r="M109" s="49" t="n"/>
      <c r="N109" s="240" t="n"/>
      <c r="O109" s="21" t="n"/>
      <c r="P109" s="21" t="n"/>
      <c r="Q109" s="21" t="n"/>
      <c r="R109" s="23" t="n"/>
    </row>
    <row r="110" ht="15" customHeight="1">
      <c r="L110" s="18" t="n"/>
      <c r="M110" s="21" t="n"/>
      <c r="N110" s="240" t="n"/>
      <c r="O110" s="51" t="n"/>
      <c r="P110" s="51" t="n"/>
      <c r="Q110" s="51" t="n"/>
      <c r="R110" s="52" t="n"/>
    </row>
    <row r="111" ht="15" customHeight="1">
      <c r="L111" s="111" t="n"/>
      <c r="M111" s="250" t="n"/>
      <c r="N111" s="250" t="n"/>
      <c r="O111" s="250" t="n"/>
      <c r="P111" s="250" t="n"/>
      <c r="Q111" s="32" t="n"/>
      <c r="R111" s="53" t="n"/>
    </row>
  </sheetData>
  <mergeCells count="26">
    <mergeCell ref="A38:B38"/>
    <mergeCell ref="A1:G1"/>
    <mergeCell ref="A3:G3"/>
    <mergeCell ref="A4:G4"/>
    <mergeCell ref="E20:G20"/>
    <mergeCell ref="E2:G2"/>
    <mergeCell ref="D21:D28"/>
    <mergeCell ref="D30:D36"/>
    <mergeCell ref="E37:G37"/>
    <mergeCell ref="B19:C19"/>
    <mergeCell ref="A23:C24"/>
    <mergeCell ref="A25:C26"/>
    <mergeCell ref="L58:R58"/>
    <mergeCell ref="P59:R59"/>
    <mergeCell ref="L60:R60"/>
    <mergeCell ref="L61:R61"/>
    <mergeCell ref="A54:E54"/>
    <mergeCell ref="O87:O93"/>
    <mergeCell ref="P94:R94"/>
    <mergeCell ref="L95:M95"/>
    <mergeCell ref="L111:P111"/>
    <mergeCell ref="M76:N76"/>
    <mergeCell ref="P77:R77"/>
    <mergeCell ref="O78:O85"/>
    <mergeCell ref="L80:N81"/>
    <mergeCell ref="L82:N83"/>
  </mergeCells>
  <conditionalFormatting sqref="D21:E36">
    <cfRule type="expression" priority="11" dxfId="5">
      <formula>$P$1=2</formula>
    </cfRule>
    <cfRule type="expression" priority="12" dxfId="5">
      <formula>$P$1=3</formula>
    </cfRule>
  </conditionalFormatting>
  <conditionalFormatting sqref="A28:B28">
    <cfRule type="expression" priority="10" dxfId="4">
      <formula>$P$1=3</formula>
    </cfRule>
  </conditionalFormatting>
  <conditionalFormatting sqref="A29:B29">
    <cfRule type="expression" priority="9" dxfId="82">
      <formula>$P$1=2</formula>
    </cfRule>
  </conditionalFormatting>
  <conditionalFormatting sqref="A35:B35">
    <cfRule type="expression" priority="8" dxfId="0">
      <formula>$P$1=1</formula>
    </cfRule>
  </conditionalFormatting>
  <conditionalFormatting sqref="A36:B36">
    <cfRule type="expression" priority="7" dxfId="0">
      <formula>$P$2=0</formula>
    </cfRule>
  </conditionalFormatting>
  <conditionalFormatting sqref="L93:M93">
    <cfRule type="expression" priority="1" dxfId="0">
      <formula>$P$2=0</formula>
    </cfRule>
  </conditionalFormatting>
  <conditionalFormatting sqref="O78:P93">
    <cfRule type="expression" priority="5" dxfId="5">
      <formula>$P$1=2</formula>
    </cfRule>
    <cfRule type="expression" priority="6" dxfId="5">
      <formula>$P$1=3</formula>
    </cfRule>
  </conditionalFormatting>
  <conditionalFormatting sqref="L85:M85">
    <cfRule type="expression" priority="4" dxfId="4">
      <formula>$P$1=3</formula>
    </cfRule>
  </conditionalFormatting>
  <conditionalFormatting sqref="L86:M86">
    <cfRule type="expression" priority="3" dxfId="82">
      <formula>$P$1=2</formula>
    </cfRule>
  </conditionalFormatting>
  <conditionalFormatting sqref="L92:M92">
    <cfRule type="expression" priority="2" dxfId="0">
      <formula>$P$1=1</formula>
    </cfRule>
  </conditionalFormatting>
  <dataValidations count="5">
    <dataValidation sqref="B65589:B65590 IX65589:IX65590 ST65589:ST65590 ACP65589:ACP65590 AML65589:AML65590 AWH65589:AWH65590 BGD65589:BGD65590 BPZ65589:BPZ65590 BZV65589:BZV65590 CJR65589:CJR65590 CTN65589:CTN65590 DDJ65589:DDJ65590 DNF65589:DNF65590 DXB65589:DXB65590 EGX65589:EGX65590 EQT65589:EQT65590 FAP65589:FAP65590 FKL65589:FKL65590 FUH65589:FUH65590 GED65589:GED65590 GNZ65589:GNZ65590 GXV65589:GXV65590 HHR65589:HHR65590 HRN65589:HRN65590 IBJ65589:IBJ65590 ILF65589:ILF65590 IVB65589:IVB65590 JEX65589:JEX65590 JOT65589:JOT65590 JYP65589:JYP65590 KIL65589:KIL65590 KSH65589:KSH65590 LCD65589:LCD65590 LLZ65589:LLZ65590 LVV65589:LVV65590 MFR65589:MFR65590 MPN65589:MPN65590 MZJ65589:MZJ65590 NJF65589:NJF65590 NTB65589:NTB65590 OCX65589:OCX65590 OMT65589:OMT65590 OWP65589:OWP65590 PGL65589:PGL65590 PQH65589:PQH65590 QAD65589:QAD65590 QJZ65589:QJZ65590 QTV65589:QTV65590 RDR65589:RDR65590 RNN65589:RNN65590 RXJ65589:RXJ65590 SHF65589:SHF65590 SRB65589:SRB65590 TAX65589:TAX65590 TKT65589:TKT65590 TUP65589:TUP65590 UEL65589:UEL65590 UOH65589:UOH65590 UYD65589:UYD65590 VHZ65589:VHZ65590 VRV65589:VRV65590 WBR65589:WBR65590 WLN65589:WLN65590 WVJ65589:WVJ65590 B131125:B131126 IX131125:IX131126 ST131125:ST131126 ACP131125:ACP131126 AML131125:AML131126 AWH131125:AWH131126 BGD131125:BGD131126 BPZ131125:BPZ131126 BZV131125:BZV131126 CJR131125:CJR131126 CTN131125:CTN131126 DDJ131125:DDJ131126 DNF131125:DNF131126 DXB131125:DXB131126 EGX131125:EGX131126 EQT131125:EQT131126 FAP131125:FAP131126 FKL131125:FKL131126 FUH131125:FUH131126 GED131125:GED131126 GNZ131125:GNZ131126 GXV131125:GXV131126 HHR131125:HHR131126 HRN131125:HRN131126 IBJ131125:IBJ131126 ILF131125:ILF131126 IVB131125:IVB131126 JEX131125:JEX131126 JOT131125:JOT131126 JYP131125:JYP131126 KIL131125:KIL131126 KSH131125:KSH131126 LCD131125:LCD131126 LLZ131125:LLZ131126 LVV131125:LVV131126 MFR131125:MFR131126 MPN131125:MPN131126 MZJ131125:MZJ131126 NJF131125:NJF131126 NTB131125:NTB131126 OCX131125:OCX131126 OMT131125:OMT131126 OWP131125:OWP131126 PGL131125:PGL131126 PQH131125:PQH131126 QAD131125:QAD131126 QJZ131125:QJZ131126 QTV131125:QTV131126 RDR131125:RDR131126 RNN131125:RNN131126 RXJ131125:RXJ131126 SHF131125:SHF131126 SRB131125:SRB131126 TAX131125:TAX131126 TKT131125:TKT131126 TUP131125:TUP131126 UEL131125:UEL131126 UOH131125:UOH131126 UYD131125:UYD131126 VHZ131125:VHZ131126 VRV131125:VRV131126 WBR131125:WBR131126 WLN131125:WLN131126 WVJ131125:WVJ131126 B196661:B196662 IX196661:IX196662 ST196661:ST196662 ACP196661:ACP196662 AML196661:AML196662 AWH196661:AWH196662 BGD196661:BGD196662 BPZ196661:BPZ196662 BZV196661:BZV196662 CJR196661:CJR196662 CTN196661:CTN196662 DDJ196661:DDJ196662 DNF196661:DNF196662 DXB196661:DXB196662 EGX196661:EGX196662 EQT196661:EQT196662 FAP196661:FAP196662 FKL196661:FKL196662 FUH196661:FUH196662 GED196661:GED196662 GNZ196661:GNZ196662 GXV196661:GXV196662 HHR196661:HHR196662 HRN196661:HRN196662 IBJ196661:IBJ196662 ILF196661:ILF196662 IVB196661:IVB196662 JEX196661:JEX196662 JOT196661:JOT196662 JYP196661:JYP196662 KIL196661:KIL196662 KSH196661:KSH196662 LCD196661:LCD196662 LLZ196661:LLZ196662 LVV196661:LVV196662 MFR196661:MFR196662 MPN196661:MPN196662 MZJ196661:MZJ196662 NJF196661:NJF196662 NTB196661:NTB196662 OCX196661:OCX196662 OMT196661:OMT196662 OWP196661:OWP196662 PGL196661:PGL196662 PQH196661:PQH196662 QAD196661:QAD196662 QJZ196661:QJZ196662 QTV196661:QTV196662 RDR196661:RDR196662 RNN196661:RNN196662 RXJ196661:RXJ196662 SHF196661:SHF196662 SRB196661:SRB196662 TAX196661:TAX196662 TKT196661:TKT196662 TUP196661:TUP196662 UEL196661:UEL196662 UOH196661:UOH196662 UYD196661:UYD196662 VHZ196661:VHZ196662 VRV196661:VRV196662 WBR196661:WBR196662 WLN196661:WLN196662 WVJ196661:WVJ196662 B262197:B262198 IX262197:IX262198 ST262197:ST262198 ACP262197:ACP262198 AML262197:AML262198 AWH262197:AWH262198 BGD262197:BGD262198 BPZ262197:BPZ262198 BZV262197:BZV262198 CJR262197:CJR262198 CTN262197:CTN262198 DDJ262197:DDJ262198 DNF262197:DNF262198 DXB262197:DXB262198 EGX262197:EGX262198 EQT262197:EQT262198 FAP262197:FAP262198 FKL262197:FKL262198 FUH262197:FUH262198 GED262197:GED262198 GNZ262197:GNZ262198 GXV262197:GXV262198 HHR262197:HHR262198 HRN262197:HRN262198 IBJ262197:IBJ262198 ILF262197:ILF262198 IVB262197:IVB262198 JEX262197:JEX262198 JOT262197:JOT262198 JYP262197:JYP262198 KIL262197:KIL262198 KSH262197:KSH262198 LCD262197:LCD262198 LLZ262197:LLZ262198 LVV262197:LVV262198 MFR262197:MFR262198 MPN262197:MPN262198 MZJ262197:MZJ262198 NJF262197:NJF262198 NTB262197:NTB262198 OCX262197:OCX262198 OMT262197:OMT262198 OWP262197:OWP262198 PGL262197:PGL262198 PQH262197:PQH262198 QAD262197:QAD262198 QJZ262197:QJZ262198 QTV262197:QTV262198 RDR262197:RDR262198 RNN262197:RNN262198 RXJ262197:RXJ262198 SHF262197:SHF262198 SRB262197:SRB262198 TAX262197:TAX262198 TKT262197:TKT262198 TUP262197:TUP262198 UEL262197:UEL262198 UOH262197:UOH262198 UYD262197:UYD262198 VHZ262197:VHZ262198 VRV262197:VRV262198 WBR262197:WBR262198 WLN262197:WLN262198 WVJ262197:WVJ262198 B327733:B327734 IX327733:IX327734 ST327733:ST327734 ACP327733:ACP327734 AML327733:AML327734 AWH327733:AWH327734 BGD327733:BGD327734 BPZ327733:BPZ327734 BZV327733:BZV327734 CJR327733:CJR327734 CTN327733:CTN327734 DDJ327733:DDJ327734 DNF327733:DNF327734 DXB327733:DXB327734 EGX327733:EGX327734 EQT327733:EQT327734 FAP327733:FAP327734 FKL327733:FKL327734 FUH327733:FUH327734 GED327733:GED327734 GNZ327733:GNZ327734 GXV327733:GXV327734 HHR327733:HHR327734 HRN327733:HRN327734 IBJ327733:IBJ327734 ILF327733:ILF327734 IVB327733:IVB327734 JEX327733:JEX327734 JOT327733:JOT327734 JYP327733:JYP327734 KIL327733:KIL327734 KSH327733:KSH327734 LCD327733:LCD327734 LLZ327733:LLZ327734 LVV327733:LVV327734 MFR327733:MFR327734 MPN327733:MPN327734 MZJ327733:MZJ327734 NJF327733:NJF327734 NTB327733:NTB327734 OCX327733:OCX327734 OMT327733:OMT327734 OWP327733:OWP327734 PGL327733:PGL327734 PQH327733:PQH327734 QAD327733:QAD327734 QJZ327733:QJZ327734 QTV327733:QTV327734 RDR327733:RDR327734 RNN327733:RNN327734 RXJ327733:RXJ327734 SHF327733:SHF327734 SRB327733:SRB327734 TAX327733:TAX327734 TKT327733:TKT327734 TUP327733:TUP327734 UEL327733:UEL327734 UOH327733:UOH327734 UYD327733:UYD327734 VHZ327733:VHZ327734 VRV327733:VRV327734 WBR327733:WBR327734 WLN327733:WLN327734 WVJ327733:WVJ327734 B393269:B393270 IX393269:IX393270 ST393269:ST393270 ACP393269:ACP393270 AML393269:AML393270 AWH393269:AWH393270 BGD393269:BGD393270 BPZ393269:BPZ393270 BZV393269:BZV393270 CJR393269:CJR393270 CTN393269:CTN393270 DDJ393269:DDJ393270 DNF393269:DNF393270 DXB393269:DXB393270 EGX393269:EGX393270 EQT393269:EQT393270 FAP393269:FAP393270 FKL393269:FKL393270 FUH393269:FUH393270 GED393269:GED393270 GNZ393269:GNZ393270 GXV393269:GXV393270 HHR393269:HHR393270 HRN393269:HRN393270 IBJ393269:IBJ393270 ILF393269:ILF393270 IVB393269:IVB393270 JEX393269:JEX393270 JOT393269:JOT393270 JYP393269:JYP393270 KIL393269:KIL393270 KSH393269:KSH393270 LCD393269:LCD393270 LLZ393269:LLZ393270 LVV393269:LVV393270 MFR393269:MFR393270 MPN393269:MPN393270 MZJ393269:MZJ393270 NJF393269:NJF393270 NTB393269:NTB393270 OCX393269:OCX393270 OMT393269:OMT393270 OWP393269:OWP393270 PGL393269:PGL393270 PQH393269:PQH393270 QAD393269:QAD393270 QJZ393269:QJZ393270 QTV393269:QTV393270 RDR393269:RDR393270 RNN393269:RNN393270 RXJ393269:RXJ393270 SHF393269:SHF393270 SRB393269:SRB393270 TAX393269:TAX393270 TKT393269:TKT393270 TUP393269:TUP393270 UEL393269:UEL393270 UOH393269:UOH393270 UYD393269:UYD393270 VHZ393269:VHZ393270 VRV393269:VRV393270 WBR393269:WBR393270 WLN393269:WLN393270 WVJ393269:WVJ393270 B458805:B458806 IX458805:IX458806 ST458805:ST458806 ACP458805:ACP458806 AML458805:AML458806 AWH458805:AWH458806 BGD458805:BGD458806 BPZ458805:BPZ458806 BZV458805:BZV458806 CJR458805:CJR458806 CTN458805:CTN458806 DDJ458805:DDJ458806 DNF458805:DNF458806 DXB458805:DXB458806 EGX458805:EGX458806 EQT458805:EQT458806 FAP458805:FAP458806 FKL458805:FKL458806 FUH458805:FUH458806 GED458805:GED458806 GNZ458805:GNZ458806 GXV458805:GXV458806 HHR458805:HHR458806 HRN458805:HRN458806 IBJ458805:IBJ458806 ILF458805:ILF458806 IVB458805:IVB458806 JEX458805:JEX458806 JOT458805:JOT458806 JYP458805:JYP458806 KIL458805:KIL458806 KSH458805:KSH458806 LCD458805:LCD458806 LLZ458805:LLZ458806 LVV458805:LVV458806 MFR458805:MFR458806 MPN458805:MPN458806 MZJ458805:MZJ458806 NJF458805:NJF458806 NTB458805:NTB458806 OCX458805:OCX458806 OMT458805:OMT458806 OWP458805:OWP458806 PGL458805:PGL458806 PQH458805:PQH458806 QAD458805:QAD458806 QJZ458805:QJZ458806 QTV458805:QTV458806 RDR458805:RDR458806 RNN458805:RNN458806 RXJ458805:RXJ458806 SHF458805:SHF458806 SRB458805:SRB458806 TAX458805:TAX458806 TKT458805:TKT458806 TUP458805:TUP458806 UEL458805:UEL458806 UOH458805:UOH458806 UYD458805:UYD458806 VHZ458805:VHZ458806 VRV458805:VRV458806 WBR458805:WBR458806 WLN458805:WLN458806 WVJ458805:WVJ458806 B524341:B524342 IX524341:IX524342 ST524341:ST524342 ACP524341:ACP524342 AML524341:AML524342 AWH524341:AWH524342 BGD524341:BGD524342 BPZ524341:BPZ524342 BZV524341:BZV524342 CJR524341:CJR524342 CTN524341:CTN524342 DDJ524341:DDJ524342 DNF524341:DNF524342 DXB524341:DXB524342 EGX524341:EGX524342 EQT524341:EQT524342 FAP524341:FAP524342 FKL524341:FKL524342 FUH524341:FUH524342 GED524341:GED524342 GNZ524341:GNZ524342 GXV524341:GXV524342 HHR524341:HHR524342 HRN524341:HRN524342 IBJ524341:IBJ524342 ILF524341:ILF524342 IVB524341:IVB524342 JEX524341:JEX524342 JOT524341:JOT524342 JYP524341:JYP524342 KIL524341:KIL524342 KSH524341:KSH524342 LCD524341:LCD524342 LLZ524341:LLZ524342 LVV524341:LVV524342 MFR524341:MFR524342 MPN524341:MPN524342 MZJ524341:MZJ524342 NJF524341:NJF524342 NTB524341:NTB524342 OCX524341:OCX524342 OMT524341:OMT524342 OWP524341:OWP524342 PGL524341:PGL524342 PQH524341:PQH524342 QAD524341:QAD524342 QJZ524341:QJZ524342 QTV524341:QTV524342 RDR524341:RDR524342 RNN524341:RNN524342 RXJ524341:RXJ524342 SHF524341:SHF524342 SRB524341:SRB524342 TAX524341:TAX524342 TKT524341:TKT524342 TUP524341:TUP524342 UEL524341:UEL524342 UOH524341:UOH524342 UYD524341:UYD524342 VHZ524341:VHZ524342 VRV524341:VRV524342 WBR524341:WBR524342 WLN524341:WLN524342 WVJ524341:WVJ524342 B589877:B589878 IX589877:IX589878 ST589877:ST589878 ACP589877:ACP589878 AML589877:AML589878 AWH589877:AWH589878 BGD589877:BGD589878 BPZ589877:BPZ589878 BZV589877:BZV589878 CJR589877:CJR589878 CTN589877:CTN589878 DDJ589877:DDJ589878 DNF589877:DNF589878 DXB589877:DXB589878 EGX589877:EGX589878 EQT589877:EQT589878 FAP589877:FAP589878 FKL589877:FKL589878 FUH589877:FUH589878 GED589877:GED589878 GNZ589877:GNZ589878 GXV589877:GXV589878 HHR589877:HHR589878 HRN589877:HRN589878 IBJ589877:IBJ589878 ILF589877:ILF589878 IVB589877:IVB589878 JEX589877:JEX589878 JOT589877:JOT589878 JYP589877:JYP589878 KIL589877:KIL589878 KSH589877:KSH589878 LCD589877:LCD589878 LLZ589877:LLZ589878 LVV589877:LVV589878 MFR589877:MFR589878 MPN589877:MPN589878 MZJ589877:MZJ589878 NJF589877:NJF589878 NTB589877:NTB589878 OCX589877:OCX589878 OMT589877:OMT589878 OWP589877:OWP589878 PGL589877:PGL589878 PQH589877:PQH589878 QAD589877:QAD589878 QJZ589877:QJZ589878 QTV589877:QTV589878 RDR589877:RDR589878 RNN589877:RNN589878 RXJ589877:RXJ589878 SHF589877:SHF589878 SRB589877:SRB589878 TAX589877:TAX589878 TKT589877:TKT589878 TUP589877:TUP589878 UEL589877:UEL589878 UOH589877:UOH589878 UYD589877:UYD589878 VHZ589877:VHZ589878 VRV589877:VRV589878 WBR589877:WBR589878 WLN589877:WLN589878 WVJ589877:WVJ589878 B655413:B655414 IX655413:IX655414 ST655413:ST655414 ACP655413:ACP655414 AML655413:AML655414 AWH655413:AWH655414 BGD655413:BGD655414 BPZ655413:BPZ655414 BZV655413:BZV655414 CJR655413:CJR655414 CTN655413:CTN655414 DDJ655413:DDJ655414 DNF655413:DNF655414 DXB655413:DXB655414 EGX655413:EGX655414 EQT655413:EQT655414 FAP655413:FAP655414 FKL655413:FKL655414 FUH655413:FUH655414 GED655413:GED655414 GNZ655413:GNZ655414 GXV655413:GXV655414 HHR655413:HHR655414 HRN655413:HRN655414 IBJ655413:IBJ655414 ILF655413:ILF655414 IVB655413:IVB655414 JEX655413:JEX655414 JOT655413:JOT655414 JYP655413:JYP655414 KIL655413:KIL655414 KSH655413:KSH655414 LCD655413:LCD655414 LLZ655413:LLZ655414 LVV655413:LVV655414 MFR655413:MFR655414 MPN655413:MPN655414 MZJ655413:MZJ655414 NJF655413:NJF655414 NTB655413:NTB655414 OCX655413:OCX655414 OMT655413:OMT655414 OWP655413:OWP655414 PGL655413:PGL655414 PQH655413:PQH655414 QAD655413:QAD655414 QJZ655413:QJZ655414 QTV655413:QTV655414 RDR655413:RDR655414 RNN655413:RNN655414 RXJ655413:RXJ655414 SHF655413:SHF655414 SRB655413:SRB655414 TAX655413:TAX655414 TKT655413:TKT655414 TUP655413:TUP655414 UEL655413:UEL655414 UOH655413:UOH655414 UYD655413:UYD655414 VHZ655413:VHZ655414 VRV655413:VRV655414 WBR655413:WBR655414 WLN655413:WLN655414 WVJ655413:WVJ655414 B720949:B720950 IX720949:IX720950 ST720949:ST720950 ACP720949:ACP720950 AML720949:AML720950 AWH720949:AWH720950 BGD720949:BGD720950 BPZ720949:BPZ720950 BZV720949:BZV720950 CJR720949:CJR720950 CTN720949:CTN720950 DDJ720949:DDJ720950 DNF720949:DNF720950 DXB720949:DXB720950 EGX720949:EGX720950 EQT720949:EQT720950 FAP720949:FAP720950 FKL720949:FKL720950 FUH720949:FUH720950 GED720949:GED720950 GNZ720949:GNZ720950 GXV720949:GXV720950 HHR720949:HHR720950 HRN720949:HRN720950 IBJ720949:IBJ720950 ILF720949:ILF720950 IVB720949:IVB720950 JEX720949:JEX720950 JOT720949:JOT720950 JYP720949:JYP720950 KIL720949:KIL720950 KSH720949:KSH720950 LCD720949:LCD720950 LLZ720949:LLZ720950 LVV720949:LVV720950 MFR720949:MFR720950 MPN720949:MPN720950 MZJ720949:MZJ720950 NJF720949:NJF720950 NTB720949:NTB720950 OCX720949:OCX720950 OMT720949:OMT720950 OWP720949:OWP720950 PGL720949:PGL720950 PQH720949:PQH720950 QAD720949:QAD720950 QJZ720949:QJZ720950 QTV720949:QTV720950 RDR720949:RDR720950 RNN720949:RNN720950 RXJ720949:RXJ720950 SHF720949:SHF720950 SRB720949:SRB720950 TAX720949:TAX720950 TKT720949:TKT720950 TUP720949:TUP720950 UEL720949:UEL720950 UOH720949:UOH720950 UYD720949:UYD720950 VHZ720949:VHZ720950 VRV720949:VRV720950 WBR720949:WBR720950 WLN720949:WLN720950 WVJ720949:WVJ720950 B786485:B786486 IX786485:IX786486 ST786485:ST786486 ACP786485:ACP786486 AML786485:AML786486 AWH786485:AWH786486 BGD786485:BGD786486 BPZ786485:BPZ786486 BZV786485:BZV786486 CJR786485:CJR786486 CTN786485:CTN786486 DDJ786485:DDJ786486 DNF786485:DNF786486 DXB786485:DXB786486 EGX786485:EGX786486 EQT786485:EQT786486 FAP786485:FAP786486 FKL786485:FKL786486 FUH786485:FUH786486 GED786485:GED786486 GNZ786485:GNZ786486 GXV786485:GXV786486 HHR786485:HHR786486 HRN786485:HRN786486 IBJ786485:IBJ786486 ILF786485:ILF786486 IVB786485:IVB786486 JEX786485:JEX786486 JOT786485:JOT786486 JYP786485:JYP786486 KIL786485:KIL786486 KSH786485:KSH786486 LCD786485:LCD786486 LLZ786485:LLZ786486 LVV786485:LVV786486 MFR786485:MFR786486 MPN786485:MPN786486 MZJ786485:MZJ786486 NJF786485:NJF786486 NTB786485:NTB786486 OCX786485:OCX786486 OMT786485:OMT786486 OWP786485:OWP786486 PGL786485:PGL786486 PQH786485:PQH786486 QAD786485:QAD786486 QJZ786485:QJZ786486 QTV786485:QTV786486 RDR786485:RDR786486 RNN786485:RNN786486 RXJ786485:RXJ786486 SHF786485:SHF786486 SRB786485:SRB786486 TAX786485:TAX786486 TKT786485:TKT786486 TUP786485:TUP786486 UEL786485:UEL786486 UOH786485:UOH786486 UYD786485:UYD786486 VHZ786485:VHZ786486 VRV786485:VRV786486 WBR786485:WBR786486 WLN786485:WLN786486 WVJ786485:WVJ786486 B852021:B852022 IX852021:IX852022 ST852021:ST852022 ACP852021:ACP852022 AML852021:AML852022 AWH852021:AWH852022 BGD852021:BGD852022 BPZ852021:BPZ852022 BZV852021:BZV852022 CJR852021:CJR852022 CTN852021:CTN852022 DDJ852021:DDJ852022 DNF852021:DNF852022 DXB852021:DXB852022 EGX852021:EGX852022 EQT852021:EQT852022 FAP852021:FAP852022 FKL852021:FKL852022 FUH852021:FUH852022 GED852021:GED852022 GNZ852021:GNZ852022 GXV852021:GXV852022 HHR852021:HHR852022 HRN852021:HRN852022 IBJ852021:IBJ852022 ILF852021:ILF852022 IVB852021:IVB852022 JEX852021:JEX852022 JOT852021:JOT852022 JYP852021:JYP852022 KIL852021:KIL852022 KSH852021:KSH852022 LCD852021:LCD852022 LLZ852021:LLZ852022 LVV852021:LVV852022 MFR852021:MFR852022 MPN852021:MPN852022 MZJ852021:MZJ852022 NJF852021:NJF852022 NTB852021:NTB852022 OCX852021:OCX852022 OMT852021:OMT852022 OWP852021:OWP852022 PGL852021:PGL852022 PQH852021:PQH852022 QAD852021:QAD852022 QJZ852021:QJZ852022 QTV852021:QTV852022 RDR852021:RDR852022 RNN852021:RNN852022 RXJ852021:RXJ852022 SHF852021:SHF852022 SRB852021:SRB852022 TAX852021:TAX852022 TKT852021:TKT852022 TUP852021:TUP852022 UEL852021:UEL852022 UOH852021:UOH852022 UYD852021:UYD852022 VHZ852021:VHZ852022 VRV852021:VRV852022 WBR852021:WBR852022 WLN852021:WLN852022 WVJ852021:WVJ852022 B917557:B917558 IX917557:IX917558 ST917557:ST917558 ACP917557:ACP917558 AML917557:AML917558 AWH917557:AWH917558 BGD917557:BGD917558 BPZ917557:BPZ917558 BZV917557:BZV917558 CJR917557:CJR917558 CTN917557:CTN917558 DDJ917557:DDJ917558 DNF917557:DNF917558 DXB917557:DXB917558 EGX917557:EGX917558 EQT917557:EQT917558 FAP917557:FAP917558 FKL917557:FKL917558 FUH917557:FUH917558 GED917557:GED917558 GNZ917557:GNZ917558 GXV917557:GXV917558 HHR917557:HHR917558 HRN917557:HRN917558 IBJ917557:IBJ917558 ILF917557:ILF917558 IVB917557:IVB917558 JEX917557:JEX917558 JOT917557:JOT917558 JYP917557:JYP917558 KIL917557:KIL917558 KSH917557:KSH917558 LCD917557:LCD917558 LLZ917557:LLZ917558 LVV917557:LVV917558 MFR917557:MFR917558 MPN917557:MPN917558 MZJ917557:MZJ917558 NJF917557:NJF917558 NTB917557:NTB917558 OCX917557:OCX917558 OMT917557:OMT917558 OWP917557:OWP917558 PGL917557:PGL917558 PQH917557:PQH917558 QAD917557:QAD917558 QJZ917557:QJZ917558 QTV917557:QTV917558 RDR917557:RDR917558 RNN917557:RNN917558 RXJ917557:RXJ917558 SHF917557:SHF917558 SRB917557:SRB917558 TAX917557:TAX917558 TKT917557:TKT917558 TUP917557:TUP917558 UEL917557:UEL917558 UOH917557:UOH917558 UYD917557:UYD917558 VHZ917557:VHZ917558 VRV917557:VRV917558 WBR917557:WBR917558 WLN917557:WLN917558 WVJ917557:WVJ917558 B983093:B983094 IX983093:IX983094 ST983093:ST983094 ACP983093:ACP983094 AML983093:AML983094 AWH983093:AWH983094 BGD983093:BGD983094 BPZ983093:BPZ983094 BZV983093:BZV983094 CJR983093:CJR983094 CTN983093:CTN983094 DDJ983093:DDJ983094 DNF983093:DNF983094 DXB983093:DXB983094 EGX983093:EGX983094 EQT983093:EQT983094 FAP983093:FAP983094 FKL983093:FKL983094 FUH983093:FUH983094 GED983093:GED983094 GNZ983093:GNZ983094 GXV983093:GXV983094 HHR983093:HHR983094 HRN983093:HRN983094 IBJ983093:IBJ983094 ILF983093:ILF983094 IVB983093:IVB983094 JEX983093:JEX983094 JOT983093:JOT983094 JYP983093:JYP983094 KIL983093:KIL983094 KSH983093:KSH983094 LCD983093:LCD983094 LLZ983093:LLZ983094 LVV983093:LVV983094 MFR983093:MFR983094 MPN983093:MPN983094 MZJ983093:MZJ983094 NJF983093:NJF983094 NTB983093:NTB983094 OCX983093:OCX983094 OMT983093:OMT983094 OWP983093:OWP983094 PGL983093:PGL983094 PQH983093:PQH983094 QAD983093:QAD983094 QJZ983093:QJZ983094 QTV983093:QTV983094 RDR983093:RDR983094 RNN983093:RNN983094 RXJ983093:RXJ983094 SHF983093:SHF983094 SRB983093:SRB983094 TAX983093:TAX983094 TKT983093:TKT983094 TUP983093:TUP983094 UEL983093:UEL983094 UOH983093:UOH983094 UYD983093:UYD983094 VHZ983093:VHZ983094 VRV983093:VRV983094 WBR983093:WBR983094 WLN983093:WLN983094 WVJ983093:WVJ983094" showErrorMessage="1" showInputMessage="1" allowBlank="1" type="list">
      <formula1>$Q$2:$Q$3</formula1>
    </dataValidation>
    <dataValidation sqref="WVJ983086 IX50 ST50 ACP50 AML50 AWH50 BGD50 BPZ50 BZV50 CJR50 CTN50 DDJ50 DNF50 DXB50 EGX50 EQT50 FAP50 FKL50 FUH50 GED50 GNZ50 GXV50 HHR50 HRN50 IBJ50 ILF50 IVB50 JEX50 JOT50 JYP50 KIL50 KSH50 LCD50 LLZ50 LVV50 MFR50 MPN50 MZJ50 NJF50 NTB50 OCX50 OMT50 OWP50 PGL50 PQH50 QAD50 QJZ50 QTV50 RDR50 RNN50 RXJ50 SHF50 SRB50 TAX50 TKT50 TUP50 UEL50 UOH50 UYD50 VHZ50 VRV50 WBR50 WLN50 WVJ50 B65582 IX65582 ST65582 ACP65582 AML65582 AWH65582 BGD65582 BPZ65582 BZV65582 CJR65582 CTN65582 DDJ65582 DNF65582 DXB65582 EGX65582 EQT65582 FAP65582 FKL65582 FUH65582 GED65582 GNZ65582 GXV65582 HHR65582 HRN65582 IBJ65582 ILF65582 IVB65582 JEX65582 JOT65582 JYP65582 KIL65582 KSH65582 LCD65582 LLZ65582 LVV65582 MFR65582 MPN65582 MZJ65582 NJF65582 NTB65582 OCX65582 OMT65582 OWP65582 PGL65582 PQH65582 QAD65582 QJZ65582 QTV65582 RDR65582 RNN65582 RXJ65582 SHF65582 SRB65582 TAX65582 TKT65582 TUP65582 UEL65582 UOH65582 UYD65582 VHZ65582 VRV65582 WBR65582 WLN65582 WVJ65582 B131118 IX131118 ST131118 ACP131118 AML131118 AWH131118 BGD131118 BPZ131118 BZV131118 CJR131118 CTN131118 DDJ131118 DNF131118 DXB131118 EGX131118 EQT131118 FAP131118 FKL131118 FUH131118 GED131118 GNZ131118 GXV131118 HHR131118 HRN131118 IBJ131118 ILF131118 IVB131118 JEX131118 JOT131118 JYP131118 KIL131118 KSH131118 LCD131118 LLZ131118 LVV131118 MFR131118 MPN131118 MZJ131118 NJF131118 NTB131118 OCX131118 OMT131118 OWP131118 PGL131118 PQH131118 QAD131118 QJZ131118 QTV131118 RDR131118 RNN131118 RXJ131118 SHF131118 SRB131118 TAX131118 TKT131118 TUP131118 UEL131118 UOH131118 UYD131118 VHZ131118 VRV131118 WBR131118 WLN131118 WVJ131118 B196654 IX196654 ST196654 ACP196654 AML196654 AWH196654 BGD196654 BPZ196654 BZV196654 CJR196654 CTN196654 DDJ196654 DNF196654 DXB196654 EGX196654 EQT196654 FAP196654 FKL196654 FUH196654 GED196654 GNZ196654 GXV196654 HHR196654 HRN196654 IBJ196654 ILF196654 IVB196654 JEX196654 JOT196654 JYP196654 KIL196654 KSH196654 LCD196654 LLZ196654 LVV196654 MFR196654 MPN196654 MZJ196654 NJF196654 NTB196654 OCX196654 OMT196654 OWP196654 PGL196654 PQH196654 QAD196654 QJZ196654 QTV196654 RDR196654 RNN196654 RXJ196654 SHF196654 SRB196654 TAX196654 TKT196654 TUP196654 UEL196654 UOH196654 UYD196654 VHZ196654 VRV196654 WBR196654 WLN196654 WVJ196654 B262190 IX262190 ST262190 ACP262190 AML262190 AWH262190 BGD262190 BPZ262190 BZV262190 CJR262190 CTN262190 DDJ262190 DNF262190 DXB262190 EGX262190 EQT262190 FAP262190 FKL262190 FUH262190 GED262190 GNZ262190 GXV262190 HHR262190 HRN262190 IBJ262190 ILF262190 IVB262190 JEX262190 JOT262190 JYP262190 KIL262190 KSH262190 LCD262190 LLZ262190 LVV262190 MFR262190 MPN262190 MZJ262190 NJF262190 NTB262190 OCX262190 OMT262190 OWP262190 PGL262190 PQH262190 QAD262190 QJZ262190 QTV262190 RDR262190 RNN262190 RXJ262190 SHF262190 SRB262190 TAX262190 TKT262190 TUP262190 UEL262190 UOH262190 UYD262190 VHZ262190 VRV262190 WBR262190 WLN262190 WVJ262190 B327726 IX327726 ST327726 ACP327726 AML327726 AWH327726 BGD327726 BPZ327726 BZV327726 CJR327726 CTN327726 DDJ327726 DNF327726 DXB327726 EGX327726 EQT327726 FAP327726 FKL327726 FUH327726 GED327726 GNZ327726 GXV327726 HHR327726 HRN327726 IBJ327726 ILF327726 IVB327726 JEX327726 JOT327726 JYP327726 KIL327726 KSH327726 LCD327726 LLZ327726 LVV327726 MFR327726 MPN327726 MZJ327726 NJF327726 NTB327726 OCX327726 OMT327726 OWP327726 PGL327726 PQH327726 QAD327726 QJZ327726 QTV327726 RDR327726 RNN327726 RXJ327726 SHF327726 SRB327726 TAX327726 TKT327726 TUP327726 UEL327726 UOH327726 UYD327726 VHZ327726 VRV327726 WBR327726 WLN327726 WVJ327726 B393262 IX393262 ST393262 ACP393262 AML393262 AWH393262 BGD393262 BPZ393262 BZV393262 CJR393262 CTN393262 DDJ393262 DNF393262 DXB393262 EGX393262 EQT393262 FAP393262 FKL393262 FUH393262 GED393262 GNZ393262 GXV393262 HHR393262 HRN393262 IBJ393262 ILF393262 IVB393262 JEX393262 JOT393262 JYP393262 KIL393262 KSH393262 LCD393262 LLZ393262 LVV393262 MFR393262 MPN393262 MZJ393262 NJF393262 NTB393262 OCX393262 OMT393262 OWP393262 PGL393262 PQH393262 QAD393262 QJZ393262 QTV393262 RDR393262 RNN393262 RXJ393262 SHF393262 SRB393262 TAX393262 TKT393262 TUP393262 UEL393262 UOH393262 UYD393262 VHZ393262 VRV393262 WBR393262 WLN393262 WVJ393262 B458798 IX458798 ST458798 ACP458798 AML458798 AWH458798 BGD458798 BPZ458798 BZV458798 CJR458798 CTN458798 DDJ458798 DNF458798 DXB458798 EGX458798 EQT458798 FAP458798 FKL458798 FUH458798 GED458798 GNZ458798 GXV458798 HHR458798 HRN458798 IBJ458798 ILF458798 IVB458798 JEX458798 JOT458798 JYP458798 KIL458798 KSH458798 LCD458798 LLZ458798 LVV458798 MFR458798 MPN458798 MZJ458798 NJF458798 NTB458798 OCX458798 OMT458798 OWP458798 PGL458798 PQH458798 QAD458798 QJZ458798 QTV458798 RDR458798 RNN458798 RXJ458798 SHF458798 SRB458798 TAX458798 TKT458798 TUP458798 UEL458798 UOH458798 UYD458798 VHZ458798 VRV458798 WBR458798 WLN458798 WVJ458798 B524334 IX524334 ST524334 ACP524334 AML524334 AWH524334 BGD524334 BPZ524334 BZV524334 CJR524334 CTN524334 DDJ524334 DNF524334 DXB524334 EGX524334 EQT524334 FAP524334 FKL524334 FUH524334 GED524334 GNZ524334 GXV524334 HHR524334 HRN524334 IBJ524334 ILF524334 IVB524334 JEX524334 JOT524334 JYP524334 KIL524334 KSH524334 LCD524334 LLZ524334 LVV524334 MFR524334 MPN524334 MZJ524334 NJF524334 NTB524334 OCX524334 OMT524334 OWP524334 PGL524334 PQH524334 QAD524334 QJZ524334 QTV524334 RDR524334 RNN524334 RXJ524334 SHF524334 SRB524334 TAX524334 TKT524334 TUP524334 UEL524334 UOH524334 UYD524334 VHZ524334 VRV524334 WBR524334 WLN524334 WVJ524334 B589870 IX589870 ST589870 ACP589870 AML589870 AWH589870 BGD589870 BPZ589870 BZV589870 CJR589870 CTN589870 DDJ589870 DNF589870 DXB589870 EGX589870 EQT589870 FAP589870 FKL589870 FUH589870 GED589870 GNZ589870 GXV589870 HHR589870 HRN589870 IBJ589870 ILF589870 IVB589870 JEX589870 JOT589870 JYP589870 KIL589870 KSH589870 LCD589870 LLZ589870 LVV589870 MFR589870 MPN589870 MZJ589870 NJF589870 NTB589870 OCX589870 OMT589870 OWP589870 PGL589870 PQH589870 QAD589870 QJZ589870 QTV589870 RDR589870 RNN589870 RXJ589870 SHF589870 SRB589870 TAX589870 TKT589870 TUP589870 UEL589870 UOH589870 UYD589870 VHZ589870 VRV589870 WBR589870 WLN589870 WVJ589870 B655406 IX655406 ST655406 ACP655406 AML655406 AWH655406 BGD655406 BPZ655406 BZV655406 CJR655406 CTN655406 DDJ655406 DNF655406 DXB655406 EGX655406 EQT655406 FAP655406 FKL655406 FUH655406 GED655406 GNZ655406 GXV655406 HHR655406 HRN655406 IBJ655406 ILF655406 IVB655406 JEX655406 JOT655406 JYP655406 KIL655406 KSH655406 LCD655406 LLZ655406 LVV655406 MFR655406 MPN655406 MZJ655406 NJF655406 NTB655406 OCX655406 OMT655406 OWP655406 PGL655406 PQH655406 QAD655406 QJZ655406 QTV655406 RDR655406 RNN655406 RXJ655406 SHF655406 SRB655406 TAX655406 TKT655406 TUP655406 UEL655406 UOH655406 UYD655406 VHZ655406 VRV655406 WBR655406 WLN655406 WVJ655406 B720942 IX720942 ST720942 ACP720942 AML720942 AWH720942 BGD720942 BPZ720942 BZV720942 CJR720942 CTN720942 DDJ720942 DNF720942 DXB720942 EGX720942 EQT720942 FAP720942 FKL720942 FUH720942 GED720942 GNZ720942 GXV720942 HHR720942 HRN720942 IBJ720942 ILF720942 IVB720942 JEX720942 JOT720942 JYP720942 KIL720942 KSH720942 LCD720942 LLZ720942 LVV720942 MFR720942 MPN720942 MZJ720942 NJF720942 NTB720942 OCX720942 OMT720942 OWP720942 PGL720942 PQH720942 QAD720942 QJZ720942 QTV720942 RDR720942 RNN720942 RXJ720942 SHF720942 SRB720942 TAX720942 TKT720942 TUP720942 UEL720942 UOH720942 UYD720942 VHZ720942 VRV720942 WBR720942 WLN720942 WVJ720942 B786478 IX786478 ST786478 ACP786478 AML786478 AWH786478 BGD786478 BPZ786478 BZV786478 CJR786478 CTN786478 DDJ786478 DNF786478 DXB786478 EGX786478 EQT786478 FAP786478 FKL786478 FUH786478 GED786478 GNZ786478 GXV786478 HHR786478 HRN786478 IBJ786478 ILF786478 IVB786478 JEX786478 JOT786478 JYP786478 KIL786478 KSH786478 LCD786478 LLZ786478 LVV786478 MFR786478 MPN786478 MZJ786478 NJF786478 NTB786478 OCX786478 OMT786478 OWP786478 PGL786478 PQH786478 QAD786478 QJZ786478 QTV786478 RDR786478 RNN786478 RXJ786478 SHF786478 SRB786478 TAX786478 TKT786478 TUP786478 UEL786478 UOH786478 UYD786478 VHZ786478 VRV786478 WBR786478 WLN786478 WVJ786478 B852014 IX852014 ST852014 ACP852014 AML852014 AWH852014 BGD852014 BPZ852014 BZV852014 CJR852014 CTN852014 DDJ852014 DNF852014 DXB852014 EGX852014 EQT852014 FAP852014 FKL852014 FUH852014 GED852014 GNZ852014 GXV852014 HHR852014 HRN852014 IBJ852014 ILF852014 IVB852014 JEX852014 JOT852014 JYP852014 KIL852014 KSH852014 LCD852014 LLZ852014 LVV852014 MFR852014 MPN852014 MZJ852014 NJF852014 NTB852014 OCX852014 OMT852014 OWP852014 PGL852014 PQH852014 QAD852014 QJZ852014 QTV852014 RDR852014 RNN852014 RXJ852014 SHF852014 SRB852014 TAX852014 TKT852014 TUP852014 UEL852014 UOH852014 UYD852014 VHZ852014 VRV852014 WBR852014 WLN852014 WVJ852014 B917550 IX917550 ST917550 ACP917550 AML917550 AWH917550 BGD917550 BPZ917550 BZV917550 CJR917550 CTN917550 DDJ917550 DNF917550 DXB917550 EGX917550 EQT917550 FAP917550 FKL917550 FUH917550 GED917550 GNZ917550 GXV917550 HHR917550 HRN917550 IBJ917550 ILF917550 IVB917550 JEX917550 JOT917550 JYP917550 KIL917550 KSH917550 LCD917550 LLZ917550 LVV917550 MFR917550 MPN917550 MZJ917550 NJF917550 NTB917550 OCX917550 OMT917550 OWP917550 PGL917550 PQH917550 QAD917550 QJZ917550 QTV917550 RDR917550 RNN917550 RXJ917550 SHF917550 SRB917550 TAX917550 TKT917550 TUP917550 UEL917550 UOH917550 UYD917550 VHZ917550 VRV917550 WBR917550 WLN917550 WVJ917550 B983086 IX983086 ST983086 ACP983086 AML983086 AWH983086 BGD983086 BPZ983086 BZV983086 CJR983086 CTN983086 DDJ983086 DNF983086 DXB983086 EGX983086 EQT983086 FAP983086 FKL983086 FUH983086 GED983086 GNZ983086 GXV983086 HHR983086 HRN983086 IBJ983086 ILF983086 IVB983086 JEX983086 JOT983086 JYP983086 KIL983086 KSH983086 LCD983086 LLZ983086 LVV983086 MFR983086 MPN983086 MZJ983086 NJF983086 NTB983086 OCX983086 OMT983086 OWP983086 PGL983086 PQH983086 QAD983086 QJZ983086 QTV983086 RDR983086 RNN983086 RXJ983086 SHF983086 SRB983086 TAX983086 TKT983086 TUP983086 UEL983086 UOH983086 UYD983086 VHZ983086 VRV983086 WBR983086 WLN983086" showErrorMessage="1" showInputMessage="1" allowBlank="1" type="list">
      <formula1>$R$1:$R$2</formula1>
    </dataValidation>
    <dataValidation sqref="B19:C19" showErrorMessage="1" showInputMessage="1" allowBlank="1" type="list">
      <formula1>$T$1:$T$3</formula1>
    </dataValidation>
    <dataValidation sqref="B48" showErrorMessage="1" showInputMessage="1" allowBlank="1" type="list">
      <formula1>$S$1:$S$2</formula1>
    </dataValidation>
    <dataValidation sqref="B53" showErrorMessage="1" showInputMessage="1" allowBlank="1" type="list">
      <formula1>$R$2:$R$3</formula1>
    </dataValidation>
  </dataValidations>
  <pageMargins left="0.5118110236220472" right="0.5118110236220472" top="0.7874015748031497" bottom="0.7874015748031497" header="0.3149606299212598" footer="0.3149606299212598"/>
  <pageSetup orientation="portrait" paperSize="9" scale="96"/>
  <drawing r:id="rId1"/>
</worksheet>
</file>

<file path=xl/worksheets/sheet2.xml><?xml version="1.0" encoding="utf-8"?>
<worksheet xmlns:r="http://schemas.openxmlformats.org/officeDocument/2006/relationships" xmlns="http://schemas.openxmlformats.org/spreadsheetml/2006/main">
  <sheetPr codeName="Planilha8">
    <tabColor rgb="FF00B0F0"/>
    <outlinePr summaryBelow="1" summaryRight="1"/>
    <pageSetUpPr/>
  </sheetPr>
  <dimension ref="B1:AD131"/>
  <sheetViews>
    <sheetView tabSelected="1" zoomScale="115" zoomScaleNormal="115" workbookViewId="0">
      <selection activeCell="F57" sqref="F57"/>
    </sheetView>
  </sheetViews>
  <sheetFormatPr baseColWidth="8" defaultColWidth="9.140625" defaultRowHeight="12.75"/>
  <cols>
    <col width="9.140625" customWidth="1" style="146" min="1" max="1"/>
    <col width="5.7109375" customWidth="1" style="240" min="2" max="2"/>
    <col width="27.85546875" bestFit="1" customWidth="1" style="240" min="3" max="3"/>
    <col width="7.7109375" customWidth="1" style="240" min="4" max="4"/>
    <col width="9" customWidth="1" style="240" min="5" max="5"/>
    <col width="7.140625" bestFit="1" customWidth="1" style="240" min="6" max="6"/>
    <col width="15.85546875" customWidth="1" style="240" min="7" max="7"/>
    <col width="18.140625" customWidth="1" style="240" min="8" max="8"/>
    <col width="10.42578125" bestFit="1" customWidth="1" style="146" min="9" max="9"/>
    <col width="5.140625" bestFit="1" customWidth="1" style="146" min="10" max="10"/>
    <col width="10.7109375" bestFit="1" customWidth="1" style="146" min="11" max="11"/>
    <col width="9.140625" customWidth="1" style="146" min="12" max="12"/>
    <col width="9.7109375" customWidth="1" style="257" min="13" max="13"/>
    <col width="10" customWidth="1" style="258" min="14" max="14"/>
    <col width="10.7109375" customWidth="1" style="258" min="15" max="15"/>
    <col width="9.5703125" customWidth="1" style="258" min="16" max="16"/>
    <col width="43.5703125" bestFit="1" customWidth="1" style="258" min="17" max="17"/>
    <col width="33.85546875" bestFit="1" customWidth="1" style="258" min="18" max="18"/>
    <col width="37.85546875" bestFit="1" customWidth="1" style="258" min="19" max="19"/>
    <col width="42.42578125" bestFit="1" customWidth="1" style="258" min="20" max="20"/>
    <col width="33.85546875" bestFit="1" customWidth="1" style="258" min="21" max="21"/>
    <col width="42.28515625" bestFit="1" customWidth="1" style="258" min="22" max="22"/>
    <col width="41.7109375" bestFit="1" customWidth="1" style="258" min="23" max="23"/>
    <col width="45.28515625" bestFit="1" customWidth="1" style="258" min="24" max="24"/>
    <col width="42.42578125" bestFit="1" customWidth="1" style="258" min="25" max="25"/>
    <col width="15.140625" bestFit="1" customWidth="1" style="258" min="26" max="26"/>
    <col width="24" bestFit="1" customWidth="1" style="258" min="27" max="27"/>
    <col width="23.28515625" customWidth="1" style="258" min="28" max="28"/>
    <col width="20.85546875" bestFit="1" customWidth="1" style="258" min="29" max="29"/>
    <col width="25.7109375" bestFit="1" customWidth="1" style="258" min="30" max="30"/>
    <col width="12.5703125" bestFit="1" customWidth="1" style="146" min="31" max="31"/>
    <col width="9.140625" customWidth="1" style="146" min="32" max="16384"/>
  </cols>
  <sheetData>
    <row r="1" ht="13.5" customHeight="1" thickBot="1">
      <c r="M1" s="259" t="n"/>
      <c r="N1" s="257" t="n"/>
      <c r="O1" s="257" t="n"/>
      <c r="P1" s="257" t="n"/>
      <c r="Q1" s="257" t="n"/>
      <c r="R1" s="257" t="n"/>
      <c r="S1" s="257" t="n"/>
      <c r="T1" s="257" t="n"/>
      <c r="U1" s="257" t="n"/>
      <c r="V1" s="257" t="n"/>
    </row>
    <row r="2" ht="15" customHeight="1">
      <c r="B2" s="66" t="n"/>
      <c r="C2" s="67" t="n"/>
      <c r="D2" s="67" t="n"/>
      <c r="E2" s="67" t="n"/>
      <c r="F2" s="67" t="n"/>
      <c r="G2" s="67" t="n"/>
      <c r="H2" s="67" t="n"/>
      <c r="I2" s="68" t="n"/>
      <c r="J2" s="68" t="n"/>
      <c r="K2" s="65" t="n"/>
      <c r="M2" s="259" t="n"/>
      <c r="N2" s="257" t="n"/>
      <c r="O2" s="257" t="n"/>
      <c r="P2" s="257" t="n"/>
      <c r="Q2" s="257" t="n"/>
      <c r="R2" s="257" t="n"/>
      <c r="S2" s="257" t="n"/>
      <c r="T2" s="79" t="n"/>
      <c r="U2" s="257" t="n"/>
      <c r="V2" s="257" t="n"/>
    </row>
    <row r="3" ht="21" customHeight="1">
      <c r="B3" s="69" t="n"/>
      <c r="C3" s="139">
        <f>"Proposta Técnica para Reator"&amp;" "&amp;W2</f>
        <v/>
      </c>
      <c r="J3" s="70" t="n"/>
      <c r="K3" s="71" t="n"/>
      <c r="M3" s="260" t="n"/>
      <c r="N3" s="257" t="n"/>
      <c r="O3" s="257" t="n"/>
      <c r="P3" s="257" t="n"/>
      <c r="Q3" s="257" t="n"/>
      <c r="R3" s="257" t="n"/>
      <c r="S3" s="257" t="n"/>
      <c r="T3" s="79" t="n"/>
      <c r="U3" s="257" t="n"/>
      <c r="V3" s="257" t="n"/>
    </row>
    <row r="4" ht="12.95" customHeight="1">
      <c r="B4" s="69" t="n"/>
      <c r="C4" s="72" t="inlineStr">
        <is>
          <t>Nossa Referência:</t>
        </is>
      </c>
      <c r="D4" s="261">
        <f>O2</f>
        <v/>
      </c>
      <c r="E4" s="64" t="n"/>
      <c r="F4" s="72" t="inlineStr">
        <is>
          <t>Cliente:</t>
        </is>
      </c>
      <c r="G4" s="262">
        <f>R2</f>
        <v/>
      </c>
      <c r="J4" s="70" t="n"/>
      <c r="K4" s="71" t="n"/>
      <c r="M4" s="263" t="n"/>
      <c r="N4" s="79" t="n"/>
      <c r="O4" s="79" t="n"/>
      <c r="P4" s="79" t="n"/>
      <c r="Q4" s="79" t="n"/>
      <c r="R4" s="79" t="n"/>
      <c r="S4" s="79" t="n"/>
      <c r="T4" s="79" t="n"/>
      <c r="U4" s="257" t="n"/>
      <c r="V4" s="257" t="n"/>
    </row>
    <row r="5" ht="12.95" customHeight="1">
      <c r="B5" s="69" t="n"/>
      <c r="C5" s="151" t="inlineStr">
        <is>
          <t xml:space="preserve">Reator(es), tipo </t>
        </is>
      </c>
      <c r="J5" s="70" t="n"/>
      <c r="K5" s="71" t="n"/>
      <c r="N5" s="260" t="n"/>
      <c r="O5" s="260" t="n"/>
      <c r="P5" s="257" t="n"/>
      <c r="Q5" s="257" t="n"/>
      <c r="R5" s="257" t="n"/>
      <c r="S5" s="257" t="n"/>
      <c r="T5" s="79" t="n"/>
      <c r="U5" s="257" t="n"/>
      <c r="V5" s="257" t="n"/>
    </row>
    <row r="6" ht="12.95" customHeight="1" thickBot="1">
      <c r="B6" s="59" t="n"/>
      <c r="K6" s="56" t="n"/>
      <c r="M6" s="260" t="n"/>
      <c r="N6" s="260" t="n"/>
      <c r="O6" s="260" t="n"/>
      <c r="P6" s="257" t="n"/>
      <c r="Q6" s="257" t="n"/>
      <c r="R6" s="257" t="n"/>
      <c r="S6" s="257" t="n"/>
      <c r="T6" s="79" t="n"/>
      <c r="U6" s="257" t="n"/>
      <c r="V6" s="257" t="n"/>
    </row>
    <row r="7" ht="12.95" customHeight="1" thickBot="1" thickTop="1">
      <c r="B7" s="59" t="n"/>
      <c r="C7" s="152" t="inlineStr">
        <is>
          <t xml:space="preserve">Características elétricas </t>
        </is>
      </c>
      <c r="G7" s="153" t="inlineStr">
        <is>
          <t>Ensaios Elétricos em Fábrica</t>
        </is>
      </c>
      <c r="H7" s="154" t="n"/>
      <c r="I7" s="155" t="n"/>
      <c r="K7" s="56" t="n"/>
      <c r="M7" s="263" t="n"/>
      <c r="N7" s="79" t="n"/>
      <c r="O7" s="79" t="n"/>
      <c r="P7" s="79" t="n"/>
      <c r="Q7" s="79" t="n"/>
      <c r="R7" s="79" t="n"/>
      <c r="S7" s="79" t="n"/>
      <c r="T7" s="79" t="n"/>
      <c r="U7" s="79" t="n"/>
      <c r="V7" s="79" t="n"/>
      <c r="W7" s="79" t="n"/>
      <c r="X7" s="79" t="n"/>
      <c r="Y7" s="79" t="n"/>
      <c r="Z7" s="79" t="n"/>
      <c r="AA7" s="79" t="n"/>
      <c r="AB7" s="79" t="n"/>
      <c r="AC7" s="79" t="n"/>
    </row>
    <row r="8" ht="12.95" customHeight="1" thickTop="1">
      <c r="B8" s="59" t="n"/>
      <c r="C8" s="156" t="n"/>
      <c r="D8" s="157" t="n"/>
      <c r="E8" s="158" t="n"/>
      <c r="G8" s="159" t="n"/>
      <c r="H8" s="160" t="n"/>
      <c r="I8" s="160" t="n"/>
      <c r="J8" s="161" t="n"/>
      <c r="K8" s="56" t="n"/>
      <c r="N8" s="260" t="n"/>
      <c r="O8" s="89" t="n"/>
      <c r="P8" s="257" t="n"/>
      <c r="Q8" s="257" t="n"/>
      <c r="R8" s="257" t="n"/>
      <c r="S8" s="257" t="n"/>
      <c r="T8" s="79" t="n"/>
      <c r="U8" s="257" t="n"/>
      <c r="V8" s="257" t="n"/>
    </row>
    <row r="9" ht="12.95" customHeight="1">
      <c r="B9" s="59" t="n"/>
      <c r="C9" s="162" t="inlineStr">
        <is>
          <t>Indutância Nominal</t>
        </is>
      </c>
      <c r="D9" s="264" t="n">
        <v>1.505</v>
      </c>
      <c r="E9" s="163" t="inlineStr">
        <is>
          <t>mH</t>
        </is>
      </c>
      <c r="G9" s="164" t="inlineStr">
        <is>
          <t>Norma Aplicável</t>
        </is>
      </c>
      <c r="H9" s="265" t="inlineStr">
        <is>
          <t>ABNT NBR 5356-06</t>
        </is>
      </c>
      <c r="I9" s="240" t="n"/>
      <c r="J9" s="165" t="n"/>
      <c r="K9" s="56" t="n"/>
      <c r="N9" s="260" t="n"/>
      <c r="O9" s="89" t="n"/>
      <c r="P9" s="257" t="n"/>
      <c r="Q9" s="257" t="n"/>
      <c r="R9" s="257" t="n"/>
      <c r="S9" s="257" t="n"/>
      <c r="T9" s="79" t="n"/>
      <c r="U9" s="257" t="n"/>
      <c r="V9" s="257" t="n"/>
    </row>
    <row r="10" ht="12.95" customHeight="1">
      <c r="B10" s="59" t="n"/>
      <c r="C10" s="162" t="inlineStr">
        <is>
          <t>Impedância Nominal</t>
        </is>
      </c>
      <c r="D10" s="264" t="n">
        <v>0.5673549</v>
      </c>
      <c r="E10" s="266" t="inlineStr">
        <is>
          <t>Ω</t>
        </is>
      </c>
      <c r="G10" s="164" t="inlineStr">
        <is>
          <t>→ Visual e dimensional.</t>
        </is>
      </c>
      <c r="H10" s="21" t="n"/>
      <c r="I10" s="240" t="n"/>
      <c r="J10" s="165" t="n"/>
      <c r="K10" s="56" t="n"/>
      <c r="M10" s="263" t="n"/>
      <c r="N10" s="79" t="n"/>
      <c r="O10" s="79" t="n"/>
      <c r="P10" s="79" t="n"/>
      <c r="Q10" s="79" t="n"/>
      <c r="R10" s="79" t="n"/>
      <c r="S10" s="79" t="n"/>
      <c r="T10" s="79" t="n"/>
      <c r="U10" s="267" t="n"/>
      <c r="V10" s="267" t="n"/>
      <c r="W10" s="267" t="n"/>
      <c r="X10" s="267" t="n"/>
      <c r="Y10" s="267" t="n"/>
      <c r="Z10" s="267" t="n"/>
      <c r="AA10" s="267" t="n"/>
      <c r="AB10" s="267" t="n"/>
    </row>
    <row r="11" ht="12.95" customHeight="1">
      <c r="B11" s="59" t="n"/>
      <c r="C11" s="162" t="inlineStr">
        <is>
          <t>Tensão do Sistema</t>
        </is>
      </c>
      <c r="D11" s="264" t="inlineStr">
        <is>
          <t>34.5</t>
        </is>
      </c>
      <c r="E11" s="163" t="inlineStr">
        <is>
          <t>kV</t>
        </is>
      </c>
      <c r="G11" s="164" t="inlineStr">
        <is>
          <t>→ Medição de resistência ôhmica do enrolamento.</t>
        </is>
      </c>
      <c r="H11" s="21" t="n"/>
      <c r="I11" s="240" t="n"/>
      <c r="J11" s="165" t="n"/>
      <c r="K11" s="56" t="n"/>
      <c r="N11" s="260" t="n"/>
      <c r="O11" s="89" t="n"/>
      <c r="P11" s="257" t="n"/>
      <c r="Q11" s="257" t="n"/>
      <c r="U11" s="268" t="n"/>
      <c r="V11" s="268" t="n"/>
      <c r="W11" s="268" t="n"/>
      <c r="X11" s="268" t="n"/>
      <c r="Y11" s="268" t="n"/>
      <c r="Z11" s="268" t="n"/>
      <c r="AA11" s="268" t="n"/>
      <c r="AB11" s="268" t="n"/>
    </row>
    <row r="12" ht="12.95" customHeight="1">
      <c r="B12" s="59" t="n"/>
      <c r="C12" s="162" t="inlineStr">
        <is>
          <t xml:space="preserve">Nível de Isolamento Entre Terminais (NBI) </t>
        </is>
      </c>
      <c r="D12" s="264" t="inlineStr">
        <is>
          <t>200</t>
        </is>
      </c>
      <c r="E12" s="163" t="inlineStr">
        <is>
          <t>kVp</t>
        </is>
      </c>
      <c r="G12" s="164" t="inlineStr">
        <is>
          <t>→ Medição da reatância.</t>
        </is>
      </c>
      <c r="H12" s="21" t="n"/>
      <c r="I12" s="240" t="n"/>
      <c r="J12" s="165" t="n"/>
      <c r="K12" s="56" t="n"/>
      <c r="N12" s="260" t="n"/>
      <c r="O12" s="89" t="n"/>
      <c r="P12" s="257" t="n"/>
      <c r="Q12" s="257" t="n"/>
      <c r="R12" s="257" t="n"/>
      <c r="S12" s="257" t="n"/>
      <c r="T12" s="79" t="n"/>
      <c r="U12" s="257" t="n"/>
      <c r="V12" s="257" t="n"/>
    </row>
    <row r="13" ht="12.95" customHeight="1">
      <c r="B13" s="59" t="n"/>
      <c r="C13" s="162" t="inlineStr">
        <is>
          <t>Frequência</t>
        </is>
      </c>
      <c r="D13" s="264" t="inlineStr">
        <is>
          <t>60</t>
        </is>
      </c>
      <c r="E13" s="163" t="inlineStr">
        <is>
          <t>Hz</t>
        </is>
      </c>
      <c r="F13" s="146" t="n"/>
      <c r="G13" s="164" t="inlineStr">
        <is>
          <t>→ Medição de perdas à temperatura ambiente.</t>
        </is>
      </c>
      <c r="H13" s="21" t="n"/>
      <c r="I13" s="240" t="n"/>
      <c r="J13" s="165" t="n"/>
      <c r="K13" s="56" t="n"/>
      <c r="M13" s="263" t="n"/>
      <c r="N13" s="79" t="n"/>
      <c r="O13" s="79" t="n"/>
      <c r="P13" s="79" t="n"/>
      <c r="Q13" s="79" t="n"/>
      <c r="R13" s="79" t="n"/>
      <c r="S13" s="79" t="n"/>
      <c r="T13" s="79" t="n"/>
      <c r="U13" s="79" t="n"/>
    </row>
    <row r="14" ht="12.95" customHeight="1">
      <c r="B14" s="59" t="n"/>
      <c r="C14" s="162" t="inlineStr">
        <is>
          <t>Frequência de Sintonia</t>
        </is>
      </c>
      <c r="D14" s="264" t="inlineStr"/>
      <c r="E14" s="163" t="inlineStr">
        <is>
          <t>Hz</t>
        </is>
      </c>
      <c r="F14" s="146" t="n"/>
      <c r="G14" s="164" t="inlineStr">
        <is>
          <t>→ Medição da indutância e do fator de qualidade na frequência de sintonia.</t>
        </is>
      </c>
      <c r="I14" s="240" t="n"/>
      <c r="J14" s="165" t="n"/>
      <c r="K14" s="56" t="n"/>
      <c r="N14" s="257" t="n"/>
      <c r="O14" s="257" t="n"/>
      <c r="P14" s="79" t="n"/>
      <c r="Q14" s="257" t="n"/>
      <c r="R14" s="257" t="n"/>
    </row>
    <row r="15" ht="12.95" customHeight="1" thickBot="1">
      <c r="B15" s="59" t="n"/>
      <c r="C15" s="162" t="inlineStr">
        <is>
          <t>Corrente Nominal</t>
        </is>
      </c>
      <c r="D15" s="264" t="inlineStr">
        <is>
          <t>900</t>
        </is>
      </c>
      <c r="E15" s="163" t="inlineStr">
        <is>
          <t>A</t>
        </is>
      </c>
      <c r="F15" s="146" t="n"/>
      <c r="G15" s="167" t="n"/>
      <c r="H15" s="168" t="n"/>
      <c r="I15" s="168" t="n"/>
      <c r="J15" s="169" t="n"/>
      <c r="K15" s="56" t="n"/>
      <c r="N15" s="260" t="n"/>
      <c r="O15" s="89" t="n"/>
      <c r="P15" s="257" t="n"/>
      <c r="Q15" s="257" t="n"/>
      <c r="R15" s="257" t="n"/>
      <c r="S15" s="257" t="n"/>
      <c r="T15" s="79" t="n"/>
      <c r="U15" s="257" t="n"/>
      <c r="V15" s="257" t="n"/>
    </row>
    <row r="16" ht="12.95" customHeight="1" thickBot="1" thickTop="1">
      <c r="B16" s="59" t="n"/>
      <c r="C16" s="162" t="inlineStr">
        <is>
          <t>Corrente de Curta curação</t>
        </is>
      </c>
      <c r="D16" s="264" t="inlineStr">
        <is>
          <t>12.5 / 1</t>
        </is>
      </c>
      <c r="E16" s="163" t="inlineStr">
        <is>
          <t>kA/s</t>
        </is>
      </c>
      <c r="K16" s="56" t="n"/>
      <c r="M16" s="263" t="n"/>
      <c r="N16" s="79" t="n"/>
      <c r="O16" s="79" t="n"/>
      <c r="P16" s="79" t="n"/>
      <c r="Q16" s="257" t="n"/>
      <c r="R16" s="257" t="n"/>
      <c r="S16" s="257" t="n"/>
      <c r="T16" s="79" t="n"/>
      <c r="U16" s="257" t="n"/>
      <c r="V16" s="257" t="n"/>
    </row>
    <row r="17" ht="12.95" customHeight="1" thickBot="1" thickTop="1">
      <c r="B17" s="59" t="n"/>
      <c r="C17" s="162" t="inlineStr">
        <is>
          <t>Corrente de Curto-circuito Dinâmica</t>
        </is>
      </c>
      <c r="D17" s="264" t="inlineStr">
        <is>
          <t>31.87</t>
        </is>
      </c>
      <c r="E17" s="163" t="inlineStr">
        <is>
          <t>kAp</t>
        </is>
      </c>
      <c r="F17" s="146" t="n"/>
      <c r="G17" s="153" t="inlineStr">
        <is>
          <t>Distanciamento Magnético</t>
        </is>
      </c>
      <c r="H17" s="154" t="n"/>
      <c r="I17" s="170" t="n"/>
      <c r="J17" s="240" t="n"/>
      <c r="K17" s="56" t="n"/>
      <c r="N17" s="260" t="n"/>
      <c r="O17" s="89" t="n"/>
      <c r="P17" s="257" t="n"/>
      <c r="Q17" s="257" t="n"/>
      <c r="R17" s="257" t="n"/>
      <c r="S17" s="257" t="n"/>
      <c r="T17" s="79" t="n"/>
      <c r="U17" s="257" t="n"/>
      <c r="V17" s="257" t="n"/>
    </row>
    <row r="18" ht="12.95" customHeight="1" thickTop="1">
      <c r="B18" s="59" t="n"/>
      <c r="C18" s="162" t="inlineStr">
        <is>
          <t>Perdas por Fase à 75ºC / Corrente Nominal</t>
        </is>
      </c>
      <c r="D18" s="264" t="n">
        <v>14.726</v>
      </c>
      <c r="E18" s="163" t="inlineStr">
        <is>
          <t>kW</t>
        </is>
      </c>
      <c r="F18" s="146" t="n"/>
      <c r="G18" s="171" t="n"/>
      <c r="H18" s="172" t="n"/>
      <c r="I18" s="160" t="n"/>
      <c r="J18" s="173" t="n"/>
      <c r="K18" s="56" t="n"/>
      <c r="N18" s="260" t="n"/>
      <c r="O18" s="89" t="n"/>
      <c r="P18" s="257" t="n"/>
      <c r="Q18" s="257" t="n"/>
      <c r="R18" s="257" t="n"/>
      <c r="S18" s="257" t="n"/>
      <c r="T18" s="79" t="n"/>
      <c r="U18" s="257" t="n"/>
      <c r="V18" s="257" t="n"/>
    </row>
    <row r="19" ht="12.95" customHeight="1">
      <c r="B19" s="59" t="n"/>
      <c r="C19" s="162" t="inlineStr">
        <is>
          <t>Fator Q à 75ºC / Frequencia Nominal</t>
        </is>
      </c>
      <c r="D19" s="264" t="inlineStr">
        <is>
          <t>59</t>
        </is>
      </c>
      <c r="E19" s="174" t="n"/>
      <c r="F19" s="146" t="n"/>
      <c r="G19" s="175" t="inlineStr">
        <is>
          <t>Distância Mínima Entre Eixos de Reatores (DE)</t>
        </is>
      </c>
      <c r="I19" s="25" t="n"/>
      <c r="J19" s="176" t="n">
        <v>2618.894</v>
      </c>
      <c r="K19" s="60">
        <f>K21</f>
        <v/>
      </c>
      <c r="M19" s="263" t="n"/>
      <c r="N19" s="79" t="n"/>
      <c r="O19" s="79" t="n"/>
      <c r="P19" s="79" t="n"/>
      <c r="Q19" s="79" t="n"/>
      <c r="R19" s="257" t="n"/>
      <c r="S19" s="257" t="n"/>
      <c r="T19" s="79" t="n"/>
      <c r="U19" s="257" t="n">
        <v>784.1</v>
      </c>
      <c r="V19" s="257" t="n"/>
      <c r="W19" t="n">
        <v>1725.02</v>
      </c>
    </row>
    <row r="20" ht="12.95" customHeight="1">
      <c r="B20" s="59" t="n"/>
      <c r="C20" s="177" t="inlineStr">
        <is>
          <t>Fator Q à 75ºC / Frequencia de Sintonia</t>
        </is>
      </c>
      <c r="D20" s="269" t="inlineStr">
        <is>
          <t xml:space="preserve">≥ </t>
        </is>
      </c>
      <c r="E20" s="174" t="inlineStr"/>
      <c r="F20" s="146" t="n"/>
      <c r="G20" s="179" t="inlineStr">
        <is>
          <t>Distanciamento axial a partir da cruzeta superior/inferior para:</t>
        </is>
      </c>
      <c r="H20" s="47" t="n"/>
      <c r="I20" s="240" t="n"/>
      <c r="J20" s="180" t="n"/>
      <c r="K20" s="56" t="n"/>
      <c r="N20" s="260" t="n"/>
      <c r="O20" s="89" t="n"/>
      <c r="P20" s="257" t="n"/>
      <c r="Q20" s="257" t="n"/>
      <c r="R20" s="257" t="n"/>
      <c r="S20" s="257" t="n"/>
      <c r="T20" s="79" t="n"/>
      <c r="U20" s="257" t="n"/>
      <c r="V20" s="257" t="n"/>
    </row>
    <row r="21" ht="12.95" customHeight="1">
      <c r="B21" s="59" t="n"/>
      <c r="C21" s="162" t="inlineStr">
        <is>
          <t>Potência Nominal</t>
        </is>
      </c>
      <c r="D21" s="264" t="n">
        <v>459.557469</v>
      </c>
      <c r="E21" s="163" t="inlineStr">
        <is>
          <t>kVAr</t>
        </is>
      </c>
      <c r="F21" s="146" t="n"/>
      <c r="G21" s="175" t="inlineStr">
        <is>
          <t>→ Pequenas partes metálicas não formando laços fechados (MC1A)</t>
        </is>
      </c>
      <c r="H21" s="46" t="n"/>
      <c r="I21" s="25" t="n"/>
      <c r="J21" s="176">
        <f>T11</f>
        <v/>
      </c>
      <c r="K21" s="60" t="inlineStr">
        <is>
          <t>mm</t>
        </is>
      </c>
      <c r="N21" s="79" t="n"/>
      <c r="O21" s="79" t="n"/>
      <c r="P21" s="79" t="n"/>
      <c r="Q21" s="79" t="n"/>
      <c r="R21" s="257" t="n"/>
      <c r="S21" s="257" t="n"/>
      <c r="T21" s="79" t="n"/>
      <c r="U21" s="257" t="n"/>
      <c r="V21" s="257" t="n"/>
    </row>
    <row r="22" ht="12.95" customHeight="1">
      <c r="B22" s="59" t="n"/>
      <c r="C22" s="162" t="inlineStr">
        <is>
          <t>Resfriamento</t>
        </is>
      </c>
      <c r="D22" s="264" t="inlineStr">
        <is>
          <t>A.N.</t>
        </is>
      </c>
      <c r="E22" s="181" t="n"/>
      <c r="F22" s="146" t="n"/>
      <c r="G22" s="179" t="inlineStr">
        <is>
          <t>Distanciamento radial a partir da linha de centro do reator para:</t>
        </is>
      </c>
      <c r="H22" s="47" t="n"/>
      <c r="I22" s="48" t="n"/>
      <c r="J22" s="180" t="n"/>
      <c r="K22" s="56" t="n"/>
      <c r="N22" s="260" t="n"/>
      <c r="O22" s="89" t="n"/>
      <c r="P22" s="257" t="n"/>
      <c r="Q22" s="257" t="n"/>
      <c r="R22" s="257" t="n"/>
      <c r="S22" s="257" t="n"/>
      <c r="T22" s="79" t="n"/>
      <c r="U22" s="257" t="n"/>
      <c r="V22" s="257" t="n"/>
    </row>
    <row r="23" ht="12.95" customHeight="1">
      <c r="B23" s="59" t="n"/>
      <c r="C23" s="162" t="inlineStr">
        <is>
          <t>Classe de Isolamento</t>
        </is>
      </c>
      <c r="D23" s="264" t="inlineStr">
        <is>
          <t>155</t>
        </is>
      </c>
      <c r="E23" s="270" t="inlineStr">
        <is>
          <t>°C</t>
        </is>
      </c>
      <c r="F23" s="146" t="n"/>
      <c r="G23" s="175" t="inlineStr">
        <is>
          <t>→ Pequenas partes metálicas não formando laços fechados (MC1R)</t>
        </is>
      </c>
      <c r="H23" s="46" t="n"/>
      <c r="I23" s="25" t="n"/>
      <c r="J23" s="176">
        <f>S11</f>
        <v/>
      </c>
      <c r="K23" s="60" t="inlineStr">
        <is>
          <t>mm</t>
        </is>
      </c>
      <c r="N23" s="260" t="n"/>
      <c r="O23" s="89" t="n"/>
      <c r="P23" s="257" t="n"/>
      <c r="Q23" s="257" t="n"/>
      <c r="R23" s="257" t="n"/>
      <c r="S23" s="257" t="n"/>
      <c r="T23" s="79" t="n"/>
      <c r="U23" s="257" t="n"/>
      <c r="V23" s="257" t="n"/>
    </row>
    <row r="24" ht="12.95" customHeight="1" thickBot="1">
      <c r="B24" s="59" t="n"/>
      <c r="C24" s="183" t="n"/>
      <c r="D24" s="184" t="n"/>
      <c r="E24" s="185" t="n"/>
      <c r="F24" s="146" t="n"/>
      <c r="G24" s="167" t="n"/>
      <c r="H24" s="168" t="n"/>
      <c r="I24" s="168" t="n"/>
      <c r="J24" s="169" t="n"/>
      <c r="K24" s="56" t="n"/>
      <c r="M24" s="263" t="n"/>
      <c r="N24" s="79" t="n"/>
      <c r="O24" s="79" t="n"/>
      <c r="P24" s="79" t="n"/>
      <c r="Q24" s="79" t="n"/>
      <c r="R24" s="79" t="n"/>
      <c r="S24" s="257" t="n"/>
      <c r="T24" s="79" t="n"/>
      <c r="U24" s="257" t="n"/>
      <c r="V24" s="257" t="n"/>
    </row>
    <row r="25" ht="12.95" customHeight="1" thickBot="1" thickTop="1">
      <c r="B25" s="59" t="n"/>
      <c r="F25" s="146" t="n"/>
      <c r="G25" s="146" t="n"/>
      <c r="H25" s="146" t="n"/>
      <c r="K25" s="56" t="n"/>
      <c r="N25" s="260" t="n"/>
      <c r="O25" s="89" t="n"/>
      <c r="P25" s="257" t="n"/>
      <c r="Q25" s="257" t="n"/>
      <c r="R25" s="257" t="n"/>
      <c r="S25" s="257" t="n"/>
      <c r="T25" s="79" t="n"/>
      <c r="U25" s="257" t="n"/>
      <c r="V25" s="257" t="n"/>
    </row>
    <row r="26" ht="12.95" customHeight="1" thickBot="1" thickTop="1">
      <c r="B26" s="59" t="n"/>
      <c r="C26" s="186" t="inlineStr">
        <is>
          <t xml:space="preserve">Dimensional </t>
        </is>
      </c>
      <c r="F26" s="146" t="n"/>
      <c r="G26" s="146" t="n"/>
      <c r="H26" s="146" t="n"/>
      <c r="K26" s="56" t="n"/>
      <c r="N26" s="260" t="n"/>
      <c r="O26" s="89" t="n"/>
      <c r="P26" s="257" t="n"/>
      <c r="Q26" s="257" t="n"/>
      <c r="R26" s="257" t="n"/>
      <c r="S26" s="257" t="n"/>
      <c r="T26" s="79" t="n"/>
      <c r="U26" s="257" t="n"/>
      <c r="V26" s="257" t="n"/>
    </row>
    <row r="27" ht="12.95" customHeight="1" thickTop="1">
      <c r="B27" s="59" t="n"/>
      <c r="C27" s="156" t="n"/>
      <c r="D27" s="157" t="n"/>
      <c r="E27" s="158" t="n"/>
      <c r="F27" s="146" t="n"/>
      <c r="G27" s="146" t="n"/>
      <c r="H27" s="146" t="n"/>
      <c r="K27" s="56" t="n"/>
      <c r="M27" s="263" t="n"/>
      <c r="N27" s="79" t="n"/>
      <c r="O27" s="79" t="n"/>
      <c r="P27" s="79" t="n"/>
      <c r="Q27" s="79" t="n"/>
      <c r="R27" s="257" t="n"/>
      <c r="S27" s="257" t="n"/>
      <c r="T27" s="79" t="n"/>
      <c r="U27" s="257" t="n"/>
      <c r="V27" s="257" t="n"/>
    </row>
    <row r="28" ht="12.95" customHeight="1">
      <c r="B28" s="59" t="n"/>
      <c r="C28" s="162" t="inlineStr">
        <is>
          <t>Altura Reator Módulo</t>
        </is>
      </c>
      <c r="D28" s="264" t="n">
        <v>729.6</v>
      </c>
      <c r="E28" s="187" t="inlineStr">
        <is>
          <t>mm</t>
        </is>
      </c>
      <c r="F28" s="21" t="n"/>
      <c r="K28" s="56" t="n"/>
      <c r="N28" s="260" t="n"/>
      <c r="O28" s="89" t="n"/>
      <c r="P28" s="257" t="n"/>
      <c r="Q28" s="257" t="n"/>
      <c r="R28" s="257" t="n"/>
      <c r="S28" s="257" t="n"/>
      <c r="T28" s="79" t="n"/>
      <c r="U28" s="257" t="n"/>
      <c r="V28" s="257" t="n"/>
    </row>
    <row r="29" ht="12.95" customHeight="1">
      <c r="B29" s="59" t="n"/>
      <c r="C29" s="162" t="inlineStr">
        <is>
          <t>Diâmetro Externo</t>
        </is>
      </c>
      <c r="D29" s="264" t="n">
        <v>1568.2</v>
      </c>
      <c r="E29" s="187" t="inlineStr">
        <is>
          <t>mm</t>
        </is>
      </c>
      <c r="K29" s="56" t="n"/>
      <c r="N29" s="260" t="n"/>
      <c r="O29" s="89" t="n"/>
      <c r="P29" s="257" t="n"/>
      <c r="Q29" s="257" t="n"/>
      <c r="R29" s="257" t="n"/>
      <c r="S29" s="257" t="n"/>
      <c r="T29" s="79" t="n"/>
      <c r="U29" s="257" t="n"/>
      <c r="V29" s="257" t="n"/>
    </row>
    <row r="30" ht="12.95" customHeight="1">
      <c r="B30" s="59" t="n"/>
      <c r="C30" s="162" t="inlineStr">
        <is>
          <t>Diâmetro da Fundação</t>
        </is>
      </c>
      <c r="D30" s="271" t="inlineStr"/>
      <c r="E30" s="187" t="inlineStr">
        <is>
          <t>mm</t>
        </is>
      </c>
      <c r="K30" s="56" t="n"/>
      <c r="M30" s="263" t="n"/>
      <c r="N30" s="79" t="n"/>
      <c r="O30" s="79" t="n"/>
    </row>
    <row r="31" ht="12.95" customHeight="1">
      <c r="B31" s="59" t="n"/>
      <c r="C31" s="162" t="inlineStr">
        <is>
          <t>Peso por Módulo</t>
        </is>
      </c>
      <c r="D31" s="271" t="inlineStr"/>
      <c r="E31" s="187" t="inlineStr">
        <is>
          <t>kg</t>
        </is>
      </c>
      <c r="K31" s="56" t="n"/>
      <c r="N31" s="260" t="n"/>
      <c r="O31" s="89" t="n"/>
      <c r="P31" s="257" t="n"/>
      <c r="Q31" s="257" t="n"/>
      <c r="R31" s="257" t="n"/>
      <c r="S31" s="257" t="n"/>
      <c r="T31" s="79" t="n"/>
      <c r="U31" s="257" t="n"/>
      <c r="V31" s="257" t="n"/>
    </row>
    <row r="32" ht="12.95" customHeight="1" thickBot="1">
      <c r="B32" s="61" t="n"/>
      <c r="C32" s="162" t="inlineStr">
        <is>
          <t xml:space="preserve">Peso Total </t>
        </is>
      </c>
      <c r="D32" s="271" t="inlineStr"/>
      <c r="E32" s="187" t="inlineStr">
        <is>
          <t>kg</t>
        </is>
      </c>
      <c r="K32" s="56" t="n"/>
      <c r="N32" s="260" t="n"/>
      <c r="O32" s="89" t="n"/>
      <c r="P32" s="257" t="n"/>
      <c r="Q32" s="257" t="n"/>
      <c r="R32" s="257" t="n"/>
      <c r="S32" s="257" t="n"/>
      <c r="T32" s="79" t="n"/>
      <c r="U32" s="257" t="n"/>
      <c r="V32" s="257" t="n"/>
    </row>
    <row r="33" ht="12.95" customHeight="1" thickBot="1" thickTop="1">
      <c r="B33" s="61" t="n"/>
      <c r="C33" s="188" t="n"/>
      <c r="D33" s="272" t="n"/>
      <c r="E33" s="190" t="n"/>
      <c r="G33" s="191" t="inlineStr">
        <is>
          <t>Ambiental</t>
        </is>
      </c>
      <c r="H33" s="273" t="n"/>
      <c r="I33" s="155" t="n"/>
      <c r="K33" s="56" t="n"/>
      <c r="M33" s="263" t="n"/>
      <c r="N33" s="79" t="n"/>
      <c r="O33" s="79" t="n"/>
      <c r="P33" s="79" t="n"/>
      <c r="Q33" s="79" t="n"/>
      <c r="R33" s="79" t="n"/>
      <c r="S33" s="79" t="n"/>
      <c r="T33" s="79" t="n"/>
      <c r="U33" s="79" t="n"/>
      <c r="V33" s="257" t="n"/>
    </row>
    <row r="34" ht="12.95" customHeight="1" thickBot="1" thickTop="1">
      <c r="B34" s="59" t="n"/>
      <c r="C34" s="76" t="inlineStr">
        <is>
          <t>Altura total do conjunto Trifasico</t>
        </is>
      </c>
      <c r="D34" s="77">
        <f>D28*3+(2*#REF!+(IF(Q1=1,2,1))*(#REF!+#REF!))*1000+IF(#REF!=2,0,(#REF!*1000))*5</f>
        <v/>
      </c>
      <c r="E34" s="78" t="inlineStr">
        <is>
          <t>mm</t>
        </is>
      </c>
      <c r="G34" s="159" t="n"/>
      <c r="H34" s="160" t="n"/>
      <c r="I34" s="193" t="n"/>
      <c r="J34" s="161" t="n"/>
      <c r="K34" s="56" t="n"/>
      <c r="N34" s="260" t="n"/>
      <c r="O34" s="89" t="n"/>
      <c r="P34" s="257" t="n"/>
      <c r="Q34" s="257" t="n"/>
      <c r="R34" s="257" t="n"/>
      <c r="S34" s="257" t="n"/>
      <c r="T34" s="79" t="n"/>
      <c r="U34" s="257" t="n"/>
      <c r="V34" s="257" t="n"/>
    </row>
    <row r="35" ht="12.95" customHeight="1" thickTop="1">
      <c r="B35" s="59" t="n"/>
      <c r="C35" s="274">
        <f>TEXT(D28,"0")&amp;" mm"</f>
        <v/>
      </c>
      <c r="D35" s="195" t="n"/>
      <c r="E35" s="196" t="n"/>
      <c r="G35" s="164" t="inlineStr">
        <is>
          <t>Instalação</t>
        </is>
      </c>
      <c r="I35" s="275">
        <f>P5</f>
        <v/>
      </c>
      <c r="J35" s="197" t="n"/>
      <c r="K35" s="56" t="n"/>
      <c r="N35" s="79" t="n"/>
      <c r="O35" s="79" t="n"/>
      <c r="P35" s="79" t="n"/>
      <c r="Q35" s="79" t="n"/>
      <c r="R35" s="79" t="n"/>
      <c r="S35" s="79" t="n"/>
      <c r="T35" s="79" t="n"/>
      <c r="U35" s="79" t="n"/>
      <c r="V35" s="79" t="n"/>
      <c r="W35" s="79" t="n"/>
      <c r="X35" s="79" t="n"/>
      <c r="Y35" s="79" t="n"/>
    </row>
    <row r="36" ht="12.95" customHeight="1">
      <c r="B36" s="59" t="n"/>
      <c r="C36" s="276" t="n"/>
      <c r="D36" s="58" t="n"/>
      <c r="E36" s="199" t="n"/>
      <c r="G36" s="164" t="inlineStr">
        <is>
          <t>Altitude Máxima</t>
        </is>
      </c>
      <c r="I36" s="22" t="inlineStr">
        <is>
          <t>1568 x 1568 x 729</t>
        </is>
      </c>
      <c r="J36" s="200" t="inlineStr">
        <is>
          <t>manm</t>
        </is>
      </c>
      <c r="K36" s="56" t="n"/>
      <c r="N36" s="260" t="n"/>
      <c r="O36" s="89" t="n"/>
      <c r="P36" s="257" t="n"/>
      <c r="Q36" s="257" t="n"/>
      <c r="R36" s="257" t="n"/>
      <c r="S36" s="257" t="n"/>
      <c r="T36" s="79" t="n"/>
      <c r="U36" s="257" t="n"/>
      <c r="V36" s="257" t="n"/>
    </row>
    <row r="37" ht="12.95" customHeight="1">
      <c r="B37" s="59" t="n"/>
      <c r="C37" s="276" t="n"/>
      <c r="D37" s="58" t="n"/>
      <c r="E37" s="199" t="n"/>
      <c r="G37" s="164" t="inlineStr">
        <is>
          <t>Temperatura Ambiente</t>
        </is>
      </c>
      <c r="I37" s="277">
        <f>N5</f>
        <v/>
      </c>
      <c r="J37" s="200" t="inlineStr">
        <is>
          <t>ºC</t>
        </is>
      </c>
      <c r="K37" s="56" t="n"/>
      <c r="N37" s="260" t="n"/>
      <c r="O37" s="89" t="n"/>
      <c r="P37" s="257" t="n"/>
      <c r="Q37" s="257" t="n"/>
      <c r="R37" s="257" t="n"/>
      <c r="S37" s="257" t="n"/>
      <c r="T37" s="79" t="n"/>
      <c r="U37" s="257" t="n"/>
      <c r="V37" s="257" t="n"/>
    </row>
    <row r="38" ht="12.95" customHeight="1">
      <c r="B38" s="59" t="n"/>
      <c r="C38" s="276" t="n"/>
      <c r="D38" s="58" t="n"/>
      <c r="E38" s="199" t="n"/>
      <c r="G38" s="164" t="inlineStr">
        <is>
          <t>Velocidade do Vento</t>
        </is>
      </c>
      <c r="I38" s="277">
        <f>S5</f>
        <v/>
      </c>
      <c r="J38" s="200" t="inlineStr">
        <is>
          <t>km/h</t>
        </is>
      </c>
      <c r="K38" s="56" t="n"/>
      <c r="M38" s="263" t="n"/>
      <c r="N38" s="79" t="n"/>
      <c r="O38" s="79" t="n"/>
      <c r="P38" s="257" t="n"/>
      <c r="Q38" s="257" t="n"/>
      <c r="R38" s="257" t="n"/>
      <c r="S38" s="257" t="n"/>
      <c r="T38" s="79" t="n"/>
      <c r="U38" s="257" t="n"/>
      <c r="V38" s="257" t="n"/>
    </row>
    <row r="39" ht="12.95" customHeight="1" thickBot="1">
      <c r="B39" s="61" t="n"/>
      <c r="C39" s="276" t="n"/>
      <c r="D39" s="58" t="n"/>
      <c r="E39" s="199" t="n"/>
      <c r="G39" s="201" t="n"/>
      <c r="H39" s="202" t="n"/>
      <c r="I39" s="168" t="n"/>
      <c r="J39" s="169" t="n"/>
      <c r="K39" s="56" t="n"/>
      <c r="N39" s="260" t="n"/>
      <c r="O39" s="89" t="n"/>
      <c r="P39" s="257" t="n"/>
      <c r="Q39" s="257" t="n"/>
      <c r="R39" s="257" t="n"/>
      <c r="S39" s="257" t="n"/>
      <c r="T39" s="79" t="n"/>
      <c r="U39" s="257" t="n"/>
      <c r="V39" s="257" t="n"/>
    </row>
    <row r="40" ht="12.95" customHeight="1" thickBot="1" thickTop="1">
      <c r="B40" s="61" t="n"/>
      <c r="C40" s="276" t="n"/>
      <c r="D40" s="58" t="n"/>
      <c r="E40" s="199" t="n"/>
      <c r="F40" s="146" t="n"/>
      <c r="G40" s="146" t="n"/>
      <c r="H40" s="146" t="n"/>
      <c r="K40" s="56" t="n"/>
      <c r="N40" s="260" t="n"/>
      <c r="O40" s="89" t="n"/>
      <c r="P40" s="257" t="n"/>
      <c r="Q40" s="257" t="n"/>
      <c r="R40" s="257" t="n"/>
      <c r="S40" s="257" t="n"/>
      <c r="T40" s="79" t="n"/>
      <c r="U40" s="257" t="n"/>
      <c r="V40" s="257" t="n"/>
    </row>
    <row r="41" ht="12.95" customHeight="1" thickBot="1" thickTop="1">
      <c r="B41" s="61" t="n"/>
      <c r="C41" s="276" t="n"/>
      <c r="D41" s="58" t="n"/>
      <c r="E41" s="199" t="n"/>
      <c r="F41" s="146" t="n"/>
      <c r="G41" s="203" t="inlineStr">
        <is>
          <t>Dados Suporte</t>
        </is>
      </c>
      <c r="H41" s="278" t="n"/>
      <c r="I41" s="205" t="n"/>
      <c r="K41" s="56" t="n"/>
      <c r="M41" s="263" t="n"/>
      <c r="N41" s="79" t="n"/>
      <c r="O41" s="79" t="n"/>
      <c r="P41" s="79" t="n"/>
      <c r="Q41" s="79" t="n"/>
      <c r="R41" s="79" t="n"/>
      <c r="S41" s="79" t="n"/>
      <c r="T41" s="79" t="n"/>
      <c r="U41" s="257" t="n"/>
      <c r="V41" s="257" t="n"/>
    </row>
    <row r="42" ht="12.95" customHeight="1" thickTop="1">
      <c r="B42" s="61" t="n"/>
      <c r="C42" s="276" t="n"/>
      <c r="D42" s="58" t="n"/>
      <c r="E42" s="199" t="n"/>
      <c r="F42" s="146" t="n"/>
      <c r="G42" s="206" t="n"/>
      <c r="H42" s="193" t="n"/>
      <c r="I42" s="193" t="n"/>
      <c r="J42" s="161" t="n"/>
      <c r="K42" s="56" t="n"/>
      <c r="N42" s="260" t="n"/>
      <c r="O42" s="89" t="n"/>
      <c r="P42" s="257" t="n"/>
      <c r="Q42" s="257" t="n"/>
      <c r="R42" s="257" t="n"/>
      <c r="S42" s="257" t="n"/>
      <c r="T42" s="79" t="n"/>
      <c r="U42" s="257" t="n"/>
      <c r="V42" s="257" t="n"/>
    </row>
    <row r="43" ht="12.95" customHeight="1">
      <c r="B43" s="61" t="n"/>
      <c r="C43" s="276" t="n"/>
      <c r="D43" s="58" t="n"/>
      <c r="E43" s="199" t="n"/>
      <c r="F43" s="146" t="n"/>
      <c r="G43" s="164" t="inlineStr">
        <is>
          <t>Isoladores</t>
        </is>
      </c>
      <c r="H43" s="57" t="n"/>
      <c r="I43" s="101" t="inlineStr">
        <is>
          <t>Não inclusos</t>
        </is>
      </c>
      <c r="J43" s="165" t="n"/>
      <c r="K43" s="56" t="n"/>
      <c r="Q43" s="257" t="n"/>
      <c r="R43" s="257" t="n"/>
      <c r="S43" s="257" t="n"/>
      <c r="T43" s="79" t="n"/>
      <c r="U43" s="257" t="n"/>
      <c r="V43" s="257" t="n"/>
    </row>
    <row r="44" ht="12.95" customHeight="1">
      <c r="B44" s="61" t="n"/>
      <c r="C44" s="276" t="n"/>
      <c r="D44" s="58" t="n"/>
      <c r="E44" s="199" t="n"/>
      <c r="F44" s="146" t="n"/>
      <c r="G44" s="164" t="inlineStr">
        <is>
          <t>Isolador da Base (quantidade x tipo)</t>
        </is>
      </c>
      <c r="H44" s="57" t="n"/>
      <c r="I44" s="279">
        <f>N17</f>
        <v/>
      </c>
      <c r="J44" s="165" t="n"/>
      <c r="K44" s="56" t="n"/>
      <c r="M44" s="263" t="n"/>
      <c r="N44" s="79" t="n"/>
      <c r="O44" s="79" t="n"/>
      <c r="P44" s="79" t="n"/>
      <c r="Q44" s="257" t="n"/>
      <c r="R44" s="257" t="n"/>
      <c r="S44" s="257" t="n"/>
      <c r="T44" s="79" t="n"/>
      <c r="U44" s="257" t="n"/>
      <c r="V44" s="257" t="n"/>
    </row>
    <row r="45" ht="12.95" customHeight="1">
      <c r="B45" s="61" t="n"/>
      <c r="C45" s="276" t="n"/>
      <c r="D45" s="58" t="n"/>
      <c r="E45" s="199" t="n"/>
      <c r="F45" s="146" t="n"/>
      <c r="G45" s="164" t="inlineStr">
        <is>
          <t>Isolador Entre fases (quantidade x tipo)</t>
        </is>
      </c>
      <c r="H45" s="57" t="n"/>
      <c r="I45" s="279">
        <f>Q17</f>
        <v/>
      </c>
      <c r="J45" s="165" t="n"/>
      <c r="K45" s="56" t="n"/>
      <c r="N45" s="260" t="n"/>
      <c r="O45" s="89" t="n"/>
      <c r="P45" s="257" t="n"/>
      <c r="Q45" s="257" t="n"/>
      <c r="R45" s="257" t="n"/>
      <c r="S45" s="257" t="n"/>
      <c r="T45" s="79" t="n"/>
      <c r="U45" s="257" t="n"/>
      <c r="V45" s="257" t="n"/>
    </row>
    <row r="46" ht="12.95" customHeight="1">
      <c r="B46" s="61" t="n"/>
      <c r="C46" s="276" t="n"/>
      <c r="D46" s="58" t="n"/>
      <c r="E46" s="199" t="n"/>
      <c r="F46" s="146" t="n"/>
      <c r="G46" s="207" t="inlineStr">
        <is>
          <t>Isolador da topo (quantidade x tipo)</t>
        </is>
      </c>
      <c r="H46" s="57" t="n"/>
      <c r="I46" s="279">
        <f>R17</f>
        <v/>
      </c>
      <c r="J46" s="165" t="n"/>
      <c r="K46" s="56" t="n"/>
      <c r="N46" s="260" t="n"/>
      <c r="O46" s="89" t="n"/>
      <c r="P46" s="257" t="n"/>
      <c r="Q46" s="257" t="n"/>
      <c r="R46" s="257" t="n"/>
      <c r="S46" s="257" t="n"/>
      <c r="T46" s="79" t="n"/>
      <c r="U46" s="257" t="n"/>
      <c r="V46" s="257" t="n"/>
    </row>
    <row r="47" ht="12.95" customHeight="1">
      <c r="B47" s="61" t="n"/>
      <c r="C47" s="276" t="n"/>
      <c r="D47" s="58" t="n"/>
      <c r="E47" s="199" t="n"/>
      <c r="F47" s="146" t="n"/>
      <c r="G47" s="164" t="inlineStr">
        <is>
          <t>Tipo de Montagem</t>
        </is>
      </c>
      <c r="H47" s="146" t="n"/>
      <c r="I47" s="280">
        <f>U11</f>
        <v/>
      </c>
      <c r="J47" s="165" t="n"/>
      <c r="K47" s="56" t="n"/>
      <c r="M47" s="263" t="n"/>
      <c r="N47" s="92" t="n"/>
      <c r="O47" s="92" t="n"/>
      <c r="P47" s="92" t="n"/>
      <c r="Q47" s="257" t="n"/>
      <c r="R47" s="257" t="n"/>
      <c r="S47" s="257" t="n"/>
      <c r="T47" s="79" t="n"/>
      <c r="U47" s="257" t="n"/>
      <c r="V47" s="257" t="n"/>
    </row>
    <row r="48" ht="12.95" customHeight="1" thickBot="1">
      <c r="B48" s="61" t="n"/>
      <c r="C48" s="276" t="n"/>
      <c r="D48" s="58" t="n"/>
      <c r="E48" s="199" t="n"/>
      <c r="F48" s="146" t="n"/>
      <c r="G48" s="167" t="n"/>
      <c r="H48" s="168" t="n"/>
      <c r="I48" s="168" t="n"/>
      <c r="J48" s="169" t="n"/>
      <c r="K48" s="56" t="n"/>
      <c r="N48" s="92" t="n"/>
      <c r="O48" s="92" t="n"/>
      <c r="P48" s="92" t="n"/>
      <c r="Q48" s="257" t="n"/>
      <c r="R48" s="257" t="n"/>
      <c r="S48" s="257" t="n"/>
      <c r="T48" s="79" t="n"/>
      <c r="U48" s="257" t="n"/>
      <c r="V48" s="257" t="n"/>
    </row>
    <row r="49" ht="12.95" customHeight="1" thickTop="1">
      <c r="B49" s="61" t="n"/>
      <c r="C49" s="276" t="n"/>
      <c r="D49" s="58" t="n"/>
      <c r="E49" s="199" t="n"/>
      <c r="F49" s="62" t="n"/>
      <c r="G49" s="146" t="n"/>
      <c r="H49" s="146" t="n"/>
      <c r="K49" s="56" t="n"/>
      <c r="N49" s="92" t="n"/>
      <c r="O49" s="257" t="n"/>
      <c r="P49" s="92" t="n"/>
      <c r="Q49" s="257" t="n"/>
      <c r="R49" s="257" t="n"/>
      <c r="S49" s="257" t="n"/>
      <c r="T49" s="79" t="n"/>
      <c r="U49" s="257" t="n"/>
      <c r="V49" s="257" t="n"/>
    </row>
    <row r="50" ht="12.95" customHeight="1" thickBot="1">
      <c r="B50" s="61" t="n"/>
      <c r="C50" s="281" t="n"/>
      <c r="D50" s="209" t="n"/>
      <c r="E50" s="210" t="n"/>
      <c r="F50" s="62" t="n"/>
      <c r="G50" s="146" t="n"/>
      <c r="H50" s="146" t="n"/>
      <c r="K50" s="56" t="n"/>
      <c r="N50" s="92" t="n"/>
      <c r="O50" s="92" t="n"/>
      <c r="P50" s="92" t="n"/>
      <c r="Q50" s="257" t="n"/>
      <c r="R50" s="257" t="n"/>
      <c r="S50" s="257" t="n"/>
      <c r="T50" s="79" t="n"/>
      <c r="U50" s="257" t="n"/>
      <c r="V50" s="257" t="n"/>
    </row>
    <row r="51" ht="12.95" customHeight="1" thickTop="1">
      <c r="B51" s="61" t="n"/>
      <c r="C51" s="146" t="n"/>
      <c r="D51" s="146" t="n"/>
      <c r="E51" s="146" t="n"/>
      <c r="F51" s="62" t="n"/>
      <c r="G51" s="146" t="n"/>
      <c r="H51" s="211" t="inlineStr">
        <is>
          <t>Dimensões das Embalagens</t>
        </is>
      </c>
      <c r="I51" s="212" t="n"/>
      <c r="K51" s="56" t="n"/>
      <c r="N51" s="257" t="n"/>
      <c r="O51" s="257" t="n"/>
      <c r="P51" s="257" t="n"/>
      <c r="Q51" s="257" t="n"/>
      <c r="R51" s="257" t="n"/>
      <c r="S51" s="257" t="n"/>
      <c r="T51" s="79" t="n"/>
      <c r="U51" s="257" t="n"/>
      <c r="V51" s="257" t="n"/>
    </row>
    <row r="52" ht="12.95" customHeight="1" thickBot="1">
      <c r="B52" s="61" t="n"/>
      <c r="C52" s="146" t="n"/>
      <c r="D52" s="146" t="n"/>
      <c r="E52" s="146" t="n"/>
      <c r="F52" s="98" t="n"/>
      <c r="G52" s="146" t="n"/>
      <c r="H52" s="162" t="n"/>
      <c r="I52" s="213" t="n"/>
      <c r="K52" s="56" t="n"/>
      <c r="N52" s="92" t="n"/>
      <c r="O52" s="92" t="n"/>
      <c r="P52" s="92" t="n"/>
      <c r="Q52" s="257" t="n"/>
      <c r="R52" s="257" t="n"/>
      <c r="S52" s="257" t="n"/>
      <c r="T52" s="79" t="n"/>
      <c r="U52" s="257" t="n"/>
      <c r="V52" s="257" t="n"/>
    </row>
    <row r="53" ht="12.95" customHeight="1" thickBot="1" thickTop="1">
      <c r="B53" s="61" t="n"/>
      <c r="C53" s="214" t="inlineStr">
        <is>
          <t>Notas</t>
        </is>
      </c>
      <c r="F53" s="146" t="n"/>
      <c r="G53" s="146" t="n"/>
      <c r="H53" s="215" t="inlineStr">
        <is>
          <t>Conteudo por Emb</t>
        </is>
      </c>
      <c r="I53" s="163" t="inlineStr">
        <is>
          <t>1 x Reator</t>
        </is>
      </c>
      <c r="K53" s="56" t="n"/>
      <c r="N53" s="92" t="n"/>
      <c r="O53" s="92" t="n"/>
      <c r="P53" s="92" t="n"/>
      <c r="Q53" s="257" t="n"/>
      <c r="R53" s="257" t="n"/>
      <c r="S53" s="257" t="n"/>
      <c r="T53" s="79" t="n"/>
      <c r="U53" s="257" t="n"/>
      <c r="V53" s="257" t="n"/>
    </row>
    <row r="54" ht="12.75" customHeight="1" thickTop="1">
      <c r="B54" s="61" t="n"/>
      <c r="C54" s="216" t="inlineStr">
        <is>
          <t>1 - Cor dos reatores - Munsell N6,5 (padrão BREE)</t>
        </is>
      </c>
      <c r="D54" s="217" t="n"/>
      <c r="E54" s="218" t="n"/>
      <c r="F54" s="146" t="n"/>
      <c r="G54" s="146" t="n"/>
      <c r="H54" s="215" t="inlineStr">
        <is>
          <t>C x L x A (cm) :</t>
        </is>
      </c>
      <c r="I54" s="219">
        <f>Q55&amp;" x "&amp;R55&amp;" x "&amp;S55</f>
        <v/>
      </c>
      <c r="K54" s="56" t="n"/>
      <c r="M54" s="263" t="n"/>
      <c r="N54" s="257" t="n"/>
      <c r="O54" s="92" t="n"/>
      <c r="P54" s="93" t="n"/>
      <c r="Q54" s="94" t="n"/>
      <c r="R54" s="94" t="n"/>
      <c r="S54" s="94" t="n"/>
      <c r="T54" s="79" t="n"/>
      <c r="U54" s="257" t="n"/>
      <c r="V54" s="257" t="n"/>
    </row>
    <row r="55" ht="12.75" customHeight="1">
      <c r="B55" s="61" t="n"/>
      <c r="C55" s="220" t="inlineStr">
        <is>
          <t>2 - Desenho orientativo para proposta.</t>
        </is>
      </c>
      <c r="E55" s="223" t="n"/>
      <c r="F55" s="146" t="n"/>
      <c r="G55" s="146" t="n"/>
      <c r="H55" s="215" t="inlineStr">
        <is>
          <t>Tipo da embalagem:</t>
        </is>
      </c>
      <c r="I55" s="163" t="inlineStr">
        <is>
          <t>Engradado</t>
        </is>
      </c>
      <c r="K55" s="56" t="n"/>
      <c r="N55" s="92" t="n"/>
      <c r="O55" s="92" t="n"/>
      <c r="P55" s="92" t="n"/>
      <c r="Q55" s="257" t="n"/>
      <c r="R55" s="257" t="n"/>
      <c r="S55" s="257" t="n"/>
      <c r="T55" s="79" t="n"/>
      <c r="U55" s="257" t="n"/>
      <c r="V55" s="257" t="n"/>
    </row>
    <row r="56" ht="12.75" customHeight="1">
      <c r="B56" s="61" t="n"/>
      <c r="C56" s="282" t="inlineStr">
        <is>
          <t>3 - Localização dos terminais pode ser modificada para atender à especificação do cliente.</t>
        </is>
      </c>
      <c r="E56" s="283" t="n"/>
      <c r="F56" s="146" t="n"/>
      <c r="G56" s="146" t="n"/>
      <c r="H56" s="215" t="inlineStr">
        <is>
          <t>Peso bruto (kg) :</t>
        </is>
      </c>
      <c r="I56" s="224">
        <f>P55</f>
        <v/>
      </c>
      <c r="K56" s="56" t="n"/>
      <c r="N56" s="92" t="n"/>
      <c r="O56" s="92" t="n"/>
      <c r="P56" s="92" t="n"/>
      <c r="Q56" s="257" t="n"/>
      <c r="R56" s="257" t="n"/>
      <c r="S56" s="257" t="n"/>
      <c r="T56" s="79" t="n"/>
      <c r="U56" s="257" t="n"/>
      <c r="V56" s="257" t="n"/>
    </row>
    <row r="57" ht="12.75" customHeight="1">
      <c r="B57" s="61" t="n"/>
      <c r="C57" s="284" t="n"/>
      <c r="E57" s="283" t="n"/>
      <c r="G57" s="146" t="n"/>
      <c r="H57" s="215" t="inlineStr">
        <is>
          <t>Nº de Engradados</t>
        </is>
      </c>
      <c r="I57" s="226">
        <f>N55</f>
        <v/>
      </c>
      <c r="K57" s="56" t="n"/>
      <c r="M57" s="263" t="n"/>
      <c r="N57" s="79" t="n"/>
      <c r="O57" s="92" t="n"/>
      <c r="P57" s="92" t="n"/>
      <c r="Q57" s="257" t="n"/>
      <c r="R57" s="257" t="n"/>
      <c r="S57" s="257" t="n"/>
      <c r="T57" s="79" t="n"/>
      <c r="U57" s="257" t="n"/>
      <c r="V57" s="257" t="n"/>
    </row>
    <row r="58" ht="12.75" customHeight="1" thickBot="1">
      <c r="B58" s="61" t="n"/>
      <c r="C58" s="282" t="inlineStr">
        <is>
          <t>4 - Pedestal espaçador de alumínio poderá ser localizado na parte inferior ou superior do isolador.</t>
        </is>
      </c>
      <c r="E58" s="283" t="n"/>
      <c r="H58" s="227" t="n"/>
      <c r="I58" s="228" t="n"/>
      <c r="K58" s="56" t="n"/>
      <c r="N58" s="92" t="n"/>
      <c r="O58" s="92" t="n"/>
      <c r="P58" s="92" t="n"/>
      <c r="Q58" s="257" t="n"/>
      <c r="R58" s="257" t="n"/>
      <c r="S58" s="257" t="n"/>
      <c r="T58" s="79" t="n"/>
      <c r="U58" s="257" t="n"/>
      <c r="V58" s="257" t="n"/>
    </row>
    <row r="59" ht="12.75" customHeight="1" thickTop="1">
      <c r="B59" s="61" t="n"/>
      <c r="C59" s="284" t="n"/>
      <c r="E59" s="283" t="n"/>
      <c r="K59" s="56" t="n"/>
      <c r="N59" s="92" t="n"/>
      <c r="O59" s="92" t="n"/>
      <c r="P59" s="92" t="n"/>
      <c r="Q59" s="257" t="n"/>
      <c r="R59" s="257" t="n"/>
      <c r="S59" s="257" t="n"/>
      <c r="T59" s="79" t="n"/>
      <c r="U59" s="257" t="n"/>
      <c r="V59" s="257" t="n"/>
    </row>
    <row r="60" ht="15.75" customHeight="1" thickBot="1">
      <c r="B60" s="61" t="n"/>
      <c r="C60" s="241" t="inlineStr">
        <is>
          <t>5 - Dimensões em mm</t>
        </is>
      </c>
      <c r="D60" s="242" t="n"/>
      <c r="E60" s="243" t="n"/>
      <c r="K60" s="56" t="n"/>
      <c r="M60" s="263" t="n"/>
      <c r="R60" s="257" t="n"/>
      <c r="S60" s="257" t="n"/>
      <c r="T60" s="79" t="n"/>
      <c r="U60" s="257" t="n"/>
      <c r="V60" s="257" t="n"/>
    </row>
    <row r="61" ht="15.75" customHeight="1" thickTop="1">
      <c r="B61" s="59" t="n"/>
      <c r="K61" s="56" t="n"/>
      <c r="N61" s="92" t="n"/>
      <c r="O61" s="92" t="n"/>
      <c r="P61" s="92" t="n"/>
      <c r="Q61" s="257" t="n"/>
      <c r="R61" s="257" t="n"/>
      <c r="S61" s="257" t="n"/>
      <c r="T61" s="79" t="n"/>
      <c r="U61" s="257" t="n"/>
      <c r="V61" s="257" t="n"/>
    </row>
    <row r="62" ht="15" customHeight="1">
      <c r="B62" s="59" t="n"/>
      <c r="K62" s="56" t="n"/>
      <c r="N62" s="92" t="n"/>
      <c r="O62" s="92" t="n"/>
      <c r="P62" s="92" t="n"/>
      <c r="Q62" s="257" t="n"/>
      <c r="R62" s="257" t="n"/>
      <c r="S62" s="257" t="n"/>
      <c r="T62" s="79" t="n"/>
      <c r="U62" s="257" t="n"/>
      <c r="V62" s="257" t="n"/>
    </row>
    <row r="63" ht="12.75" customHeight="1">
      <c r="B63" s="59" t="n"/>
      <c r="J63" s="232" t="inlineStr">
        <is>
          <t>ID:</t>
        </is>
      </c>
      <c r="K63" s="233" t="n"/>
      <c r="M63" s="263" t="n"/>
      <c r="N63" s="79" t="n"/>
      <c r="O63" s="79" t="n"/>
      <c r="R63" s="257" t="n"/>
      <c r="S63" s="257" t="n"/>
      <c r="T63" s="79" t="n"/>
      <c r="U63" s="257" t="n"/>
      <c r="V63" s="257" t="n"/>
    </row>
    <row r="64" ht="15" customHeight="1">
      <c r="B64" s="74" t="n"/>
      <c r="C64" s="73" t="n"/>
      <c r="D64" s="73" t="n"/>
      <c r="E64" s="73" t="n"/>
      <c r="F64" s="73" t="n"/>
      <c r="G64" s="73" t="n"/>
      <c r="H64" s="73" t="n"/>
      <c r="I64" s="73" t="n"/>
      <c r="J64" s="63" t="inlineStr">
        <is>
          <t>Data:</t>
        </is>
      </c>
      <c r="K64" s="75">
        <f>TODAY()</f>
        <v/>
      </c>
      <c r="N64" s="260" t="n"/>
      <c r="O64" s="89" t="n"/>
      <c r="R64" s="257" t="n"/>
      <c r="S64" s="257" t="n"/>
      <c r="T64" s="79" t="n"/>
      <c r="U64" s="257" t="n"/>
      <c r="V64" s="257" t="n"/>
    </row>
    <row r="65" ht="15.75" customHeight="1" thickBot="1">
      <c r="B65" s="142" t="inlineStr">
        <is>
          <t xml:space="preserve">Comercial (41) 3167-4000 ou 4002                     Engenharia (41) 3167-4016        </t>
        </is>
      </c>
      <c r="E65" s="141" t="inlineStr">
        <is>
          <t>www.bree.com.br                           reativos@bree.com.br</t>
        </is>
      </c>
      <c r="H65" s="143" t="inlineStr">
        <is>
          <t>R. Pref. Domingos Mocelin Neto, 157                                                  CEP 83420-000    Quatro Barras - PR</t>
        </is>
      </c>
      <c r="K65" s="234" t="n"/>
      <c r="N65" s="260" t="n"/>
      <c r="O65" s="260" t="n"/>
    </row>
    <row r="66" ht="15" customHeight="1">
      <c r="B66" s="235" t="n"/>
      <c r="K66" s="234" t="n"/>
      <c r="T66" s="79" t="n"/>
      <c r="U66" s="79" t="n"/>
    </row>
    <row r="67" ht="15" customHeight="1" thickBot="1">
      <c r="B67" s="236" t="n"/>
      <c r="C67" s="237" t="n"/>
      <c r="D67" s="237" t="n"/>
      <c r="E67" s="237" t="n"/>
      <c r="F67" s="237" t="n"/>
      <c r="G67" s="237" t="n"/>
      <c r="H67" s="237" t="n"/>
      <c r="I67" s="237" t="n"/>
      <c r="J67" s="237" t="n"/>
      <c r="K67" s="238" t="n"/>
      <c r="Q67" s="260" t="n"/>
      <c r="T67" s="79" t="n"/>
      <c r="U67" s="79" t="n"/>
      <c r="V67" s="260" t="n"/>
      <c r="W67" s="260" t="n"/>
      <c r="X67" s="260" t="n"/>
      <c r="Y67" s="260" t="n"/>
      <c r="Z67" s="260" t="n"/>
      <c r="AA67" s="260" t="n"/>
      <c r="AB67" s="260" t="n"/>
      <c r="AC67" s="260" t="n"/>
      <c r="AD67" s="260" t="n"/>
    </row>
    <row r="68" ht="15" customHeight="1">
      <c r="Q68" s="95" t="n"/>
      <c r="T68" s="79" t="n"/>
      <c r="U68" s="79" t="n"/>
      <c r="V68" s="260" t="n"/>
      <c r="W68" s="260" t="n"/>
      <c r="X68" s="260" t="n"/>
      <c r="Y68" s="260" t="n"/>
      <c r="Z68" s="260" t="n"/>
      <c r="AA68" s="260" t="n"/>
      <c r="AB68" s="260" t="n"/>
      <c r="AC68" s="260" t="n"/>
      <c r="AD68" s="260" t="n"/>
    </row>
    <row r="69" ht="16.5" customHeight="1">
      <c r="Q69" s="260" t="n"/>
      <c r="T69" s="79" t="n"/>
      <c r="U69" s="79" t="n"/>
      <c r="V69" s="260" t="n"/>
      <c r="W69" s="260" t="n"/>
      <c r="X69" s="260" t="n"/>
      <c r="Y69" s="260" t="n"/>
      <c r="Z69" s="260" t="n"/>
      <c r="AA69" s="260" t="n"/>
      <c r="AB69" s="260" t="n"/>
      <c r="AC69" s="260" t="n"/>
      <c r="AD69" s="260" t="n"/>
    </row>
    <row r="70" ht="12.75" customHeight="1">
      <c r="Q70" s="260" t="n"/>
      <c r="T70" s="79" t="n"/>
      <c r="U70" s="79" t="n"/>
      <c r="V70" s="260" t="n"/>
      <c r="W70" s="260" t="n"/>
      <c r="X70" s="260" t="n"/>
      <c r="Y70" s="260" t="n"/>
      <c r="Z70" s="260" t="n"/>
      <c r="AA70" s="260" t="n"/>
      <c r="AB70" s="260" t="n"/>
      <c r="AC70" s="260" t="n"/>
      <c r="AD70" s="260" t="n"/>
    </row>
    <row r="71" ht="12.75" customHeight="1">
      <c r="Q71" s="260" t="n"/>
      <c r="T71" s="79" t="n"/>
      <c r="U71" s="79" t="n"/>
      <c r="V71" s="260" t="n"/>
      <c r="W71" s="260" t="n"/>
      <c r="X71" s="260" t="n"/>
      <c r="Y71" s="260" t="n"/>
      <c r="Z71" s="260" t="n"/>
      <c r="AA71" s="260" t="n"/>
      <c r="AB71" s="260" t="n"/>
      <c r="AC71" s="260" t="n"/>
      <c r="AD71" s="260" t="n"/>
    </row>
    <row r="72" ht="16.5" customHeight="1">
      <c r="Q72" s="260" t="n"/>
      <c r="T72" s="79" t="n"/>
      <c r="U72" s="79" t="n"/>
      <c r="V72" s="260" t="n"/>
      <c r="W72" s="260" t="n"/>
      <c r="X72" s="260" t="n"/>
      <c r="Y72" s="260" t="n"/>
      <c r="Z72" s="260" t="n"/>
      <c r="AA72" s="260" t="n"/>
      <c r="AB72" s="260" t="n"/>
      <c r="AC72" s="260" t="n"/>
      <c r="AD72" s="260" t="n"/>
    </row>
    <row r="73" ht="16.5" customHeight="1">
      <c r="Q73" s="285" t="n"/>
      <c r="T73" s="79" t="n"/>
      <c r="U73" s="79" t="n"/>
      <c r="V73" s="260" t="n"/>
      <c r="W73" s="260" t="n"/>
      <c r="X73" s="260" t="n"/>
      <c r="Y73" s="260" t="n"/>
      <c r="Z73" s="260" t="n"/>
      <c r="AA73" s="260" t="n"/>
      <c r="AB73" s="260" t="n"/>
      <c r="AC73" s="260" t="n"/>
      <c r="AD73" s="260" t="n"/>
    </row>
    <row r="74" ht="15" customHeight="1">
      <c r="Q74" s="97" t="n"/>
      <c r="T74" s="79" t="n"/>
      <c r="U74" s="79" t="n"/>
    </row>
    <row r="75" ht="15" customHeight="1">
      <c r="Q75" s="97" t="n"/>
      <c r="T75" s="79" t="n"/>
      <c r="U75" s="79" t="n"/>
      <c r="V75" s="267" t="n"/>
      <c r="W75" s="267" t="n"/>
      <c r="X75" s="267" t="n"/>
      <c r="Y75" s="267" t="n"/>
      <c r="Z75" s="267" t="n"/>
      <c r="AA75" s="267" t="n"/>
      <c r="AB75" s="267" t="n"/>
      <c r="AC75" s="267" t="n"/>
      <c r="AD75" s="267" t="n"/>
    </row>
    <row r="76" ht="15" customHeight="1">
      <c r="Q76" s="97" t="n"/>
      <c r="T76" s="79" t="n"/>
      <c r="U76" s="79" t="n"/>
      <c r="V76" s="268" t="n"/>
      <c r="W76" s="268" t="n"/>
      <c r="X76" s="268" t="n"/>
      <c r="Y76" s="268" t="n"/>
      <c r="Z76" s="268" t="n"/>
      <c r="AA76" s="268" t="n"/>
      <c r="AB76" s="268" t="n"/>
      <c r="AC76" s="268" t="n"/>
      <c r="AD76" s="268" t="n"/>
    </row>
    <row r="77" ht="15" customHeight="1">
      <c r="C77" s="80" t="n"/>
      <c r="D77" s="239" t="n"/>
      <c r="E77" s="81" t="n"/>
      <c r="F77" s="81" t="n"/>
      <c r="G77" s="81" t="n"/>
      <c r="H77" s="81" t="n"/>
      <c r="I77" s="81" t="n"/>
      <c r="J77" s="82" t="n"/>
      <c r="K77" s="83" t="n"/>
      <c r="Q77" s="97" t="n"/>
      <c r="T77" s="79" t="n"/>
      <c r="U77" s="79" t="n"/>
    </row>
    <row r="78" ht="15" customHeight="1">
      <c r="C78" s="80" t="n"/>
      <c r="D78" s="239" t="n"/>
      <c r="E78" s="81" t="n"/>
      <c r="F78" s="81" t="n"/>
      <c r="G78" s="81" t="n"/>
      <c r="H78" s="81" t="n"/>
      <c r="I78" s="81" t="n"/>
      <c r="J78" s="82" t="n"/>
      <c r="K78" s="83" t="n"/>
      <c r="Q78" s="97" t="n"/>
      <c r="T78" s="79" t="n"/>
      <c r="U78" s="79" t="n"/>
    </row>
    <row r="79" ht="15" customHeight="1">
      <c r="Q79" s="97" t="n"/>
      <c r="T79" s="79" t="n"/>
      <c r="U79" s="79" t="n"/>
    </row>
    <row r="80" ht="15" customHeight="1">
      <c r="Q80" s="97" t="n"/>
      <c r="T80" s="79" t="n"/>
      <c r="U80" s="79" t="n"/>
    </row>
    <row r="81"/>
    <row r="82"/>
    <row r="83"/>
    <row r="84"/>
    <row r="85"/>
    <row r="86"/>
    <row r="87"/>
    <row r="88"/>
    <row r="89"/>
    <row r="90"/>
    <row r="91"/>
    <row r="92"/>
    <row r="93"/>
    <row r="94"/>
    <row r="95"/>
    <row r="96"/>
    <row r="97"/>
    <row r="98"/>
    <row r="99">
      <c r="G99" s="3" t="n"/>
      <c r="H99" s="140" t="n"/>
    </row>
    <row r="100">
      <c r="I100" s="240" t="n"/>
      <c r="J100" s="240" t="n"/>
    </row>
    <row r="101">
      <c r="I101" s="240" t="n"/>
      <c r="J101" s="240" t="n"/>
    </row>
    <row r="102">
      <c r="I102" s="240" t="n"/>
      <c r="J102" s="240" t="n"/>
    </row>
    <row r="103">
      <c r="I103" s="240" t="n"/>
      <c r="J103" s="240" t="n"/>
    </row>
    <row r="104">
      <c r="I104" s="240" t="n"/>
      <c r="J104" s="240" t="n"/>
    </row>
    <row r="105">
      <c r="I105" s="240" t="n"/>
      <c r="J105" s="240" t="n"/>
    </row>
    <row r="106">
      <c r="I106" s="240" t="n"/>
      <c r="J106" s="240" t="n"/>
    </row>
    <row r="107">
      <c r="I107" s="240" t="n"/>
      <c r="J107" s="240" t="n"/>
    </row>
    <row r="108">
      <c r="I108" s="240" t="n"/>
      <c r="J108" s="240" t="n"/>
    </row>
    <row r="109">
      <c r="I109" s="240" t="n"/>
      <c r="J109" s="240" t="n"/>
    </row>
    <row r="110">
      <c r="I110" s="240" t="n"/>
      <c r="J110" s="240" t="n"/>
    </row>
    <row r="111">
      <c r="I111" s="240" t="n"/>
      <c r="J111" s="240" t="n"/>
    </row>
    <row r="112">
      <c r="I112" s="240" t="n"/>
      <c r="J112" s="240" t="n"/>
    </row>
    <row r="113">
      <c r="I113" s="240" t="n"/>
      <c r="J113" s="240" t="n"/>
    </row>
    <row r="114">
      <c r="I114" s="240" t="n"/>
      <c r="J114" s="240" t="n"/>
    </row>
    <row r="115">
      <c r="I115" s="240" t="n"/>
      <c r="J115" s="240" t="n"/>
    </row>
    <row r="116">
      <c r="H116" s="144" t="n"/>
    </row>
    <row r="117"/>
    <row r="118"/>
    <row r="119"/>
    <row r="120"/>
    <row r="121"/>
    <row r="122"/>
    <row r="123"/>
    <row r="124"/>
    <row r="125"/>
    <row r="126"/>
    <row r="127"/>
    <row r="128"/>
    <row r="129"/>
    <row r="130"/>
    <row r="131"/>
  </sheetData>
  <mergeCells count="31">
    <mergeCell ref="C35:C50"/>
    <mergeCell ref="C58:E59"/>
    <mergeCell ref="C3:I3"/>
    <mergeCell ref="M60:M61"/>
    <mergeCell ref="M63:M131"/>
    <mergeCell ref="G4:I4"/>
    <mergeCell ref="C5:I5"/>
    <mergeCell ref="H99:J99"/>
    <mergeCell ref="G33:H33"/>
    <mergeCell ref="G41:H41"/>
    <mergeCell ref="E65:G67"/>
    <mergeCell ref="B65:D67"/>
    <mergeCell ref="H65:K67"/>
    <mergeCell ref="C56:E57"/>
    <mergeCell ref="H116:J116"/>
    <mergeCell ref="M4:M5"/>
    <mergeCell ref="M7:M8"/>
    <mergeCell ref="M10:M11"/>
    <mergeCell ref="M13:M14"/>
    <mergeCell ref="M16:M17"/>
    <mergeCell ref="M19:M22"/>
    <mergeCell ref="M24:M25"/>
    <mergeCell ref="M27:M28"/>
    <mergeCell ref="M30:M31"/>
    <mergeCell ref="M33:M36"/>
    <mergeCell ref="M57:M58"/>
    <mergeCell ref="M38:M39"/>
    <mergeCell ref="M41:M42"/>
    <mergeCell ref="M44:M45"/>
    <mergeCell ref="M47:M52"/>
    <mergeCell ref="M54:M55"/>
  </mergeCells>
  <conditionalFormatting sqref="T7:Z7">
    <cfRule type="expression" priority="27" dxfId="0">
      <formula>#REF!=1</formula>
    </cfRule>
  </conditionalFormatting>
  <conditionalFormatting sqref="Q49:R49">
    <cfRule type="expression" priority="26" dxfId="0">
      <formula>#REF!=1</formula>
    </cfRule>
  </conditionalFormatting>
  <conditionalFormatting sqref="N51:Q51">
    <cfRule type="expression" priority="25" dxfId="0">
      <formula>#REF!=1</formula>
    </cfRule>
  </conditionalFormatting>
  <conditionalFormatting sqref="H100:H115 F49:F52">
    <cfRule type="expression" priority="11" dxfId="5">
      <formula>#REF!=2</formula>
    </cfRule>
    <cfRule type="expression" priority="12" dxfId="5">
      <formula>#REF!=3</formula>
    </cfRule>
  </conditionalFormatting>
  <conditionalFormatting sqref="C34">
    <cfRule type="expression" priority="10" dxfId="4">
      <formula>#REF!=3</formula>
    </cfRule>
  </conditionalFormatting>
  <conditionalFormatting sqref="G45">
    <cfRule type="expression" priority="9" dxfId="0">
      <formula>#REF!=1</formula>
    </cfRule>
  </conditionalFormatting>
  <conditionalFormatting sqref="G46">
    <cfRule type="expression" priority="8" dxfId="0">
      <formula>$Q$1=0</formula>
    </cfRule>
  </conditionalFormatting>
  <conditionalFormatting sqref="C35:D35 D36:D50">
    <cfRule type="expression" priority="6" dxfId="5">
      <formula>#REF!=2</formula>
    </cfRule>
    <cfRule type="expression" priority="7" dxfId="5">
      <formula>#REF!=3</formula>
    </cfRule>
  </conditionalFormatting>
  <conditionalFormatting sqref="D34:E34">
    <cfRule type="expression" priority="4" dxfId="4">
      <formula>#REF!=3</formula>
    </cfRule>
  </conditionalFormatting>
  <conditionalFormatting sqref="C33">
    <cfRule type="expression" priority="5" dxfId="0">
      <formula>#REF!=1</formula>
    </cfRule>
  </conditionalFormatting>
  <conditionalFormatting sqref="E20">
    <cfRule type="expression" priority="3" dxfId="0">
      <formula>$E$20=erro</formula>
    </cfRule>
  </conditionalFormatting>
  <conditionalFormatting sqref="D33:E33">
    <cfRule type="expression" priority="2" dxfId="0">
      <formula>#REF!=1</formula>
    </cfRule>
  </conditionalFormatting>
  <conditionalFormatting sqref="I45:I46">
    <cfRule type="expression" priority="1" dxfId="0">
      <formula>#REF!=1</formula>
    </cfRule>
  </conditionalFormatting>
  <dataValidations disablePrompts="1" count="3">
    <dataValidation sqref="I53 WVK983029 IY49 SU49 ACQ49 AMM49 AWI49 BGE49 BQA49 BZW49 CJS49 CTO49 DDK49 DNG49 DXC49 EGY49 EQU49 FAQ49 FKM49 FUI49 GEE49 GOA49 GXW49 HHS49 HRO49 IBK49 ILG49 IVC49 JEY49 JOU49 JYQ49 KIM49 KSI49 LCE49 LMA49 LVW49 MFS49 MPO49 MZK49 NJG49 NTC49 OCY49 OMU49 OWQ49 PGM49 PQI49 QAE49 QKA49 QTW49 RDS49 RNO49 RXK49 SHG49 SRC49 TAY49 TKU49 TUQ49 UEM49 UOI49 UYE49 VIA49 VRW49 WBS49 WLO49 WVK49 C65525 IY65525 SU65525 ACQ65525 AMM65525 AWI65525 BGE65525 BQA65525 BZW65525 CJS65525 CTO65525 DDK65525 DNG65525 DXC65525 EGY65525 EQU65525 FAQ65525 FKM65525 FUI65525 GEE65525 GOA65525 GXW65525 HHS65525 HRO65525 IBK65525 ILG65525 IVC65525 JEY65525 JOU65525 JYQ65525 KIM65525 KSI65525 LCE65525 LMA65525 LVW65525 MFS65525 MPO65525 MZK65525 NJG65525 NTC65525 OCY65525 OMU65525 OWQ65525 PGM65525 PQI65525 QAE65525 QKA65525 QTW65525 RDS65525 RNO65525 RXK65525 SHG65525 SRC65525 TAY65525 TKU65525 TUQ65525 UEM65525 UOI65525 UYE65525 VIA65525 VRW65525 WBS65525 WLO65525 WVK65525 C131061 IY131061 SU131061 ACQ131061 AMM131061 AWI131061 BGE131061 BQA131061 BZW131061 CJS131061 CTO131061 DDK131061 DNG131061 DXC131061 EGY131061 EQU131061 FAQ131061 FKM131061 FUI131061 GEE131061 GOA131061 GXW131061 HHS131061 HRO131061 IBK131061 ILG131061 IVC131061 JEY131061 JOU131061 JYQ131061 KIM131061 KSI131061 LCE131061 LMA131061 LVW131061 MFS131061 MPO131061 MZK131061 NJG131061 NTC131061 OCY131061 OMU131061 OWQ131061 PGM131061 PQI131061 QAE131061 QKA131061 QTW131061 RDS131061 RNO131061 RXK131061 SHG131061 SRC131061 TAY131061 TKU131061 TUQ131061 UEM131061 UOI131061 UYE131061 VIA131061 VRW131061 WBS131061 WLO131061 WVK131061 C196597 IY196597 SU196597 ACQ196597 AMM196597 AWI196597 BGE196597 BQA196597 BZW196597 CJS196597 CTO196597 DDK196597 DNG196597 DXC196597 EGY196597 EQU196597 FAQ196597 FKM196597 FUI196597 GEE196597 GOA196597 GXW196597 HHS196597 HRO196597 IBK196597 ILG196597 IVC196597 JEY196597 JOU196597 JYQ196597 KIM196597 KSI196597 LCE196597 LMA196597 LVW196597 MFS196597 MPO196597 MZK196597 NJG196597 NTC196597 OCY196597 OMU196597 OWQ196597 PGM196597 PQI196597 QAE196597 QKA196597 QTW196597 RDS196597 RNO196597 RXK196597 SHG196597 SRC196597 TAY196597 TKU196597 TUQ196597 UEM196597 UOI196597 UYE196597 VIA196597 VRW196597 WBS196597 WLO196597 WVK196597 C262133 IY262133 SU262133 ACQ262133 AMM262133 AWI262133 BGE262133 BQA262133 BZW262133 CJS262133 CTO262133 DDK262133 DNG262133 DXC262133 EGY262133 EQU262133 FAQ262133 FKM262133 FUI262133 GEE262133 GOA262133 GXW262133 HHS262133 HRO262133 IBK262133 ILG262133 IVC262133 JEY262133 JOU262133 JYQ262133 KIM262133 KSI262133 LCE262133 LMA262133 LVW262133 MFS262133 MPO262133 MZK262133 NJG262133 NTC262133 OCY262133 OMU262133 OWQ262133 PGM262133 PQI262133 QAE262133 QKA262133 QTW262133 RDS262133 RNO262133 RXK262133 SHG262133 SRC262133 TAY262133 TKU262133 TUQ262133 UEM262133 UOI262133 UYE262133 VIA262133 VRW262133 WBS262133 WLO262133 WVK262133 C327669 IY327669 SU327669 ACQ327669 AMM327669 AWI327669 BGE327669 BQA327669 BZW327669 CJS327669 CTO327669 DDK327669 DNG327669 DXC327669 EGY327669 EQU327669 FAQ327669 FKM327669 FUI327669 GEE327669 GOA327669 GXW327669 HHS327669 HRO327669 IBK327669 ILG327669 IVC327669 JEY327669 JOU327669 JYQ327669 KIM327669 KSI327669 LCE327669 LMA327669 LVW327669 MFS327669 MPO327669 MZK327669 NJG327669 NTC327669 OCY327669 OMU327669 OWQ327669 PGM327669 PQI327669 QAE327669 QKA327669 QTW327669 RDS327669 RNO327669 RXK327669 SHG327669 SRC327669 TAY327669 TKU327669 TUQ327669 UEM327669 UOI327669 UYE327669 VIA327669 VRW327669 WBS327669 WLO327669 WVK327669 C393205 IY393205 SU393205 ACQ393205 AMM393205 AWI393205 BGE393205 BQA393205 BZW393205 CJS393205 CTO393205 DDK393205 DNG393205 DXC393205 EGY393205 EQU393205 FAQ393205 FKM393205 FUI393205 GEE393205 GOA393205 GXW393205 HHS393205 HRO393205 IBK393205 ILG393205 IVC393205 JEY393205 JOU393205 JYQ393205 KIM393205 KSI393205 LCE393205 LMA393205 LVW393205 MFS393205 MPO393205 MZK393205 NJG393205 NTC393205 OCY393205 OMU393205 OWQ393205 PGM393205 PQI393205 QAE393205 QKA393205 QTW393205 RDS393205 RNO393205 RXK393205 SHG393205 SRC393205 TAY393205 TKU393205 TUQ393205 UEM393205 UOI393205 UYE393205 VIA393205 VRW393205 WBS393205 WLO393205 WVK393205 C458741 IY458741 SU458741 ACQ458741 AMM458741 AWI458741 BGE458741 BQA458741 BZW458741 CJS458741 CTO458741 DDK458741 DNG458741 DXC458741 EGY458741 EQU458741 FAQ458741 FKM458741 FUI458741 GEE458741 GOA458741 GXW458741 HHS458741 HRO458741 IBK458741 ILG458741 IVC458741 JEY458741 JOU458741 JYQ458741 KIM458741 KSI458741 LCE458741 LMA458741 LVW458741 MFS458741 MPO458741 MZK458741 NJG458741 NTC458741 OCY458741 OMU458741 OWQ458741 PGM458741 PQI458741 QAE458741 QKA458741 QTW458741 RDS458741 RNO458741 RXK458741 SHG458741 SRC458741 TAY458741 TKU458741 TUQ458741 UEM458741 UOI458741 UYE458741 VIA458741 VRW458741 WBS458741 WLO458741 WVK458741 C524277 IY524277 SU524277 ACQ524277 AMM524277 AWI524277 BGE524277 BQA524277 BZW524277 CJS524277 CTO524277 DDK524277 DNG524277 DXC524277 EGY524277 EQU524277 FAQ524277 FKM524277 FUI524277 GEE524277 GOA524277 GXW524277 HHS524277 HRO524277 IBK524277 ILG524277 IVC524277 JEY524277 JOU524277 JYQ524277 KIM524277 KSI524277 LCE524277 LMA524277 LVW524277 MFS524277 MPO524277 MZK524277 NJG524277 NTC524277 OCY524277 OMU524277 OWQ524277 PGM524277 PQI524277 QAE524277 QKA524277 QTW524277 RDS524277 RNO524277 RXK524277 SHG524277 SRC524277 TAY524277 TKU524277 TUQ524277 UEM524277 UOI524277 UYE524277 VIA524277 VRW524277 WBS524277 WLO524277 WVK524277 C589813 IY589813 SU589813 ACQ589813 AMM589813 AWI589813 BGE589813 BQA589813 BZW589813 CJS589813 CTO589813 DDK589813 DNG589813 DXC589813 EGY589813 EQU589813 FAQ589813 FKM589813 FUI589813 GEE589813 GOA589813 GXW589813 HHS589813 HRO589813 IBK589813 ILG589813 IVC589813 JEY589813 JOU589813 JYQ589813 KIM589813 KSI589813 LCE589813 LMA589813 LVW589813 MFS589813 MPO589813 MZK589813 NJG589813 NTC589813 OCY589813 OMU589813 OWQ589813 PGM589813 PQI589813 QAE589813 QKA589813 QTW589813 RDS589813 RNO589813 RXK589813 SHG589813 SRC589813 TAY589813 TKU589813 TUQ589813 UEM589813 UOI589813 UYE589813 VIA589813 VRW589813 WBS589813 WLO589813 WVK589813 C655349 IY655349 SU655349 ACQ655349 AMM655349 AWI655349 BGE655349 BQA655349 BZW655349 CJS655349 CTO655349 DDK655349 DNG655349 DXC655349 EGY655349 EQU655349 FAQ655349 FKM655349 FUI655349 GEE655349 GOA655349 GXW655349 HHS655349 HRO655349 IBK655349 ILG655349 IVC655349 JEY655349 JOU655349 JYQ655349 KIM655349 KSI655349 LCE655349 LMA655349 LVW655349 MFS655349 MPO655349 MZK655349 NJG655349 NTC655349 OCY655349 OMU655349 OWQ655349 PGM655349 PQI655349 QAE655349 QKA655349 QTW655349 RDS655349 RNO655349 RXK655349 SHG655349 SRC655349 TAY655349 TKU655349 TUQ655349 UEM655349 UOI655349 UYE655349 VIA655349 VRW655349 WBS655349 WLO655349 WVK655349 C720885 IY720885 SU720885 ACQ720885 AMM720885 AWI720885 BGE720885 BQA720885 BZW720885 CJS720885 CTO720885 DDK720885 DNG720885 DXC720885 EGY720885 EQU720885 FAQ720885 FKM720885 FUI720885 GEE720885 GOA720885 GXW720885 HHS720885 HRO720885 IBK720885 ILG720885 IVC720885 JEY720885 JOU720885 JYQ720885 KIM720885 KSI720885 LCE720885 LMA720885 LVW720885 MFS720885 MPO720885 MZK720885 NJG720885 NTC720885 OCY720885 OMU720885 OWQ720885 PGM720885 PQI720885 QAE720885 QKA720885 QTW720885 RDS720885 RNO720885 RXK720885 SHG720885 SRC720885 TAY720885 TKU720885 TUQ720885 UEM720885 UOI720885 UYE720885 VIA720885 VRW720885 WBS720885 WLO720885 WVK720885 C786421 IY786421 SU786421 ACQ786421 AMM786421 AWI786421 BGE786421 BQA786421 BZW786421 CJS786421 CTO786421 DDK786421 DNG786421 DXC786421 EGY786421 EQU786421 FAQ786421 FKM786421 FUI786421 GEE786421 GOA786421 GXW786421 HHS786421 HRO786421 IBK786421 ILG786421 IVC786421 JEY786421 JOU786421 JYQ786421 KIM786421 KSI786421 LCE786421 LMA786421 LVW786421 MFS786421 MPO786421 MZK786421 NJG786421 NTC786421 OCY786421 OMU786421 OWQ786421 PGM786421 PQI786421 QAE786421 QKA786421 QTW786421 RDS786421 RNO786421 RXK786421 SHG786421 SRC786421 TAY786421 TKU786421 TUQ786421 UEM786421 UOI786421 UYE786421 VIA786421 VRW786421 WBS786421 WLO786421 WVK786421 C851957 IY851957 SU851957 ACQ851957 AMM851957 AWI851957 BGE851957 BQA851957 BZW851957 CJS851957 CTO851957 DDK851957 DNG851957 DXC851957 EGY851957 EQU851957 FAQ851957 FKM851957 FUI851957 GEE851957 GOA851957 GXW851957 HHS851957 HRO851957 IBK851957 ILG851957 IVC851957 JEY851957 JOU851957 JYQ851957 KIM851957 KSI851957 LCE851957 LMA851957 LVW851957 MFS851957 MPO851957 MZK851957 NJG851957 NTC851957 OCY851957 OMU851957 OWQ851957 PGM851957 PQI851957 QAE851957 QKA851957 QTW851957 RDS851957 RNO851957 RXK851957 SHG851957 SRC851957 TAY851957 TKU851957 TUQ851957 UEM851957 UOI851957 UYE851957 VIA851957 VRW851957 WBS851957 WLO851957 WVK851957 C917493 IY917493 SU917493 ACQ917493 AMM917493 AWI917493 BGE917493 BQA917493 BZW917493 CJS917493 CTO917493 DDK917493 DNG917493 DXC917493 EGY917493 EQU917493 FAQ917493 FKM917493 FUI917493 GEE917493 GOA917493 GXW917493 HHS917493 HRO917493 IBK917493 ILG917493 IVC917493 JEY917493 JOU917493 JYQ917493 KIM917493 KSI917493 LCE917493 LMA917493 LVW917493 MFS917493 MPO917493 MZK917493 NJG917493 NTC917493 OCY917493 OMU917493 OWQ917493 PGM917493 PQI917493 QAE917493 QKA917493 QTW917493 RDS917493 RNO917493 RXK917493 SHG917493 SRC917493 TAY917493 TKU917493 TUQ917493 UEM917493 UOI917493 UYE917493 VIA917493 VRW917493 WBS917493 WLO917493 WVK917493 C983029 IY983029 SU983029 ACQ983029 AMM983029 AWI983029 BGE983029 BQA983029 BZW983029 CJS983029 CTO983029 DDK983029 DNG983029 DXC983029 EGY983029 EQU983029 FAQ983029 FKM983029 FUI983029 GEE983029 GOA983029 GXW983029 HHS983029 HRO983029 IBK983029 ILG983029 IVC983029 JEY983029 JOU983029 JYQ983029 KIM983029 KSI983029 LCE983029 LMA983029 LVW983029 MFS983029 MPO983029 MZK983029 NJG983029 NTC983029 OCY983029 OMU983029 OWQ983029 PGM983029 PQI983029 QAE983029 QKA983029 QTW983029 RDS983029 RNO983029 RXK983029 SHG983029 SRC983029 TAY983029 TKU983029 TUQ983029 UEM983029 UOI983029 UYE983029 VIA983029 VRW983029 WBS983029 WLO983029" showErrorMessage="1" showInputMessage="1" allowBlank="1" type="list">
      <formula1>$S$1:$S$1</formula1>
    </dataValidation>
    <dataValidation sqref="C65532:C65533 IY65532:IY65533 SU65532:SU65533 ACQ65532:ACQ65533 AMM65532:AMM65533 AWI65532:AWI65533 BGE65532:BGE65533 BQA65532:BQA65533 BZW65532:BZW65533 CJS65532:CJS65533 CTO65532:CTO65533 DDK65532:DDK65533 DNG65532:DNG65533 DXC65532:DXC65533 EGY65532:EGY65533 EQU65532:EQU65533 FAQ65532:FAQ65533 FKM65532:FKM65533 FUI65532:FUI65533 GEE65532:GEE65533 GOA65532:GOA65533 GXW65532:GXW65533 HHS65532:HHS65533 HRO65532:HRO65533 IBK65532:IBK65533 ILG65532:ILG65533 IVC65532:IVC65533 JEY65532:JEY65533 JOU65532:JOU65533 JYQ65532:JYQ65533 KIM65532:KIM65533 KSI65532:KSI65533 LCE65532:LCE65533 LMA65532:LMA65533 LVW65532:LVW65533 MFS65532:MFS65533 MPO65532:MPO65533 MZK65532:MZK65533 NJG65532:NJG65533 NTC65532:NTC65533 OCY65532:OCY65533 OMU65532:OMU65533 OWQ65532:OWQ65533 PGM65532:PGM65533 PQI65532:PQI65533 QAE65532:QAE65533 QKA65532:QKA65533 QTW65532:QTW65533 RDS65532:RDS65533 RNO65532:RNO65533 RXK65532:RXK65533 SHG65532:SHG65533 SRC65532:SRC65533 TAY65532:TAY65533 TKU65532:TKU65533 TUQ65532:TUQ65533 UEM65532:UEM65533 UOI65532:UOI65533 UYE65532:UYE65533 VIA65532:VIA65533 VRW65532:VRW65533 WBS65532:WBS65533 WLO65532:WLO65533 WVK65532:WVK65533 C131068:C131069 IY131068:IY131069 SU131068:SU131069 ACQ131068:ACQ131069 AMM131068:AMM131069 AWI131068:AWI131069 BGE131068:BGE131069 BQA131068:BQA131069 BZW131068:BZW131069 CJS131068:CJS131069 CTO131068:CTO131069 DDK131068:DDK131069 DNG131068:DNG131069 DXC131068:DXC131069 EGY131068:EGY131069 EQU131068:EQU131069 FAQ131068:FAQ131069 FKM131068:FKM131069 FUI131068:FUI131069 GEE131068:GEE131069 GOA131068:GOA131069 GXW131068:GXW131069 HHS131068:HHS131069 HRO131068:HRO131069 IBK131068:IBK131069 ILG131068:ILG131069 IVC131068:IVC131069 JEY131068:JEY131069 JOU131068:JOU131069 JYQ131068:JYQ131069 KIM131068:KIM131069 KSI131068:KSI131069 LCE131068:LCE131069 LMA131068:LMA131069 LVW131068:LVW131069 MFS131068:MFS131069 MPO131068:MPO131069 MZK131068:MZK131069 NJG131068:NJG131069 NTC131068:NTC131069 OCY131068:OCY131069 OMU131068:OMU131069 OWQ131068:OWQ131069 PGM131068:PGM131069 PQI131068:PQI131069 QAE131068:QAE131069 QKA131068:QKA131069 QTW131068:QTW131069 RDS131068:RDS131069 RNO131068:RNO131069 RXK131068:RXK131069 SHG131068:SHG131069 SRC131068:SRC131069 TAY131068:TAY131069 TKU131068:TKU131069 TUQ131068:TUQ131069 UEM131068:UEM131069 UOI131068:UOI131069 UYE131068:UYE131069 VIA131068:VIA131069 VRW131068:VRW131069 WBS131068:WBS131069 WLO131068:WLO131069 WVK131068:WVK131069 C196604:C196605 IY196604:IY196605 SU196604:SU196605 ACQ196604:ACQ196605 AMM196604:AMM196605 AWI196604:AWI196605 BGE196604:BGE196605 BQA196604:BQA196605 BZW196604:BZW196605 CJS196604:CJS196605 CTO196604:CTO196605 DDK196604:DDK196605 DNG196604:DNG196605 DXC196604:DXC196605 EGY196604:EGY196605 EQU196604:EQU196605 FAQ196604:FAQ196605 FKM196604:FKM196605 FUI196604:FUI196605 GEE196604:GEE196605 GOA196604:GOA196605 GXW196604:GXW196605 HHS196604:HHS196605 HRO196604:HRO196605 IBK196604:IBK196605 ILG196604:ILG196605 IVC196604:IVC196605 JEY196604:JEY196605 JOU196604:JOU196605 JYQ196604:JYQ196605 KIM196604:KIM196605 KSI196604:KSI196605 LCE196604:LCE196605 LMA196604:LMA196605 LVW196604:LVW196605 MFS196604:MFS196605 MPO196604:MPO196605 MZK196604:MZK196605 NJG196604:NJG196605 NTC196604:NTC196605 OCY196604:OCY196605 OMU196604:OMU196605 OWQ196604:OWQ196605 PGM196604:PGM196605 PQI196604:PQI196605 QAE196604:QAE196605 QKA196604:QKA196605 QTW196604:QTW196605 RDS196604:RDS196605 RNO196604:RNO196605 RXK196604:RXK196605 SHG196604:SHG196605 SRC196604:SRC196605 TAY196604:TAY196605 TKU196604:TKU196605 TUQ196604:TUQ196605 UEM196604:UEM196605 UOI196604:UOI196605 UYE196604:UYE196605 VIA196604:VIA196605 VRW196604:VRW196605 WBS196604:WBS196605 WLO196604:WLO196605 WVK196604:WVK196605 C262140:C262141 IY262140:IY262141 SU262140:SU262141 ACQ262140:ACQ262141 AMM262140:AMM262141 AWI262140:AWI262141 BGE262140:BGE262141 BQA262140:BQA262141 BZW262140:BZW262141 CJS262140:CJS262141 CTO262140:CTO262141 DDK262140:DDK262141 DNG262140:DNG262141 DXC262140:DXC262141 EGY262140:EGY262141 EQU262140:EQU262141 FAQ262140:FAQ262141 FKM262140:FKM262141 FUI262140:FUI262141 GEE262140:GEE262141 GOA262140:GOA262141 GXW262140:GXW262141 HHS262140:HHS262141 HRO262140:HRO262141 IBK262140:IBK262141 ILG262140:ILG262141 IVC262140:IVC262141 JEY262140:JEY262141 JOU262140:JOU262141 JYQ262140:JYQ262141 KIM262140:KIM262141 KSI262140:KSI262141 LCE262140:LCE262141 LMA262140:LMA262141 LVW262140:LVW262141 MFS262140:MFS262141 MPO262140:MPO262141 MZK262140:MZK262141 NJG262140:NJG262141 NTC262140:NTC262141 OCY262140:OCY262141 OMU262140:OMU262141 OWQ262140:OWQ262141 PGM262140:PGM262141 PQI262140:PQI262141 QAE262140:QAE262141 QKA262140:QKA262141 QTW262140:QTW262141 RDS262140:RDS262141 RNO262140:RNO262141 RXK262140:RXK262141 SHG262140:SHG262141 SRC262140:SRC262141 TAY262140:TAY262141 TKU262140:TKU262141 TUQ262140:TUQ262141 UEM262140:UEM262141 UOI262140:UOI262141 UYE262140:UYE262141 VIA262140:VIA262141 VRW262140:VRW262141 WBS262140:WBS262141 WLO262140:WLO262141 WVK262140:WVK262141 C327676:C327677 IY327676:IY327677 SU327676:SU327677 ACQ327676:ACQ327677 AMM327676:AMM327677 AWI327676:AWI327677 BGE327676:BGE327677 BQA327676:BQA327677 BZW327676:BZW327677 CJS327676:CJS327677 CTO327676:CTO327677 DDK327676:DDK327677 DNG327676:DNG327677 DXC327676:DXC327677 EGY327676:EGY327677 EQU327676:EQU327677 FAQ327676:FAQ327677 FKM327676:FKM327677 FUI327676:FUI327677 GEE327676:GEE327677 GOA327676:GOA327677 GXW327676:GXW327677 HHS327676:HHS327677 HRO327676:HRO327677 IBK327676:IBK327677 ILG327676:ILG327677 IVC327676:IVC327677 JEY327676:JEY327677 JOU327676:JOU327677 JYQ327676:JYQ327677 KIM327676:KIM327677 KSI327676:KSI327677 LCE327676:LCE327677 LMA327676:LMA327677 LVW327676:LVW327677 MFS327676:MFS327677 MPO327676:MPO327677 MZK327676:MZK327677 NJG327676:NJG327677 NTC327676:NTC327677 OCY327676:OCY327677 OMU327676:OMU327677 OWQ327676:OWQ327677 PGM327676:PGM327677 PQI327676:PQI327677 QAE327676:QAE327677 QKA327676:QKA327677 QTW327676:QTW327677 RDS327676:RDS327677 RNO327676:RNO327677 RXK327676:RXK327677 SHG327676:SHG327677 SRC327676:SRC327677 TAY327676:TAY327677 TKU327676:TKU327677 TUQ327676:TUQ327677 UEM327676:UEM327677 UOI327676:UOI327677 UYE327676:UYE327677 VIA327676:VIA327677 VRW327676:VRW327677 WBS327676:WBS327677 WLO327676:WLO327677 WVK327676:WVK327677 C393212:C393213 IY393212:IY393213 SU393212:SU393213 ACQ393212:ACQ393213 AMM393212:AMM393213 AWI393212:AWI393213 BGE393212:BGE393213 BQA393212:BQA393213 BZW393212:BZW393213 CJS393212:CJS393213 CTO393212:CTO393213 DDK393212:DDK393213 DNG393212:DNG393213 DXC393212:DXC393213 EGY393212:EGY393213 EQU393212:EQU393213 FAQ393212:FAQ393213 FKM393212:FKM393213 FUI393212:FUI393213 GEE393212:GEE393213 GOA393212:GOA393213 GXW393212:GXW393213 HHS393212:HHS393213 HRO393212:HRO393213 IBK393212:IBK393213 ILG393212:ILG393213 IVC393212:IVC393213 JEY393212:JEY393213 JOU393212:JOU393213 JYQ393212:JYQ393213 KIM393212:KIM393213 KSI393212:KSI393213 LCE393212:LCE393213 LMA393212:LMA393213 LVW393212:LVW393213 MFS393212:MFS393213 MPO393212:MPO393213 MZK393212:MZK393213 NJG393212:NJG393213 NTC393212:NTC393213 OCY393212:OCY393213 OMU393212:OMU393213 OWQ393212:OWQ393213 PGM393212:PGM393213 PQI393212:PQI393213 QAE393212:QAE393213 QKA393212:QKA393213 QTW393212:QTW393213 RDS393212:RDS393213 RNO393212:RNO393213 RXK393212:RXK393213 SHG393212:SHG393213 SRC393212:SRC393213 TAY393212:TAY393213 TKU393212:TKU393213 TUQ393212:TUQ393213 UEM393212:UEM393213 UOI393212:UOI393213 UYE393212:UYE393213 VIA393212:VIA393213 VRW393212:VRW393213 WBS393212:WBS393213 WLO393212:WLO393213 WVK393212:WVK393213 C458748:C458749 IY458748:IY458749 SU458748:SU458749 ACQ458748:ACQ458749 AMM458748:AMM458749 AWI458748:AWI458749 BGE458748:BGE458749 BQA458748:BQA458749 BZW458748:BZW458749 CJS458748:CJS458749 CTO458748:CTO458749 DDK458748:DDK458749 DNG458748:DNG458749 DXC458748:DXC458749 EGY458748:EGY458749 EQU458748:EQU458749 FAQ458748:FAQ458749 FKM458748:FKM458749 FUI458748:FUI458749 GEE458748:GEE458749 GOA458748:GOA458749 GXW458748:GXW458749 HHS458748:HHS458749 HRO458748:HRO458749 IBK458748:IBK458749 ILG458748:ILG458749 IVC458748:IVC458749 JEY458748:JEY458749 JOU458748:JOU458749 JYQ458748:JYQ458749 KIM458748:KIM458749 KSI458748:KSI458749 LCE458748:LCE458749 LMA458748:LMA458749 LVW458748:LVW458749 MFS458748:MFS458749 MPO458748:MPO458749 MZK458748:MZK458749 NJG458748:NJG458749 NTC458748:NTC458749 OCY458748:OCY458749 OMU458748:OMU458749 OWQ458748:OWQ458749 PGM458748:PGM458749 PQI458748:PQI458749 QAE458748:QAE458749 QKA458748:QKA458749 QTW458748:QTW458749 RDS458748:RDS458749 RNO458748:RNO458749 RXK458748:RXK458749 SHG458748:SHG458749 SRC458748:SRC458749 TAY458748:TAY458749 TKU458748:TKU458749 TUQ458748:TUQ458749 UEM458748:UEM458749 UOI458748:UOI458749 UYE458748:UYE458749 VIA458748:VIA458749 VRW458748:VRW458749 WBS458748:WBS458749 WLO458748:WLO458749 WVK458748:WVK458749 C524284:C524285 IY524284:IY524285 SU524284:SU524285 ACQ524284:ACQ524285 AMM524284:AMM524285 AWI524284:AWI524285 BGE524284:BGE524285 BQA524284:BQA524285 BZW524284:BZW524285 CJS524284:CJS524285 CTO524284:CTO524285 DDK524284:DDK524285 DNG524284:DNG524285 DXC524284:DXC524285 EGY524284:EGY524285 EQU524284:EQU524285 FAQ524284:FAQ524285 FKM524284:FKM524285 FUI524284:FUI524285 GEE524284:GEE524285 GOA524284:GOA524285 GXW524284:GXW524285 HHS524284:HHS524285 HRO524284:HRO524285 IBK524284:IBK524285 ILG524284:ILG524285 IVC524284:IVC524285 JEY524284:JEY524285 JOU524284:JOU524285 JYQ524284:JYQ524285 KIM524284:KIM524285 KSI524284:KSI524285 LCE524284:LCE524285 LMA524284:LMA524285 LVW524284:LVW524285 MFS524284:MFS524285 MPO524284:MPO524285 MZK524284:MZK524285 NJG524284:NJG524285 NTC524284:NTC524285 OCY524284:OCY524285 OMU524284:OMU524285 OWQ524284:OWQ524285 PGM524284:PGM524285 PQI524284:PQI524285 QAE524284:QAE524285 QKA524284:QKA524285 QTW524284:QTW524285 RDS524284:RDS524285 RNO524284:RNO524285 RXK524284:RXK524285 SHG524284:SHG524285 SRC524284:SRC524285 TAY524284:TAY524285 TKU524284:TKU524285 TUQ524284:TUQ524285 UEM524284:UEM524285 UOI524284:UOI524285 UYE524284:UYE524285 VIA524284:VIA524285 VRW524284:VRW524285 WBS524284:WBS524285 WLO524284:WLO524285 WVK524284:WVK524285 C589820:C589821 IY589820:IY589821 SU589820:SU589821 ACQ589820:ACQ589821 AMM589820:AMM589821 AWI589820:AWI589821 BGE589820:BGE589821 BQA589820:BQA589821 BZW589820:BZW589821 CJS589820:CJS589821 CTO589820:CTO589821 DDK589820:DDK589821 DNG589820:DNG589821 DXC589820:DXC589821 EGY589820:EGY589821 EQU589820:EQU589821 FAQ589820:FAQ589821 FKM589820:FKM589821 FUI589820:FUI589821 GEE589820:GEE589821 GOA589820:GOA589821 GXW589820:GXW589821 HHS589820:HHS589821 HRO589820:HRO589821 IBK589820:IBK589821 ILG589820:ILG589821 IVC589820:IVC589821 JEY589820:JEY589821 JOU589820:JOU589821 JYQ589820:JYQ589821 KIM589820:KIM589821 KSI589820:KSI589821 LCE589820:LCE589821 LMA589820:LMA589821 LVW589820:LVW589821 MFS589820:MFS589821 MPO589820:MPO589821 MZK589820:MZK589821 NJG589820:NJG589821 NTC589820:NTC589821 OCY589820:OCY589821 OMU589820:OMU589821 OWQ589820:OWQ589821 PGM589820:PGM589821 PQI589820:PQI589821 QAE589820:QAE589821 QKA589820:QKA589821 QTW589820:QTW589821 RDS589820:RDS589821 RNO589820:RNO589821 RXK589820:RXK589821 SHG589820:SHG589821 SRC589820:SRC589821 TAY589820:TAY589821 TKU589820:TKU589821 TUQ589820:TUQ589821 UEM589820:UEM589821 UOI589820:UOI589821 UYE589820:UYE589821 VIA589820:VIA589821 VRW589820:VRW589821 WBS589820:WBS589821 WLO589820:WLO589821 WVK589820:WVK589821 C655356:C655357 IY655356:IY655357 SU655356:SU655357 ACQ655356:ACQ655357 AMM655356:AMM655357 AWI655356:AWI655357 BGE655356:BGE655357 BQA655356:BQA655357 BZW655356:BZW655357 CJS655356:CJS655357 CTO655356:CTO655357 DDK655356:DDK655357 DNG655356:DNG655357 DXC655356:DXC655357 EGY655356:EGY655357 EQU655356:EQU655357 FAQ655356:FAQ655357 FKM655356:FKM655357 FUI655356:FUI655357 GEE655356:GEE655357 GOA655356:GOA655357 GXW655356:GXW655357 HHS655356:HHS655357 HRO655356:HRO655357 IBK655356:IBK655357 ILG655356:ILG655357 IVC655356:IVC655357 JEY655356:JEY655357 JOU655356:JOU655357 JYQ655356:JYQ655357 KIM655356:KIM655357 KSI655356:KSI655357 LCE655356:LCE655357 LMA655356:LMA655357 LVW655356:LVW655357 MFS655356:MFS655357 MPO655356:MPO655357 MZK655356:MZK655357 NJG655356:NJG655357 NTC655356:NTC655357 OCY655356:OCY655357 OMU655356:OMU655357 OWQ655356:OWQ655357 PGM655356:PGM655357 PQI655356:PQI655357 QAE655356:QAE655357 QKA655356:QKA655357 QTW655356:QTW655357 RDS655356:RDS655357 RNO655356:RNO655357 RXK655356:RXK655357 SHG655356:SHG655357 SRC655356:SRC655357 TAY655356:TAY655357 TKU655356:TKU655357 TUQ655356:TUQ655357 UEM655356:UEM655357 UOI655356:UOI655357 UYE655356:UYE655357 VIA655356:VIA655357 VRW655356:VRW655357 WBS655356:WBS655357 WLO655356:WLO655357 WVK655356:WVK655357 C720892:C720893 IY720892:IY720893 SU720892:SU720893 ACQ720892:ACQ720893 AMM720892:AMM720893 AWI720892:AWI720893 BGE720892:BGE720893 BQA720892:BQA720893 BZW720892:BZW720893 CJS720892:CJS720893 CTO720892:CTO720893 DDK720892:DDK720893 DNG720892:DNG720893 DXC720892:DXC720893 EGY720892:EGY720893 EQU720892:EQU720893 FAQ720892:FAQ720893 FKM720892:FKM720893 FUI720892:FUI720893 GEE720892:GEE720893 GOA720892:GOA720893 GXW720892:GXW720893 HHS720892:HHS720893 HRO720892:HRO720893 IBK720892:IBK720893 ILG720892:ILG720893 IVC720892:IVC720893 JEY720892:JEY720893 JOU720892:JOU720893 JYQ720892:JYQ720893 KIM720892:KIM720893 KSI720892:KSI720893 LCE720892:LCE720893 LMA720892:LMA720893 LVW720892:LVW720893 MFS720892:MFS720893 MPO720892:MPO720893 MZK720892:MZK720893 NJG720892:NJG720893 NTC720892:NTC720893 OCY720892:OCY720893 OMU720892:OMU720893 OWQ720892:OWQ720893 PGM720892:PGM720893 PQI720892:PQI720893 QAE720892:QAE720893 QKA720892:QKA720893 QTW720892:QTW720893 RDS720892:RDS720893 RNO720892:RNO720893 RXK720892:RXK720893 SHG720892:SHG720893 SRC720892:SRC720893 TAY720892:TAY720893 TKU720892:TKU720893 TUQ720892:TUQ720893 UEM720892:UEM720893 UOI720892:UOI720893 UYE720892:UYE720893 VIA720892:VIA720893 VRW720892:VRW720893 WBS720892:WBS720893 WLO720892:WLO720893 WVK720892:WVK720893 C786428:C786429 IY786428:IY786429 SU786428:SU786429 ACQ786428:ACQ786429 AMM786428:AMM786429 AWI786428:AWI786429 BGE786428:BGE786429 BQA786428:BQA786429 BZW786428:BZW786429 CJS786428:CJS786429 CTO786428:CTO786429 DDK786428:DDK786429 DNG786428:DNG786429 DXC786428:DXC786429 EGY786428:EGY786429 EQU786428:EQU786429 FAQ786428:FAQ786429 FKM786428:FKM786429 FUI786428:FUI786429 GEE786428:GEE786429 GOA786428:GOA786429 GXW786428:GXW786429 HHS786428:HHS786429 HRO786428:HRO786429 IBK786428:IBK786429 ILG786428:ILG786429 IVC786428:IVC786429 JEY786428:JEY786429 JOU786428:JOU786429 JYQ786428:JYQ786429 KIM786428:KIM786429 KSI786428:KSI786429 LCE786428:LCE786429 LMA786428:LMA786429 LVW786428:LVW786429 MFS786428:MFS786429 MPO786428:MPO786429 MZK786428:MZK786429 NJG786428:NJG786429 NTC786428:NTC786429 OCY786428:OCY786429 OMU786428:OMU786429 OWQ786428:OWQ786429 PGM786428:PGM786429 PQI786428:PQI786429 QAE786428:QAE786429 QKA786428:QKA786429 QTW786428:QTW786429 RDS786428:RDS786429 RNO786428:RNO786429 RXK786428:RXK786429 SHG786428:SHG786429 SRC786428:SRC786429 TAY786428:TAY786429 TKU786428:TKU786429 TUQ786428:TUQ786429 UEM786428:UEM786429 UOI786428:UOI786429 UYE786428:UYE786429 VIA786428:VIA786429 VRW786428:VRW786429 WBS786428:WBS786429 WLO786428:WLO786429 WVK786428:WVK786429 C851964:C851965 IY851964:IY851965 SU851964:SU851965 ACQ851964:ACQ851965 AMM851964:AMM851965 AWI851964:AWI851965 BGE851964:BGE851965 BQA851964:BQA851965 BZW851964:BZW851965 CJS851964:CJS851965 CTO851964:CTO851965 DDK851964:DDK851965 DNG851964:DNG851965 DXC851964:DXC851965 EGY851964:EGY851965 EQU851964:EQU851965 FAQ851964:FAQ851965 FKM851964:FKM851965 FUI851964:FUI851965 GEE851964:GEE851965 GOA851964:GOA851965 GXW851964:GXW851965 HHS851964:HHS851965 HRO851964:HRO851965 IBK851964:IBK851965 ILG851964:ILG851965 IVC851964:IVC851965 JEY851964:JEY851965 JOU851964:JOU851965 JYQ851964:JYQ851965 KIM851964:KIM851965 KSI851964:KSI851965 LCE851964:LCE851965 LMA851964:LMA851965 LVW851964:LVW851965 MFS851964:MFS851965 MPO851964:MPO851965 MZK851964:MZK851965 NJG851964:NJG851965 NTC851964:NTC851965 OCY851964:OCY851965 OMU851964:OMU851965 OWQ851964:OWQ851965 PGM851964:PGM851965 PQI851964:PQI851965 QAE851964:QAE851965 QKA851964:QKA851965 QTW851964:QTW851965 RDS851964:RDS851965 RNO851964:RNO851965 RXK851964:RXK851965 SHG851964:SHG851965 SRC851964:SRC851965 TAY851964:TAY851965 TKU851964:TKU851965 TUQ851964:TUQ851965 UEM851964:UEM851965 UOI851964:UOI851965 UYE851964:UYE851965 VIA851964:VIA851965 VRW851964:VRW851965 WBS851964:WBS851965 WLO851964:WLO851965 WVK851964:WVK851965 C917500:C917501 IY917500:IY917501 SU917500:SU917501 ACQ917500:ACQ917501 AMM917500:AMM917501 AWI917500:AWI917501 BGE917500:BGE917501 BQA917500:BQA917501 BZW917500:BZW917501 CJS917500:CJS917501 CTO917500:CTO917501 DDK917500:DDK917501 DNG917500:DNG917501 DXC917500:DXC917501 EGY917500:EGY917501 EQU917500:EQU917501 FAQ917500:FAQ917501 FKM917500:FKM917501 FUI917500:FUI917501 GEE917500:GEE917501 GOA917500:GOA917501 GXW917500:GXW917501 HHS917500:HHS917501 HRO917500:HRO917501 IBK917500:IBK917501 ILG917500:ILG917501 IVC917500:IVC917501 JEY917500:JEY917501 JOU917500:JOU917501 JYQ917500:JYQ917501 KIM917500:KIM917501 KSI917500:KSI917501 LCE917500:LCE917501 LMA917500:LMA917501 LVW917500:LVW917501 MFS917500:MFS917501 MPO917500:MPO917501 MZK917500:MZK917501 NJG917500:NJG917501 NTC917500:NTC917501 OCY917500:OCY917501 OMU917500:OMU917501 OWQ917500:OWQ917501 PGM917500:PGM917501 PQI917500:PQI917501 QAE917500:QAE917501 QKA917500:QKA917501 QTW917500:QTW917501 RDS917500:RDS917501 RNO917500:RNO917501 RXK917500:RXK917501 SHG917500:SHG917501 SRC917500:SRC917501 TAY917500:TAY917501 TKU917500:TKU917501 TUQ917500:TUQ917501 UEM917500:UEM917501 UOI917500:UOI917501 UYE917500:UYE917501 VIA917500:VIA917501 VRW917500:VRW917501 WBS917500:WBS917501 WLO917500:WLO917501 WVK917500:WVK917501 C983036:C983037 IY983036:IY983037 SU983036:SU983037 ACQ983036:ACQ983037 AMM983036:AMM983037 AWI983036:AWI983037 BGE983036:BGE983037 BQA983036:BQA983037 BZW983036:BZW983037 CJS983036:CJS983037 CTO983036:CTO983037 DDK983036:DDK983037 DNG983036:DNG983037 DXC983036:DXC983037 EGY983036:EGY983037 EQU983036:EQU983037 FAQ983036:FAQ983037 FKM983036:FKM983037 FUI983036:FUI983037 GEE983036:GEE983037 GOA983036:GOA983037 GXW983036:GXW983037 HHS983036:HHS983037 HRO983036:HRO983037 IBK983036:IBK983037 ILG983036:ILG983037 IVC983036:IVC983037 JEY983036:JEY983037 JOU983036:JOU983037 JYQ983036:JYQ983037 KIM983036:KIM983037 KSI983036:KSI983037 LCE983036:LCE983037 LMA983036:LMA983037 LVW983036:LVW983037 MFS983036:MFS983037 MPO983036:MPO983037 MZK983036:MZK983037 NJG983036:NJG983037 NTC983036:NTC983037 OCY983036:OCY983037 OMU983036:OMU983037 OWQ983036:OWQ983037 PGM983036:PGM983037 PQI983036:PQI983037 QAE983036:QAE983037 QKA983036:QKA983037 QTW983036:QTW983037 RDS983036:RDS983037 RNO983036:RNO983037 RXK983036:RXK983037 SHG983036:SHG983037 SRC983036:SRC983037 TAY983036:TAY983037 TKU983036:TKU983037 TUQ983036:TUQ983037 UEM983036:UEM983037 UOI983036:UOI983037 UYE983036:UYE983037 VIA983036:VIA983037 VRW983036:VRW983037 WBS983036:WBS983037 WLO983036:WLO983037 WVK983036:WVK983037" showErrorMessage="1" showInputMessage="1" allowBlank="1" type="list">
      <formula1>$R$1:$R$2</formula1>
    </dataValidation>
    <dataValidation sqref="O5" showErrorMessage="1" showInputMessage="1" allowBlank="1" type="list">
      <formula1>$AA$3:$AA$5</formula1>
    </dataValidation>
  </dataValidations>
  <pageMargins left="0.5118110236220472" right="0.3149606299212598" top="0.7874015748031497" bottom="0.7874015748031497" header="0.3149606299212598" footer="0.3149606299212598"/>
  <pageSetup orientation="portrait" paperSize="9" scale="80"/>
  <drawing r:id="rId1"/>
</worksheet>
</file>

<file path=xl/worksheets/sheet3.xml><?xml version="1.0" encoding="utf-8"?>
<worksheet xmlns:r="http://schemas.openxmlformats.org/officeDocument/2006/relationships" xmlns="http://schemas.openxmlformats.org/spreadsheetml/2006/main">
  <sheetPr codeName="Planilha12">
    <tabColor rgb="FF00B0F0"/>
    <outlinePr summaryBelow="1" summaryRight="1"/>
    <pageSetUpPr/>
  </sheetPr>
  <dimension ref="B1:AD131"/>
  <sheetViews>
    <sheetView zoomScale="115" zoomScaleNormal="115" workbookViewId="0">
      <selection activeCell="G61" sqref="G61"/>
    </sheetView>
  </sheetViews>
  <sheetFormatPr baseColWidth="8" defaultColWidth="9.140625" defaultRowHeight="12.75"/>
  <cols>
    <col width="9.140625" customWidth="1" style="146" min="1" max="1"/>
    <col width="5.7109375" customWidth="1" style="240" min="2" max="2"/>
    <col width="27.85546875" bestFit="1" customWidth="1" style="240" min="3" max="3"/>
    <col width="7.7109375" customWidth="1" style="240" min="4" max="4"/>
    <col width="9" customWidth="1" style="240" min="5" max="5"/>
    <col width="7.140625" bestFit="1" customWidth="1" style="240" min="6" max="6"/>
    <col width="15.85546875" customWidth="1" style="240" min="7" max="7"/>
    <col width="18.140625" customWidth="1" style="240" min="8" max="8"/>
    <col width="10.42578125" bestFit="1" customWidth="1" style="146" min="9" max="9"/>
    <col width="5.140625" bestFit="1" customWidth="1" style="146" min="10" max="10"/>
    <col width="10.7109375" bestFit="1" customWidth="1" style="146" min="11" max="11"/>
    <col width="9.140625" customWidth="1" style="146" min="12" max="12"/>
    <col width="17.42578125" customWidth="1" style="257" min="13" max="13"/>
    <col width="39.85546875" bestFit="1" customWidth="1" style="258" min="14" max="14"/>
    <col width="37.5703125" bestFit="1" customWidth="1" style="258" min="15" max="15"/>
    <col width="35.7109375" bestFit="1" customWidth="1" style="258" min="16" max="16"/>
    <col width="43.5703125" bestFit="1" customWidth="1" style="258" min="17" max="17"/>
    <col width="33.85546875" bestFit="1" customWidth="1" style="258" min="18" max="18"/>
    <col width="37.85546875" bestFit="1" customWidth="1" style="258" min="19" max="19"/>
    <col width="42.42578125" bestFit="1" customWidth="1" style="258" min="20" max="20"/>
    <col width="33.85546875" bestFit="1" customWidth="1" style="258" min="21" max="21"/>
    <col width="42.28515625" bestFit="1" customWidth="1" style="258" min="22" max="22"/>
    <col width="41.7109375" bestFit="1" customWidth="1" style="258" min="23" max="23"/>
    <col width="45.28515625" bestFit="1" customWidth="1" style="258" min="24" max="24"/>
    <col width="42.42578125" bestFit="1" customWidth="1" style="258" min="25" max="25"/>
    <col width="15.140625" bestFit="1" customWidth="1" style="258" min="26" max="26"/>
    <col width="24" bestFit="1" customWidth="1" style="258" min="27" max="27"/>
    <col width="23.28515625" customWidth="1" style="258" min="28" max="28"/>
    <col width="20.85546875" bestFit="1" customWidth="1" style="258" min="29" max="29"/>
    <col width="25.7109375" bestFit="1" customWidth="1" style="258" min="30" max="30"/>
    <col width="12.5703125" bestFit="1" customWidth="1" style="146" min="31" max="31"/>
    <col width="9.140625" customWidth="1" style="146" min="32" max="16384"/>
  </cols>
  <sheetData>
    <row r="1" ht="13.5" customHeight="1" thickBot="1">
      <c r="M1" s="263" t="n"/>
      <c r="N1" s="257" t="n"/>
      <c r="O1" s="257" t="n"/>
      <c r="P1" s="257" t="n"/>
      <c r="Q1" s="257" t="n"/>
      <c r="R1" s="257" t="n"/>
      <c r="S1" s="257" t="n"/>
      <c r="T1" s="257" t="n"/>
      <c r="U1" s="257" t="n"/>
      <c r="V1" s="257" t="n"/>
    </row>
    <row r="2" ht="15" customHeight="1">
      <c r="B2" s="66" t="n"/>
      <c r="C2" s="67" t="n"/>
      <c r="D2" s="67" t="n"/>
      <c r="E2" s="67" t="n"/>
      <c r="F2" s="67" t="n"/>
      <c r="G2" s="67" t="n"/>
      <c r="H2" s="67" t="n"/>
      <c r="I2" s="68" t="n"/>
      <c r="J2" s="68" t="n"/>
      <c r="K2" s="65" t="n"/>
      <c r="N2" s="257" t="n"/>
      <c r="O2" s="257" t="n"/>
      <c r="P2" s="257" t="n"/>
      <c r="Q2" s="257" t="n"/>
      <c r="R2" s="257" t="n"/>
      <c r="S2" s="257" t="n"/>
      <c r="T2" s="79" t="n"/>
      <c r="U2" s="257" t="n"/>
      <c r="V2" s="257" t="n"/>
    </row>
    <row r="3" ht="21" customHeight="1">
      <c r="B3" s="69" t="n"/>
      <c r="C3" s="139">
        <f>"Technical Offer"&amp;" "&amp;W2</f>
        <v/>
      </c>
      <c r="J3" s="70" t="n"/>
      <c r="K3" s="71" t="n"/>
      <c r="M3" s="260" t="n"/>
      <c r="N3" s="257" t="n"/>
      <c r="O3" s="257" t="n"/>
      <c r="P3" s="257" t="n"/>
      <c r="Q3" s="257" t="n"/>
      <c r="R3" s="257" t="n"/>
      <c r="S3" s="257" t="n"/>
      <c r="T3" s="79" t="n"/>
      <c r="U3" s="257" t="n"/>
      <c r="V3" s="257" t="n"/>
    </row>
    <row r="4" ht="12.95" customHeight="1">
      <c r="B4" s="69" t="n"/>
      <c r="C4" s="72" t="inlineStr">
        <is>
          <t>Reference:</t>
        </is>
      </c>
      <c r="D4" s="261">
        <f>O2</f>
        <v/>
      </c>
      <c r="E4" s="64" t="n"/>
      <c r="F4" s="72" t="inlineStr">
        <is>
          <t>Client:</t>
        </is>
      </c>
      <c r="G4" s="262">
        <f>R2</f>
        <v/>
      </c>
      <c r="J4" s="70" t="n"/>
      <c r="K4" s="71" t="n"/>
      <c r="M4" s="263" t="n"/>
      <c r="N4" s="79" t="n"/>
      <c r="O4" s="79" t="n"/>
      <c r="P4" s="79" t="n"/>
      <c r="Q4" s="79" t="n"/>
      <c r="R4" s="79" t="n"/>
      <c r="S4" s="79" t="n"/>
      <c r="T4" s="79" t="n"/>
      <c r="U4" s="257" t="n"/>
      <c r="V4" s="257" t="n"/>
    </row>
    <row r="5" ht="12.95" customHeight="1">
      <c r="B5" s="69" t="n"/>
      <c r="C5" s="151" t="inlineStr">
        <is>
          <t xml:space="preserve">Air Coil(s), type </t>
        </is>
      </c>
      <c r="J5" s="70" t="n"/>
      <c r="K5" s="71" t="n"/>
      <c r="N5" s="260" t="n"/>
      <c r="O5" s="260" t="n"/>
      <c r="P5" s="257" t="n"/>
      <c r="Q5" s="257" t="n"/>
      <c r="R5" s="257" t="n"/>
      <c r="S5" s="257" t="n"/>
      <c r="T5" s="79" t="n"/>
      <c r="U5" s="257" t="n"/>
      <c r="V5" s="257" t="n"/>
    </row>
    <row r="6" ht="12.95" customHeight="1" thickBot="1">
      <c r="B6" s="59" t="n"/>
      <c r="K6" s="56" t="n"/>
      <c r="M6" s="260" t="n"/>
      <c r="N6" s="260" t="n"/>
      <c r="O6" s="260" t="n"/>
      <c r="P6" s="257" t="n"/>
      <c r="Q6" s="257" t="n"/>
      <c r="R6" s="257" t="n"/>
      <c r="S6" s="257" t="n"/>
      <c r="T6" s="79" t="n"/>
      <c r="U6" s="257" t="n"/>
      <c r="V6" s="257" t="n"/>
    </row>
    <row r="7" ht="12.95" customHeight="1" thickBot="1" thickTop="1">
      <c r="B7" s="59" t="n"/>
      <c r="C7" s="152" t="inlineStr">
        <is>
          <t>Electrical Characteristics</t>
        </is>
      </c>
      <c r="G7" s="153" t="inlineStr">
        <is>
          <t>Industry Electrical Testing</t>
        </is>
      </c>
      <c r="H7" s="154" t="n"/>
      <c r="I7" s="155" t="n"/>
      <c r="K7" s="56" t="n"/>
      <c r="M7" s="263" t="n"/>
      <c r="N7" s="79" t="n"/>
      <c r="O7" s="79" t="n"/>
      <c r="P7" s="79" t="n"/>
      <c r="Q7" s="79" t="n"/>
      <c r="R7" s="79" t="n"/>
      <c r="S7" s="79" t="n"/>
      <c r="T7" s="79" t="n"/>
      <c r="U7" s="79" t="n"/>
      <c r="V7" s="79" t="n"/>
      <c r="W7" s="79" t="n"/>
      <c r="X7" s="79" t="n"/>
      <c r="Y7" s="79" t="n"/>
      <c r="Z7" s="79" t="n"/>
      <c r="AA7" s="79" t="n"/>
      <c r="AB7" s="79" t="n"/>
      <c r="AC7" s="79" t="n"/>
    </row>
    <row r="8" ht="12.95" customHeight="1" thickTop="1">
      <c r="B8" s="59" t="n"/>
      <c r="C8" s="156" t="n"/>
      <c r="D8" s="157" t="n"/>
      <c r="E8" s="158" t="n"/>
      <c r="G8" s="159" t="n"/>
      <c r="H8" s="160" t="n"/>
      <c r="I8" s="160" t="n"/>
      <c r="J8" s="161" t="n"/>
      <c r="K8" s="56" t="n"/>
      <c r="N8" s="260" t="n"/>
      <c r="O8" s="89" t="n"/>
      <c r="P8" s="257" t="n"/>
      <c r="Q8" s="257" t="n"/>
      <c r="R8" s="257" t="n"/>
      <c r="S8" s="257" t="n"/>
      <c r="T8" s="79" t="n"/>
      <c r="U8" s="257" t="n"/>
      <c r="V8" s="257" t="n"/>
    </row>
    <row r="9" ht="12.95" customHeight="1">
      <c r="B9" s="59" t="n"/>
      <c r="C9" s="162" t="inlineStr">
        <is>
          <t>Nominal Inductance</t>
        </is>
      </c>
      <c r="D9" s="264" t="n">
        <v>1.505</v>
      </c>
      <c r="E9" s="163" t="inlineStr">
        <is>
          <t>mH</t>
        </is>
      </c>
      <c r="G9" s="164" t="inlineStr">
        <is>
          <t>Applicable Standard</t>
        </is>
      </c>
      <c r="H9" s="265" t="inlineStr">
        <is>
          <t>ABNT NBR 5356-06</t>
        </is>
      </c>
      <c r="I9" s="240" t="n"/>
      <c r="J9" s="165" t="n"/>
      <c r="K9" s="56" t="n"/>
      <c r="N9" s="260" t="n"/>
      <c r="O9" s="89" t="n"/>
      <c r="P9" s="257" t="n"/>
      <c r="Q9" s="257" t="n"/>
      <c r="R9" s="257" t="n"/>
      <c r="S9" s="257" t="n"/>
      <c r="T9" s="79" t="n"/>
      <c r="U9" s="257" t="n"/>
      <c r="V9" s="257" t="n"/>
    </row>
    <row r="10" ht="12.95" customHeight="1">
      <c r="B10" s="59" t="n"/>
      <c r="C10" s="162" t="inlineStr">
        <is>
          <t>Nominal Impedance</t>
        </is>
      </c>
      <c r="D10" s="264" t="n">
        <v>0.5673549</v>
      </c>
      <c r="E10" s="266" t="inlineStr">
        <is>
          <t>Ω</t>
        </is>
      </c>
      <c r="G10" s="164" t="inlineStr">
        <is>
          <t>→ Visual and dimensional.</t>
        </is>
      </c>
      <c r="H10" s="21" t="n"/>
      <c r="I10" s="240" t="n"/>
      <c r="J10" s="165" t="n"/>
      <c r="K10" s="56" t="n"/>
      <c r="M10" s="263" t="n"/>
      <c r="N10" s="79" t="n"/>
      <c r="O10" s="79" t="n"/>
      <c r="P10" s="79" t="n"/>
      <c r="Q10" s="79" t="n"/>
      <c r="R10" s="79" t="n"/>
      <c r="S10" s="79" t="n"/>
      <c r="T10" s="79" t="n"/>
      <c r="U10" s="267" t="n"/>
      <c r="V10" s="267" t="n"/>
      <c r="W10" s="267" t="n"/>
      <c r="X10" s="267" t="n"/>
      <c r="Y10" s="267" t="n"/>
      <c r="Z10" s="267" t="n"/>
      <c r="AA10" s="267" t="n"/>
      <c r="AB10" s="267" t="n"/>
    </row>
    <row r="11" ht="12.95" customHeight="1">
      <c r="B11" s="59" t="n"/>
      <c r="C11" s="162" t="inlineStr">
        <is>
          <t>Rated Voltage</t>
        </is>
      </c>
      <c r="D11" s="264" t="inlineStr">
        <is>
          <t>34.5</t>
        </is>
      </c>
      <c r="E11" s="163" t="inlineStr">
        <is>
          <t>kV</t>
        </is>
      </c>
      <c r="G11" s="164" t="inlineStr">
        <is>
          <t>→ Measurement of ohmic resistance of the winding.</t>
        </is>
      </c>
      <c r="H11" s="21" t="n"/>
      <c r="I11" s="240" t="n"/>
      <c r="J11" s="165" t="n"/>
      <c r="K11" s="56" t="n"/>
      <c r="N11" s="260" t="n"/>
      <c r="O11" s="89" t="n"/>
      <c r="P11" s="257" t="n"/>
      <c r="Q11" s="257" t="n"/>
      <c r="U11" s="268" t="n"/>
      <c r="V11" s="268" t="n"/>
      <c r="W11" s="268" t="n"/>
      <c r="X11" s="268" t="n"/>
      <c r="Y11" s="268" t="n"/>
      <c r="Z11" s="268" t="n"/>
      <c r="AA11" s="268" t="n"/>
      <c r="AB11" s="268" t="n"/>
    </row>
    <row r="12" ht="12.95" customHeight="1">
      <c r="B12" s="59" t="n"/>
      <c r="C12" s="162" t="inlineStr">
        <is>
          <t>Basic Insulation Level (BIL)</t>
        </is>
      </c>
      <c r="D12" s="264" t="inlineStr">
        <is>
          <t>200</t>
        </is>
      </c>
      <c r="E12" s="163" t="inlineStr">
        <is>
          <t>kVp</t>
        </is>
      </c>
      <c r="G12" s="164" t="inlineStr">
        <is>
          <t>→ Reactance measurement.</t>
        </is>
      </c>
      <c r="H12" s="21" t="n"/>
      <c r="I12" s="240" t="n"/>
      <c r="J12" s="165" t="n"/>
      <c r="K12" s="56" t="n"/>
      <c r="N12" s="260" t="n"/>
      <c r="O12" s="89" t="n"/>
      <c r="P12" s="257" t="n"/>
      <c r="Q12" s="257" t="n"/>
      <c r="R12" s="257" t="n"/>
      <c r="S12" s="257" t="n"/>
      <c r="T12" s="79" t="n"/>
      <c r="U12" s="257" t="n"/>
      <c r="V12" s="257" t="n"/>
    </row>
    <row r="13" ht="12.95" customHeight="1">
      <c r="B13" s="59" t="n"/>
      <c r="C13" s="162" t="inlineStr">
        <is>
          <t>Rated Frequency</t>
        </is>
      </c>
      <c r="D13" s="264" t="inlineStr">
        <is>
          <t>60</t>
        </is>
      </c>
      <c r="E13" s="163" t="inlineStr">
        <is>
          <t>Hz</t>
        </is>
      </c>
      <c r="F13" s="146" t="n"/>
      <c r="G13" s="164" t="inlineStr">
        <is>
          <t>→ Measurement of losses at room temperature.</t>
        </is>
      </c>
      <c r="H13" s="21" t="n"/>
      <c r="I13" s="240" t="n"/>
      <c r="J13" s="165" t="n"/>
      <c r="K13" s="56" t="n"/>
      <c r="M13" s="263" t="n"/>
      <c r="N13" s="79" t="n"/>
      <c r="O13" s="79" t="n"/>
      <c r="P13" s="79" t="n"/>
      <c r="Q13" s="79" t="n"/>
      <c r="R13" s="79" t="n"/>
      <c r="S13" s="79" t="n"/>
      <c r="T13" s="79" t="n"/>
      <c r="U13" s="79" t="n"/>
    </row>
    <row r="14" ht="12.95" customHeight="1">
      <c r="B14" s="59" t="n"/>
      <c r="C14" s="162" t="inlineStr">
        <is>
          <t>Tuning Frequency</t>
        </is>
      </c>
      <c r="D14" s="264" t="inlineStr"/>
      <c r="E14" s="163" t="inlineStr">
        <is>
          <t>Hz</t>
        </is>
      </c>
      <c r="F14" s="146" t="n"/>
      <c r="G14" s="164" t="inlineStr">
        <is>
          <t>→ Measurement of inductance and quality factor at tuning frequency.</t>
        </is>
      </c>
      <c r="I14" s="240" t="n"/>
      <c r="J14" s="165" t="n"/>
      <c r="K14" s="56" t="n"/>
      <c r="N14" s="257" t="n"/>
      <c r="O14" s="257" t="n"/>
      <c r="P14" s="79" t="n"/>
      <c r="Q14" s="257" t="n"/>
      <c r="R14" s="257" t="n"/>
    </row>
    <row r="15" ht="12.95" customHeight="1" thickBot="1">
      <c r="B15" s="59" t="n"/>
      <c r="C15" s="162" t="inlineStr">
        <is>
          <t>Rated Current</t>
        </is>
      </c>
      <c r="D15" s="264" t="inlineStr">
        <is>
          <t>900</t>
        </is>
      </c>
      <c r="E15" s="163" t="inlineStr">
        <is>
          <t>A</t>
        </is>
      </c>
      <c r="F15" s="146" t="n"/>
      <c r="G15" s="167" t="n"/>
      <c r="H15" s="168" t="n"/>
      <c r="I15" s="168" t="n"/>
      <c r="J15" s="169" t="n"/>
      <c r="K15" s="56" t="n"/>
      <c r="N15" s="260" t="n"/>
      <c r="O15" s="89" t="n"/>
      <c r="P15" s="257" t="n"/>
      <c r="Q15" s="257" t="n"/>
      <c r="R15" s="257" t="n"/>
      <c r="S15" s="257" t="n"/>
      <c r="T15" s="79" t="n"/>
      <c r="U15" s="257" t="n"/>
      <c r="V15" s="257" t="n"/>
    </row>
    <row r="16" ht="12.95" customHeight="1" thickBot="1" thickTop="1">
      <c r="B16" s="59" t="n"/>
      <c r="C16" s="162" t="inlineStr">
        <is>
          <t>Rated Short Time Current Thermal</t>
        </is>
      </c>
      <c r="D16" s="264" t="inlineStr">
        <is>
          <t>12.5 / 1</t>
        </is>
      </c>
      <c r="E16" s="163" t="inlineStr">
        <is>
          <t>kA/s</t>
        </is>
      </c>
      <c r="K16" s="56" t="n"/>
      <c r="M16" s="263" t="n"/>
      <c r="N16" s="79" t="n"/>
      <c r="O16" s="79" t="n"/>
      <c r="P16" s="79" t="n"/>
      <c r="Q16" s="257" t="n"/>
      <c r="R16" s="257" t="n"/>
      <c r="S16" s="257" t="n"/>
      <c r="T16" s="79" t="n"/>
      <c r="U16" s="257" t="n"/>
      <c r="V16" s="257" t="n"/>
    </row>
    <row r="17" ht="12.95" customHeight="1" thickBot="1" thickTop="1">
      <c r="B17" s="59" t="n"/>
      <c r="C17" s="162" t="inlineStr">
        <is>
          <t>Mechanical Short Circuit Current</t>
        </is>
      </c>
      <c r="D17" s="264" t="inlineStr">
        <is>
          <t>31.87</t>
        </is>
      </c>
      <c r="E17" s="163" t="inlineStr">
        <is>
          <t>kAp</t>
        </is>
      </c>
      <c r="F17" s="146" t="n"/>
      <c r="G17" s="153" t="inlineStr">
        <is>
          <t>Magnetic Clearance</t>
        </is>
      </c>
      <c r="H17" s="154" t="n"/>
      <c r="I17" s="170" t="n"/>
      <c r="J17" s="240" t="n"/>
      <c r="K17" s="56" t="n"/>
      <c r="N17" s="260" t="n"/>
      <c r="O17" s="89" t="n"/>
      <c r="P17" s="257" t="n"/>
      <c r="Q17" s="257" t="n"/>
      <c r="R17" s="257" t="n"/>
      <c r="S17" s="257" t="n"/>
      <c r="T17" s="79" t="n"/>
      <c r="U17" s="257" t="n"/>
      <c r="V17" s="257" t="n"/>
    </row>
    <row r="18" ht="12.95" customHeight="1" thickTop="1">
      <c r="B18" s="59" t="n"/>
      <c r="C18" s="162" t="inlineStr">
        <is>
          <t>Losses per Phase at 75ºC / Rated Current</t>
        </is>
      </c>
      <c r="D18" s="264" t="n">
        <v>14.726</v>
      </c>
      <c r="E18" s="163" t="inlineStr">
        <is>
          <t>kW</t>
        </is>
      </c>
      <c r="F18" s="146" t="n"/>
      <c r="G18" s="171" t="n"/>
      <c r="H18" s="172" t="n"/>
      <c r="I18" s="160" t="n"/>
      <c r="J18" s="173" t="n"/>
      <c r="K18" s="56" t="n"/>
      <c r="N18" s="260" t="n"/>
      <c r="O18" s="89" t="n"/>
      <c r="P18" s="257" t="n"/>
      <c r="Q18" s="257" t="n"/>
      <c r="R18" s="257" t="n"/>
      <c r="S18" s="257" t="n"/>
      <c r="T18" s="79" t="n"/>
      <c r="U18" s="257" t="n"/>
      <c r="V18" s="257" t="n"/>
    </row>
    <row r="19" ht="12.95" customHeight="1">
      <c r="B19" s="59" t="n"/>
      <c r="C19" s="162" t="inlineStr">
        <is>
          <t>Q Factor at 75ºC / Rated Frequency</t>
        </is>
      </c>
      <c r="D19" s="264" t="inlineStr">
        <is>
          <t>59</t>
        </is>
      </c>
      <c r="E19" s="174" t="n"/>
      <c r="F19" s="146" t="n"/>
      <c r="G19" s="175" t="inlineStr">
        <is>
          <t>Minimum Distance Between Air Coil Axes</t>
        </is>
      </c>
      <c r="I19" s="25" t="n"/>
      <c r="J19" s="176" t="n">
        <v>2618.894</v>
      </c>
      <c r="K19" s="60">
        <f>K21</f>
        <v/>
      </c>
      <c r="M19" s="263" t="n"/>
      <c r="N19" s="79" t="n"/>
      <c r="O19" s="79" t="n"/>
      <c r="P19" s="79" t="n"/>
      <c r="Q19" s="79" t="n"/>
      <c r="R19" s="257" t="n"/>
      <c r="S19" s="257" t="n"/>
      <c r="T19" s="79" t="n"/>
      <c r="U19" s="257" t="n">
        <v>784.1</v>
      </c>
      <c r="V19" s="257" t="n"/>
      <c r="W19" t="n">
        <v>1725.02</v>
      </c>
    </row>
    <row r="20" ht="12.95" customHeight="1">
      <c r="B20" s="59" t="n"/>
      <c r="C20" s="177" t="inlineStr">
        <is>
          <t>Q Factor at 75ºC / Tuning Frequency</t>
        </is>
      </c>
      <c r="D20" s="269" t="inlineStr">
        <is>
          <t xml:space="preserve">≥ </t>
        </is>
      </c>
      <c r="E20" s="174" t="inlineStr"/>
      <c r="F20" s="146" t="n"/>
      <c r="G20" s="179" t="inlineStr">
        <is>
          <t>Axial distance from the top / bottom ends to:</t>
        </is>
      </c>
      <c r="H20" s="47" t="n"/>
      <c r="I20" s="240" t="n"/>
      <c r="J20" s="180" t="n"/>
      <c r="K20" s="56" t="n"/>
      <c r="N20" s="260" t="n"/>
      <c r="O20" s="89" t="n"/>
      <c r="P20" s="257" t="n"/>
      <c r="Q20" s="257" t="n"/>
      <c r="R20" s="257" t="n"/>
      <c r="S20" s="257" t="n"/>
      <c r="T20" s="79" t="n"/>
      <c r="U20" s="257" t="n"/>
      <c r="V20" s="257" t="n"/>
    </row>
    <row r="21" ht="12.95" customHeight="1">
      <c r="B21" s="59" t="n"/>
      <c r="C21" s="162" t="inlineStr">
        <is>
          <t>Rated Power</t>
        </is>
      </c>
      <c r="D21" s="264" t="n">
        <v>459.557469</v>
      </c>
      <c r="E21" s="163" t="inlineStr">
        <is>
          <t>kVAr</t>
        </is>
      </c>
      <c r="F21" s="146" t="n"/>
      <c r="G21" s="175" t="inlineStr">
        <is>
          <t>→ Small metal parts not formed in closed loops (MC1A)</t>
        </is>
      </c>
      <c r="H21" s="46" t="n"/>
      <c r="I21" s="25" t="n"/>
      <c r="J21" s="176">
        <f>T11</f>
        <v/>
      </c>
      <c r="K21" s="60" t="inlineStr">
        <is>
          <t>mm</t>
        </is>
      </c>
      <c r="N21" s="79" t="n"/>
      <c r="O21" s="79" t="n"/>
      <c r="P21" s="79" t="n"/>
      <c r="Q21" s="79" t="n"/>
      <c r="R21" s="257" t="n"/>
      <c r="S21" s="257" t="n"/>
      <c r="T21" s="79" t="n"/>
      <c r="U21" s="257" t="n"/>
      <c r="V21" s="257" t="n"/>
    </row>
    <row r="22" ht="12.95" customHeight="1">
      <c r="B22" s="59" t="n"/>
      <c r="C22" s="162" t="inlineStr">
        <is>
          <t>Cooling</t>
        </is>
      </c>
      <c r="D22" s="264" t="inlineStr">
        <is>
          <t>A.N.</t>
        </is>
      </c>
      <c r="E22" s="181" t="n"/>
      <c r="F22" s="146" t="n"/>
      <c r="G22" s="179" t="inlineStr">
        <is>
          <t>Radial distance from the Air Coil centerline to:</t>
        </is>
      </c>
      <c r="H22" s="47" t="n"/>
      <c r="I22" s="48" t="n"/>
      <c r="J22" s="180" t="n"/>
      <c r="K22" s="56" t="n"/>
      <c r="N22" s="260" t="n"/>
      <c r="O22" s="89" t="n"/>
      <c r="P22" s="257" t="n"/>
      <c r="Q22" s="257" t="n"/>
      <c r="R22" s="257" t="n"/>
      <c r="S22" s="257" t="n"/>
      <c r="T22" s="79" t="n"/>
      <c r="U22" s="257" t="n"/>
      <c r="V22" s="257" t="n"/>
    </row>
    <row r="23" ht="12.95" customHeight="1">
      <c r="B23" s="59" t="n"/>
      <c r="C23" s="162" t="inlineStr">
        <is>
          <t>Insulation Class</t>
        </is>
      </c>
      <c r="D23" s="264" t="inlineStr">
        <is>
          <t>155</t>
        </is>
      </c>
      <c r="E23" s="270" t="inlineStr">
        <is>
          <t>°C</t>
        </is>
      </c>
      <c r="F23" s="146" t="n"/>
      <c r="G23" s="175" t="inlineStr">
        <is>
          <t>→ Small metal parts not forming closed loops (MC1R)</t>
        </is>
      </c>
      <c r="H23" s="46" t="n"/>
      <c r="I23" s="25" t="n"/>
      <c r="J23" s="176">
        <f>S11</f>
        <v/>
      </c>
      <c r="K23" s="60" t="inlineStr">
        <is>
          <t>mm</t>
        </is>
      </c>
      <c r="N23" s="260" t="n"/>
      <c r="O23" s="89" t="n"/>
      <c r="P23" s="257" t="n"/>
      <c r="Q23" s="257" t="n"/>
      <c r="R23" s="257" t="n"/>
      <c r="S23" s="257" t="n"/>
      <c r="T23" s="79" t="n"/>
      <c r="U23" s="257" t="n"/>
      <c r="V23" s="257" t="n"/>
    </row>
    <row r="24" ht="12.95" customHeight="1" thickBot="1">
      <c r="B24" s="59" t="n"/>
      <c r="C24" s="183" t="n"/>
      <c r="D24" s="184" t="n"/>
      <c r="E24" s="185" t="n"/>
      <c r="F24" s="146" t="n"/>
      <c r="G24" s="167" t="n"/>
      <c r="H24" s="168" t="n"/>
      <c r="I24" s="168" t="n"/>
      <c r="J24" s="169" t="n"/>
      <c r="K24" s="56" t="n"/>
      <c r="M24" s="263" t="n"/>
      <c r="N24" s="79" t="n"/>
      <c r="O24" s="79" t="n"/>
      <c r="P24" s="79" t="n"/>
      <c r="Q24" s="79" t="n"/>
      <c r="R24" s="79" t="n"/>
      <c r="S24" s="257" t="n"/>
      <c r="T24" s="79" t="n"/>
      <c r="U24" s="257" t="n"/>
      <c r="V24" s="257" t="n"/>
    </row>
    <row r="25" ht="12.95" customHeight="1" thickBot="1" thickTop="1">
      <c r="B25" s="59" t="n"/>
      <c r="F25" s="146" t="n"/>
      <c r="G25" s="146" t="n"/>
      <c r="H25" s="146" t="n"/>
      <c r="K25" s="56" t="n"/>
      <c r="N25" s="260" t="n"/>
      <c r="O25" s="89" t="n"/>
      <c r="P25" s="257" t="n"/>
      <c r="Q25" s="257" t="n"/>
      <c r="R25" s="257" t="n"/>
      <c r="S25" s="257" t="n"/>
      <c r="T25" s="79" t="n"/>
      <c r="U25" s="257" t="n"/>
      <c r="V25" s="257" t="n"/>
    </row>
    <row r="26" ht="12.95" customHeight="1" thickBot="1" thickTop="1">
      <c r="B26" s="59" t="n"/>
      <c r="C26" s="186" t="inlineStr">
        <is>
          <t xml:space="preserve">Dimensional </t>
        </is>
      </c>
      <c r="F26" s="146" t="n"/>
      <c r="G26" s="146" t="n"/>
      <c r="H26" s="146" t="n"/>
      <c r="K26" s="56" t="n"/>
      <c r="N26" s="260" t="n"/>
      <c r="O26" s="89" t="n"/>
      <c r="P26" s="257" t="n"/>
      <c r="Q26" s="257" t="n"/>
      <c r="R26" s="257" t="n"/>
      <c r="S26" s="257" t="n"/>
      <c r="T26" s="79" t="n"/>
      <c r="U26" s="257" t="n"/>
      <c r="V26" s="257" t="n"/>
    </row>
    <row r="27" ht="12.95" customHeight="1" thickTop="1">
      <c r="B27" s="59" t="n"/>
      <c r="C27" s="156" t="n"/>
      <c r="D27" s="157" t="n"/>
      <c r="E27" s="158" t="n"/>
      <c r="F27" s="146" t="n"/>
      <c r="G27" s="146" t="n"/>
      <c r="H27" s="146" t="n"/>
      <c r="K27" s="56" t="n"/>
      <c r="M27" s="263" t="n"/>
      <c r="N27" s="79" t="n"/>
      <c r="O27" s="79" t="n"/>
      <c r="P27" s="79" t="n"/>
      <c r="Q27" s="79" t="n"/>
      <c r="R27" s="257" t="n"/>
      <c r="S27" s="257" t="n"/>
      <c r="T27" s="79" t="n"/>
      <c r="U27" s="257" t="n"/>
      <c r="V27" s="257" t="n"/>
    </row>
    <row r="28" ht="12.95" customHeight="1">
      <c r="B28" s="59" t="n"/>
      <c r="C28" s="162" t="inlineStr">
        <is>
          <t>Air Coil Height Module</t>
        </is>
      </c>
      <c r="D28" s="264" t="n">
        <v>729.6</v>
      </c>
      <c r="E28" s="187" t="inlineStr">
        <is>
          <t>mm</t>
        </is>
      </c>
      <c r="F28" s="21" t="n"/>
      <c r="K28" s="56" t="n"/>
      <c r="N28" s="260" t="n"/>
      <c r="O28" s="89" t="n"/>
      <c r="P28" s="257" t="n"/>
      <c r="Q28" s="257" t="n"/>
      <c r="R28" s="257" t="n"/>
      <c r="S28" s="257" t="n"/>
      <c r="T28" s="79" t="n"/>
      <c r="U28" s="257" t="n"/>
      <c r="V28" s="257" t="n"/>
    </row>
    <row r="29" ht="12.95" customHeight="1">
      <c r="B29" s="59" t="n"/>
      <c r="C29" s="162" t="inlineStr">
        <is>
          <t>Air Coil Diameter</t>
        </is>
      </c>
      <c r="D29" s="264" t="n">
        <v>1568.2</v>
      </c>
      <c r="E29" s="187" t="inlineStr">
        <is>
          <t>mm</t>
        </is>
      </c>
      <c r="K29" s="56" t="n"/>
      <c r="N29" s="260" t="n"/>
      <c r="O29" s="89" t="n"/>
      <c r="P29" s="257" t="n"/>
      <c r="Q29" s="257" t="n"/>
      <c r="R29" s="257" t="n"/>
      <c r="S29" s="257" t="n"/>
      <c r="T29" s="79" t="n"/>
      <c r="U29" s="257" t="n"/>
      <c r="V29" s="257" t="n"/>
    </row>
    <row r="30" ht="12.95" customHeight="1">
      <c r="B30" s="59" t="n"/>
      <c r="C30" s="162" t="inlineStr">
        <is>
          <t>Foundation Diameter</t>
        </is>
      </c>
      <c r="D30" s="271" t="inlineStr"/>
      <c r="E30" s="187" t="inlineStr">
        <is>
          <t>mm</t>
        </is>
      </c>
      <c r="K30" s="56" t="n"/>
      <c r="M30" s="263" t="n"/>
      <c r="N30" s="79" t="n"/>
      <c r="O30" s="79" t="n"/>
    </row>
    <row r="31" ht="12.95" customHeight="1">
      <c r="B31" s="59" t="n"/>
      <c r="C31" s="162" t="inlineStr">
        <is>
          <t>Weight per Module</t>
        </is>
      </c>
      <c r="D31" s="271" t="inlineStr"/>
      <c r="E31" s="187" t="inlineStr">
        <is>
          <t>kg</t>
        </is>
      </c>
      <c r="K31" s="56" t="n"/>
      <c r="N31" s="260" t="n"/>
      <c r="O31" s="89" t="n"/>
      <c r="P31" s="257" t="n"/>
      <c r="Q31" s="257" t="n"/>
      <c r="R31" s="257" t="n"/>
      <c r="S31" s="257" t="n"/>
      <c r="T31" s="79" t="n"/>
      <c r="U31" s="257" t="n"/>
      <c r="V31" s="257" t="n"/>
    </row>
    <row r="32" ht="12.95" customHeight="1" thickBot="1">
      <c r="B32" s="61" t="n"/>
      <c r="C32" s="162" t="inlineStr">
        <is>
          <t>Total Weight</t>
        </is>
      </c>
      <c r="D32" s="271" t="inlineStr"/>
      <c r="E32" s="187" t="inlineStr">
        <is>
          <t>kg</t>
        </is>
      </c>
      <c r="K32" s="56" t="n"/>
      <c r="N32" s="260" t="n"/>
      <c r="O32" s="89" t="n"/>
      <c r="P32" s="257" t="n"/>
      <c r="Q32" s="257" t="n"/>
      <c r="R32" s="257" t="n"/>
      <c r="S32" s="257" t="n"/>
      <c r="T32" s="79" t="n"/>
      <c r="U32" s="257" t="n"/>
      <c r="V32" s="257" t="n"/>
    </row>
    <row r="33" ht="12.95" customHeight="1" thickBot="1" thickTop="1">
      <c r="B33" s="61" t="n"/>
      <c r="C33" s="188" t="n"/>
      <c r="D33" s="272" t="n"/>
      <c r="E33" s="190" t="n"/>
      <c r="G33" s="191" t="inlineStr">
        <is>
          <t>Environment</t>
        </is>
      </c>
      <c r="H33" s="273" t="n"/>
      <c r="I33" s="155" t="n"/>
      <c r="K33" s="56" t="n"/>
      <c r="M33" s="263" t="n"/>
      <c r="N33" s="79" t="n"/>
      <c r="O33" s="79" t="n"/>
      <c r="P33" s="79" t="n"/>
      <c r="Q33" s="79" t="n"/>
      <c r="R33" s="79" t="n"/>
      <c r="S33" s="79" t="n"/>
      <c r="T33" s="79" t="n"/>
      <c r="U33" s="79" t="n"/>
      <c r="V33" s="257" t="n"/>
    </row>
    <row r="34" ht="12.95" customHeight="1" thickBot="1" thickTop="1">
      <c r="B34" s="59" t="n"/>
      <c r="C34" s="76" t="inlineStr">
        <is>
          <t>Total height of the three-phase set (")</t>
        </is>
      </c>
      <c r="D34" s="77">
        <f>'PROPOSTA (PT-BR)'!D34</f>
        <v/>
      </c>
      <c r="E34" s="78" t="inlineStr">
        <is>
          <t>"</t>
        </is>
      </c>
      <c r="G34" s="159" t="n"/>
      <c r="H34" s="160" t="n"/>
      <c r="I34" s="193" t="n"/>
      <c r="J34" s="161" t="n"/>
      <c r="K34" s="56" t="n"/>
      <c r="N34" s="260" t="n"/>
      <c r="O34" s="89" t="n"/>
      <c r="P34" s="257" t="n"/>
      <c r="Q34" s="257" t="n"/>
      <c r="R34" s="257" t="n"/>
      <c r="S34" s="257" t="n"/>
      <c r="T34" s="79" t="n"/>
      <c r="U34" s="257" t="n"/>
      <c r="V34" s="257" t="n"/>
    </row>
    <row r="35" ht="12.95" customHeight="1" thickTop="1">
      <c r="B35" s="59" t="n"/>
      <c r="C35" s="274">
        <f>'PROPOSTA (PT-BR)'!C35</f>
        <v/>
      </c>
      <c r="D35" s="195" t="n"/>
      <c r="E35" s="196" t="n"/>
      <c r="G35" s="164" t="inlineStr">
        <is>
          <t>Installation</t>
        </is>
      </c>
      <c r="I35" s="275">
        <f>P5</f>
        <v/>
      </c>
      <c r="J35" s="197" t="n"/>
      <c r="K35" s="56" t="n"/>
      <c r="N35" s="79" t="n"/>
      <c r="O35" s="79" t="n"/>
      <c r="P35" s="79" t="n"/>
      <c r="Q35" s="79" t="n"/>
      <c r="R35" s="79" t="n"/>
      <c r="S35" s="79" t="n"/>
      <c r="T35" s="79" t="n"/>
      <c r="U35" s="79" t="n"/>
      <c r="V35" s="79" t="n"/>
      <c r="W35" s="79" t="n"/>
      <c r="X35" s="79" t="n"/>
      <c r="Y35" s="79" t="n"/>
    </row>
    <row r="36" ht="12.95" customHeight="1">
      <c r="B36" s="59" t="n"/>
      <c r="C36" s="276" t="n"/>
      <c r="D36" s="58" t="n"/>
      <c r="E36" s="199" t="n"/>
      <c r="G36" s="164" t="inlineStr">
        <is>
          <t>Maximum Altitude</t>
        </is>
      </c>
      <c r="I36" s="22" t="inlineStr">
        <is>
          <t>1568 x 1568 x 729</t>
        </is>
      </c>
      <c r="J36" s="200" t="inlineStr">
        <is>
          <t>manm</t>
        </is>
      </c>
      <c r="K36" s="56" t="n"/>
      <c r="N36" s="260" t="n"/>
      <c r="O36" s="89" t="n"/>
      <c r="P36" s="257" t="n"/>
      <c r="Q36" s="257" t="n"/>
      <c r="R36" s="257" t="n"/>
      <c r="S36" s="257" t="n"/>
      <c r="T36" s="79" t="n"/>
      <c r="U36" s="257" t="n"/>
      <c r="V36" s="257" t="n"/>
    </row>
    <row r="37" ht="12.95" customHeight="1">
      <c r="B37" s="59" t="n"/>
      <c r="C37" s="276" t="n"/>
      <c r="D37" s="58" t="n"/>
      <c r="E37" s="199" t="n"/>
      <c r="G37" s="164" t="inlineStr">
        <is>
          <t>Ambient Temperature</t>
        </is>
      </c>
      <c r="I37" s="277">
        <f>N5</f>
        <v/>
      </c>
      <c r="J37" s="200" t="inlineStr">
        <is>
          <t>ºC</t>
        </is>
      </c>
      <c r="K37" s="56" t="n"/>
      <c r="N37" s="260" t="n"/>
      <c r="O37" s="89" t="n"/>
      <c r="P37" s="257" t="n"/>
      <c r="Q37" s="257" t="n"/>
      <c r="R37" s="257" t="n"/>
      <c r="S37" s="257" t="n"/>
      <c r="T37" s="79" t="n"/>
      <c r="U37" s="257" t="n"/>
      <c r="V37" s="257" t="n"/>
    </row>
    <row r="38" ht="12.95" customHeight="1">
      <c r="B38" s="59" t="n"/>
      <c r="C38" s="276" t="n"/>
      <c r="D38" s="58" t="n"/>
      <c r="E38" s="199" t="n"/>
      <c r="G38" s="164" t="inlineStr">
        <is>
          <t>Wind Speed</t>
        </is>
      </c>
      <c r="I38" s="277">
        <f>S5</f>
        <v/>
      </c>
      <c r="J38" s="200" t="inlineStr">
        <is>
          <t>km/h</t>
        </is>
      </c>
      <c r="K38" s="56" t="n"/>
      <c r="M38" s="263" t="n"/>
      <c r="N38" s="79" t="n"/>
      <c r="O38" s="79" t="n"/>
      <c r="P38" s="257" t="n"/>
      <c r="Q38" s="257" t="n"/>
      <c r="R38" s="257" t="n"/>
      <c r="S38" s="257" t="n"/>
      <c r="T38" s="79" t="n"/>
      <c r="U38" s="257" t="n"/>
      <c r="V38" s="257" t="n"/>
    </row>
    <row r="39" ht="12.95" customHeight="1" thickBot="1">
      <c r="B39" s="61" t="n"/>
      <c r="C39" s="276" t="n"/>
      <c r="D39" s="58" t="n"/>
      <c r="E39" s="199" t="n"/>
      <c r="G39" s="201" t="n"/>
      <c r="H39" s="202" t="n"/>
      <c r="I39" s="168" t="n"/>
      <c r="J39" s="169" t="n"/>
      <c r="K39" s="56" t="n"/>
      <c r="N39" s="260" t="n"/>
      <c r="O39" s="89" t="n"/>
      <c r="P39" s="257" t="n"/>
      <c r="Q39" s="257" t="n"/>
      <c r="R39" s="257" t="n"/>
      <c r="S39" s="257" t="n"/>
      <c r="T39" s="79" t="n"/>
      <c r="U39" s="257" t="n"/>
      <c r="V39" s="257" t="n"/>
    </row>
    <row r="40" ht="12.95" customHeight="1" thickBot="1" thickTop="1">
      <c r="B40" s="61" t="n"/>
      <c r="C40" s="276" t="n"/>
      <c r="D40" s="58" t="n"/>
      <c r="E40" s="199" t="n"/>
      <c r="F40" s="146" t="n"/>
      <c r="G40" s="146" t="n"/>
      <c r="H40" s="146" t="n"/>
      <c r="K40" s="56" t="n"/>
      <c r="N40" s="260" t="n"/>
      <c r="O40" s="89" t="n"/>
      <c r="P40" s="257" t="n"/>
      <c r="Q40" s="257" t="n"/>
      <c r="R40" s="257" t="n"/>
      <c r="S40" s="257" t="n"/>
      <c r="T40" s="79" t="n"/>
      <c r="U40" s="257" t="n"/>
      <c r="V40" s="257" t="n"/>
    </row>
    <row r="41" ht="12.95" customHeight="1" thickBot="1" thickTop="1">
      <c r="B41" s="61" t="n"/>
      <c r="C41" s="276" t="n"/>
      <c r="D41" s="58" t="n"/>
      <c r="E41" s="199" t="n"/>
      <c r="F41" s="146" t="n"/>
      <c r="G41" s="203" t="inlineStr">
        <is>
          <t>Support information</t>
        </is>
      </c>
      <c r="H41" s="278" t="n"/>
      <c r="I41" s="205" t="n"/>
      <c r="K41" s="56" t="n"/>
      <c r="M41" s="263" t="n"/>
      <c r="N41" s="79" t="n"/>
      <c r="O41" s="79" t="n"/>
      <c r="P41" s="79" t="n"/>
      <c r="Q41" s="79" t="n"/>
      <c r="R41" s="79" t="n"/>
      <c r="S41" s="79" t="n"/>
      <c r="T41" s="79" t="n"/>
      <c r="U41" s="257" t="n"/>
      <c r="V41" s="257" t="n"/>
    </row>
    <row r="42" ht="12.95" customHeight="1" thickTop="1">
      <c r="B42" s="61" t="n"/>
      <c r="C42" s="276" t="n"/>
      <c r="D42" s="58" t="n"/>
      <c r="E42" s="199" t="n"/>
      <c r="F42" s="146" t="n"/>
      <c r="G42" s="206" t="n"/>
      <c r="H42" s="193" t="n"/>
      <c r="I42" s="193" t="n"/>
      <c r="J42" s="161" t="n"/>
      <c r="K42" s="56" t="n"/>
      <c r="N42" s="260" t="n"/>
      <c r="O42" s="89" t="n"/>
      <c r="P42" s="257" t="n"/>
      <c r="Q42" s="257" t="n"/>
      <c r="R42" s="257" t="n"/>
      <c r="S42" s="257" t="n"/>
      <c r="T42" s="79" t="n"/>
      <c r="U42" s="257" t="n"/>
      <c r="V42" s="257" t="n"/>
    </row>
    <row r="43" ht="12.95" customHeight="1">
      <c r="B43" s="61" t="n"/>
      <c r="C43" s="276" t="n"/>
      <c r="D43" s="58" t="n"/>
      <c r="E43" s="199" t="n"/>
      <c r="F43" s="146" t="n"/>
      <c r="G43" s="164" t="inlineStr">
        <is>
          <t>Insulators</t>
        </is>
      </c>
      <c r="H43" s="57" t="n"/>
      <c r="I43" s="101" t="inlineStr">
        <is>
          <t>Não inclusos</t>
        </is>
      </c>
      <c r="J43" s="165" t="n"/>
      <c r="K43" s="56" t="n"/>
      <c r="Q43" s="257" t="n"/>
      <c r="R43" s="257" t="n"/>
      <c r="S43" s="257" t="n"/>
      <c r="T43" s="79" t="n"/>
      <c r="U43" s="257" t="n"/>
      <c r="V43" s="257" t="n"/>
    </row>
    <row r="44" ht="12.95" customHeight="1">
      <c r="B44" s="61" t="n"/>
      <c r="C44" s="276" t="n"/>
      <c r="D44" s="58" t="n"/>
      <c r="E44" s="199" t="n"/>
      <c r="F44" s="146" t="n"/>
      <c r="G44" s="164" t="n"/>
      <c r="H44" s="57" t="n"/>
      <c r="I44" s="279">
        <f>N17</f>
        <v/>
      </c>
      <c r="J44" s="165" t="n"/>
      <c r="K44" s="56" t="n"/>
      <c r="M44" s="263" t="n"/>
      <c r="N44" s="79" t="n"/>
      <c r="O44" s="79" t="n"/>
      <c r="P44" s="79" t="n"/>
      <c r="Q44" s="257" t="n"/>
      <c r="R44" s="257" t="n"/>
      <c r="S44" s="257" t="n"/>
      <c r="T44" s="79" t="n"/>
      <c r="U44" s="257" t="n"/>
      <c r="V44" s="257" t="n"/>
    </row>
    <row r="45" ht="12.95" customHeight="1">
      <c r="B45" s="61" t="n"/>
      <c r="C45" s="276" t="n"/>
      <c r="D45" s="58" t="n"/>
      <c r="E45" s="199" t="n"/>
      <c r="F45" s="146" t="n"/>
      <c r="G45" s="164" t="n"/>
      <c r="H45" s="57" t="n"/>
      <c r="I45" s="279">
        <f>Q17</f>
        <v/>
      </c>
      <c r="J45" s="165" t="n"/>
      <c r="K45" s="56" t="n"/>
      <c r="N45" s="260" t="n"/>
      <c r="O45" s="89" t="n"/>
      <c r="P45" s="257" t="n"/>
      <c r="Q45" s="257" t="n"/>
      <c r="R45" s="257" t="n"/>
      <c r="S45" s="257" t="n"/>
      <c r="T45" s="79" t="n"/>
      <c r="U45" s="257" t="n"/>
      <c r="V45" s="257" t="n"/>
    </row>
    <row r="46" ht="12.95" customHeight="1">
      <c r="B46" s="61" t="n"/>
      <c r="C46" s="276" t="n"/>
      <c r="D46" s="58" t="n"/>
      <c r="E46" s="199" t="n"/>
      <c r="F46" s="146" t="n"/>
      <c r="G46" s="207" t="n"/>
      <c r="H46" s="57" t="n"/>
      <c r="I46" s="279">
        <f>R17</f>
        <v/>
      </c>
      <c r="J46" s="165" t="n"/>
      <c r="K46" s="56" t="n"/>
      <c r="N46" s="260" t="n"/>
      <c r="O46" s="89" t="n"/>
      <c r="P46" s="257" t="n"/>
      <c r="Q46" s="257" t="n"/>
      <c r="R46" s="257" t="n"/>
      <c r="S46" s="257" t="n"/>
      <c r="T46" s="79" t="n"/>
      <c r="U46" s="257" t="n"/>
      <c r="V46" s="257" t="n"/>
    </row>
    <row r="47" ht="12.95" customHeight="1">
      <c r="B47" s="61" t="n"/>
      <c r="C47" s="276" t="n"/>
      <c r="D47" s="58" t="n"/>
      <c r="E47" s="199" t="n"/>
      <c r="F47" s="146" t="n"/>
      <c r="G47" s="164" t="inlineStr">
        <is>
          <t>Type of Installation</t>
        </is>
      </c>
      <c r="H47" s="146" t="n"/>
      <c r="I47" s="280">
        <f>U11</f>
        <v/>
      </c>
      <c r="J47" s="165" t="n"/>
      <c r="K47" s="56" t="n"/>
      <c r="M47" s="263" t="n"/>
      <c r="N47" s="92" t="n"/>
      <c r="O47" s="92" t="n"/>
      <c r="P47" s="92" t="n"/>
      <c r="Q47" s="257" t="n"/>
      <c r="R47" s="257" t="n"/>
      <c r="S47" s="257" t="n"/>
      <c r="T47" s="79" t="n"/>
      <c r="U47" s="257" t="n"/>
      <c r="V47" s="257" t="n"/>
    </row>
    <row r="48" ht="12.95" customHeight="1" thickBot="1">
      <c r="B48" s="61" t="n"/>
      <c r="C48" s="276" t="n"/>
      <c r="D48" s="58" t="n"/>
      <c r="E48" s="199" t="n"/>
      <c r="F48" s="146" t="n"/>
      <c r="G48" s="167" t="n"/>
      <c r="H48" s="168" t="n"/>
      <c r="I48" s="168" t="n"/>
      <c r="J48" s="169" t="n"/>
      <c r="K48" s="56" t="n"/>
      <c r="N48" s="92" t="n"/>
      <c r="O48" s="92" t="n"/>
      <c r="P48" s="92" t="n"/>
      <c r="Q48" s="257" t="n"/>
      <c r="R48" s="257" t="n"/>
      <c r="S48" s="257" t="n"/>
      <c r="T48" s="79" t="n"/>
      <c r="U48" s="257" t="n"/>
      <c r="V48" s="257" t="n"/>
    </row>
    <row r="49" ht="12.95" customHeight="1" thickTop="1">
      <c r="B49" s="61" t="n"/>
      <c r="C49" s="276" t="n"/>
      <c r="D49" s="58" t="n"/>
      <c r="E49" s="199" t="n"/>
      <c r="F49" s="62" t="n"/>
      <c r="G49" s="146" t="n"/>
      <c r="H49" s="146" t="n"/>
      <c r="K49" s="56" t="n"/>
      <c r="N49" s="92" t="n"/>
      <c r="O49" s="257" t="n"/>
      <c r="P49" s="92" t="n"/>
      <c r="Q49" s="257" t="n"/>
      <c r="R49" s="257" t="n"/>
      <c r="S49" s="257" t="n"/>
      <c r="T49" s="79" t="n"/>
      <c r="U49" s="257" t="n"/>
      <c r="V49" s="257" t="n"/>
    </row>
    <row r="50" ht="12.95" customHeight="1" thickBot="1">
      <c r="B50" s="61" t="n"/>
      <c r="C50" s="281" t="n"/>
      <c r="D50" s="209" t="n"/>
      <c r="E50" s="210" t="n"/>
      <c r="F50" s="62" t="n"/>
      <c r="G50" s="146" t="n"/>
      <c r="H50" s="146" t="n"/>
      <c r="K50" s="56" t="n"/>
      <c r="N50" s="92" t="n"/>
      <c r="O50" s="92" t="n"/>
      <c r="P50" s="92" t="n"/>
      <c r="Q50" s="257" t="n"/>
      <c r="R50" s="257" t="n"/>
      <c r="S50" s="257" t="n"/>
      <c r="T50" s="79" t="n"/>
      <c r="U50" s="257" t="n"/>
      <c r="V50" s="257" t="n"/>
    </row>
    <row r="51" ht="12.95" customHeight="1" thickTop="1">
      <c r="B51" s="61" t="n"/>
      <c r="C51" s="146" t="n"/>
      <c r="D51" s="146" t="n"/>
      <c r="E51" s="146" t="n"/>
      <c r="F51" s="62" t="n"/>
      <c r="G51" s="146" t="n"/>
      <c r="H51" s="211" t="inlineStr">
        <is>
          <t>Package Dimensions</t>
        </is>
      </c>
      <c r="I51" s="212" t="n"/>
      <c r="K51" s="56" t="n"/>
      <c r="N51" s="257" t="n"/>
      <c r="O51" s="257" t="n"/>
      <c r="P51" s="257" t="n"/>
      <c r="Q51" s="257" t="n"/>
      <c r="R51" s="257" t="n"/>
      <c r="S51" s="257" t="n"/>
      <c r="T51" s="79" t="n"/>
      <c r="U51" s="257" t="n"/>
      <c r="V51" s="257" t="n"/>
    </row>
    <row r="52" ht="12.95" customHeight="1" thickBot="1">
      <c r="B52" s="61" t="n"/>
      <c r="C52" s="146" t="n"/>
      <c r="D52" s="146" t="n"/>
      <c r="E52" s="146" t="n"/>
      <c r="F52" s="98" t="n"/>
      <c r="G52" s="146" t="n"/>
      <c r="H52" s="162" t="n"/>
      <c r="I52" s="213" t="n"/>
      <c r="K52" s="56" t="n"/>
      <c r="N52" s="92" t="n"/>
      <c r="O52" s="92" t="n"/>
      <c r="P52" s="92" t="n"/>
      <c r="Q52" s="257" t="n"/>
      <c r="R52" s="257" t="n"/>
      <c r="S52" s="257" t="n"/>
      <c r="T52" s="79" t="n"/>
      <c r="U52" s="257" t="n"/>
      <c r="V52" s="257" t="n"/>
    </row>
    <row r="53" ht="12.95" customHeight="1" thickBot="1" thickTop="1">
      <c r="B53" s="61" t="n"/>
      <c r="C53" s="214" t="inlineStr">
        <is>
          <t>Note</t>
        </is>
      </c>
      <c r="F53" s="146" t="n"/>
      <c r="G53" s="146" t="n"/>
      <c r="H53" s="215" t="inlineStr">
        <is>
          <t>Package Contents</t>
        </is>
      </c>
      <c r="I53" s="163" t="inlineStr">
        <is>
          <t>1 x Air Coil</t>
        </is>
      </c>
      <c r="K53" s="56" t="n"/>
      <c r="N53" s="92" t="n"/>
      <c r="O53" s="92" t="n"/>
      <c r="P53" s="92" t="n"/>
      <c r="Q53" s="257" t="n"/>
      <c r="R53" s="257" t="n"/>
      <c r="S53" s="257" t="n"/>
      <c r="T53" s="79" t="n"/>
      <c r="U53" s="257" t="n"/>
      <c r="V53" s="257" t="n"/>
    </row>
    <row r="54" ht="12.75" customHeight="1" thickTop="1">
      <c r="B54" s="61" t="n"/>
      <c r="C54" s="216" t="inlineStr">
        <is>
          <t>1 - Air Coil color - Ansi 70 Light Gray.</t>
        </is>
      </c>
      <c r="D54" s="217" t="n"/>
      <c r="E54" s="218" t="n"/>
      <c r="F54" s="146" t="n"/>
      <c r="G54" s="146" t="n"/>
      <c r="H54" s="215" t="inlineStr">
        <is>
          <t>L x W x H (cm) :</t>
        </is>
      </c>
      <c r="I54" s="219">
        <f>Q55&amp;" x "&amp;R55&amp;" x "&amp;S55</f>
        <v/>
      </c>
      <c r="K54" s="56" t="n"/>
      <c r="M54" s="263" t="n"/>
      <c r="N54" s="257" t="n"/>
      <c r="O54" s="92" t="n"/>
      <c r="P54" s="93" t="n"/>
      <c r="Q54" s="94" t="n"/>
      <c r="R54" s="94" t="n"/>
      <c r="S54" s="94" t="n"/>
      <c r="T54" s="79" t="n"/>
      <c r="U54" s="257" t="n"/>
      <c r="V54" s="257" t="n"/>
    </row>
    <row r="55" ht="12.75" customHeight="1">
      <c r="B55" s="61" t="n"/>
      <c r="C55" s="220" t="inlineStr">
        <is>
          <t>2 - Orientation design for proposal.</t>
        </is>
      </c>
      <c r="E55" s="223" t="n"/>
      <c r="F55" s="146" t="n"/>
      <c r="G55" s="146" t="n"/>
      <c r="H55" s="215" t="inlineStr">
        <is>
          <t>Packing Type:</t>
        </is>
      </c>
      <c r="I55" s="163" t="inlineStr">
        <is>
          <t>Engradado</t>
        </is>
      </c>
      <c r="K55" s="56" t="n"/>
      <c r="N55" s="92" t="n"/>
      <c r="O55" s="92" t="n"/>
      <c r="P55" s="92" t="n"/>
      <c r="Q55" s="257" t="n"/>
      <c r="R55" s="257" t="n"/>
      <c r="S55" s="257" t="n"/>
      <c r="T55" s="79" t="n"/>
      <c r="U55" s="257" t="n"/>
      <c r="V55" s="257" t="n"/>
    </row>
    <row r="56" ht="12.75" customHeight="1">
      <c r="B56" s="61" t="n"/>
      <c r="C56" s="282" t="inlineStr">
        <is>
          <t>3 - Location of the terminals can be modified to meet the customer's specification.</t>
        </is>
      </c>
      <c r="E56" s="283" t="n"/>
      <c r="F56" s="146" t="n"/>
      <c r="G56" s="146" t="n"/>
      <c r="H56" s="215" t="inlineStr">
        <is>
          <t>Gross weight (kg):</t>
        </is>
      </c>
      <c r="I56" s="224">
        <f>P55</f>
        <v/>
      </c>
      <c r="K56" s="56" t="n"/>
      <c r="N56" s="92" t="n"/>
      <c r="O56" s="92" t="n"/>
      <c r="P56" s="92" t="n"/>
      <c r="Q56" s="257" t="n"/>
      <c r="R56" s="257" t="n"/>
      <c r="S56" s="257" t="n"/>
      <c r="T56" s="79" t="n"/>
      <c r="U56" s="257" t="n"/>
      <c r="V56" s="257" t="n"/>
    </row>
    <row r="57" ht="12.75" customHeight="1">
      <c r="B57" s="61" t="n"/>
      <c r="C57" s="284" t="n"/>
      <c r="E57" s="283" t="n"/>
      <c r="G57" s="146" t="n"/>
      <c r="H57" s="215" t="inlineStr">
        <is>
          <t>Number of Packing</t>
        </is>
      </c>
      <c r="I57" s="226">
        <f>N55</f>
        <v/>
      </c>
      <c r="K57" s="56" t="n"/>
      <c r="M57" s="263" t="n"/>
      <c r="N57" s="79" t="n"/>
      <c r="O57" s="92" t="n"/>
      <c r="P57" s="92" t="n"/>
      <c r="Q57" s="257" t="n"/>
      <c r="R57" s="257" t="n"/>
      <c r="S57" s="257" t="n"/>
      <c r="T57" s="79" t="n"/>
      <c r="U57" s="257" t="n"/>
      <c r="V57" s="257" t="n"/>
    </row>
    <row r="58" ht="12.75" customHeight="1" thickBot="1">
      <c r="B58" s="61" t="n"/>
      <c r="C58" s="286" t="inlineStr">
        <is>
          <t>4 - Dimensions in mm</t>
        </is>
      </c>
      <c r="E58" s="283" t="n"/>
      <c r="H58" s="227" t="n"/>
      <c r="I58" s="228" t="n"/>
      <c r="K58" s="56" t="n"/>
      <c r="N58" s="92" t="n"/>
      <c r="O58" s="92" t="n"/>
      <c r="P58" s="92" t="n"/>
      <c r="Q58" s="257" t="n"/>
      <c r="R58" s="257" t="n"/>
      <c r="S58" s="257" t="n"/>
      <c r="T58" s="79" t="n"/>
      <c r="U58" s="257" t="n"/>
      <c r="V58" s="257" t="n"/>
    </row>
    <row r="59" ht="12.75" customHeight="1" thickBot="1" thickTop="1">
      <c r="B59" s="61" t="n"/>
      <c r="C59" s="287" t="n"/>
      <c r="D59" s="288" t="n"/>
      <c r="E59" s="289" t="n"/>
      <c r="K59" s="56" t="n"/>
      <c r="N59" s="92" t="n"/>
      <c r="O59" s="92" t="n"/>
      <c r="P59" s="92" t="n"/>
      <c r="Q59" s="257" t="n"/>
      <c r="R59" s="257" t="n"/>
      <c r="S59" s="257" t="n"/>
      <c r="T59" s="79" t="n"/>
      <c r="U59" s="257" t="n"/>
      <c r="V59" s="257" t="n"/>
    </row>
    <row r="60" ht="15.75" customHeight="1" thickTop="1">
      <c r="B60" s="61" t="n"/>
      <c r="C60" s="21" t="n"/>
      <c r="K60" s="56" t="n"/>
      <c r="M60" s="263" t="n"/>
      <c r="R60" s="257" t="n"/>
      <c r="S60" s="257" t="n"/>
      <c r="T60" s="79" t="n"/>
      <c r="U60" s="257" t="n"/>
      <c r="V60" s="257" t="n"/>
    </row>
    <row r="61" ht="15" customHeight="1">
      <c r="B61" s="59" t="n"/>
      <c r="K61" s="56" t="n"/>
      <c r="N61" s="92" t="n"/>
      <c r="O61" s="92" t="n"/>
      <c r="P61" s="92" t="n"/>
      <c r="Q61" s="257" t="n"/>
      <c r="R61" s="257" t="n"/>
      <c r="S61" s="257" t="n"/>
      <c r="T61" s="79" t="n"/>
      <c r="U61" s="257" t="n"/>
      <c r="V61" s="257" t="n"/>
    </row>
    <row r="62" ht="15" customHeight="1">
      <c r="B62" s="59" t="n"/>
      <c r="K62" s="56" t="n"/>
      <c r="N62" s="92" t="n"/>
      <c r="O62" s="92" t="n"/>
      <c r="P62" s="92" t="n"/>
      <c r="Q62" s="257" t="n"/>
      <c r="R62" s="257" t="n"/>
      <c r="S62" s="257" t="n"/>
      <c r="T62" s="79" t="n"/>
      <c r="U62" s="257" t="n"/>
      <c r="V62" s="257" t="n"/>
    </row>
    <row r="63" ht="12.75" customHeight="1">
      <c r="B63" s="59" t="n"/>
      <c r="J63" s="232" t="inlineStr">
        <is>
          <t>ID:</t>
        </is>
      </c>
      <c r="K63" s="233" t="n"/>
      <c r="M63" s="263" t="n"/>
      <c r="N63" s="79" t="n"/>
      <c r="O63" s="79" t="n"/>
      <c r="R63" s="257" t="n"/>
      <c r="S63" s="257" t="n"/>
      <c r="T63" s="79" t="n"/>
      <c r="U63" s="257" t="n"/>
      <c r="V63" s="257" t="n"/>
    </row>
    <row r="64" ht="15" customHeight="1">
      <c r="B64" s="74" t="n"/>
      <c r="C64" s="73" t="n"/>
      <c r="D64" s="73" t="n"/>
      <c r="E64" s="73" t="n"/>
      <c r="F64" s="73" t="n"/>
      <c r="G64" s="73" t="n"/>
      <c r="H64" s="73" t="n"/>
      <c r="I64" s="73" t="n"/>
      <c r="J64" s="63" t="inlineStr">
        <is>
          <t>Date:</t>
        </is>
      </c>
      <c r="K64" s="75">
        <f>TODAY()</f>
        <v/>
      </c>
      <c r="N64" s="260" t="n"/>
      <c r="O64" s="89" t="n"/>
      <c r="R64" s="257" t="n"/>
      <c r="S64" s="257" t="n"/>
      <c r="T64" s="79" t="n"/>
      <c r="U64" s="257" t="n"/>
      <c r="V64" s="257" t="n"/>
    </row>
    <row r="65" ht="15.75" customHeight="1" thickBot="1">
      <c r="B65" s="142" t="inlineStr">
        <is>
          <t xml:space="preserve">Commercial +55 41 3167-4000 or 4002                    Engineering +55 41 3167-4016        </t>
        </is>
      </c>
      <c r="E65" s="141" t="inlineStr">
        <is>
          <t>www.bree.com.br                           reativos@bree.com.br</t>
        </is>
      </c>
      <c r="H65" s="143" t="inlineStr">
        <is>
          <t>Street Pref. Domingos Mocelin Neto, 157                                                  Zip Code 83420-000    Quatro Barras - PR</t>
        </is>
      </c>
      <c r="K65" s="234" t="n"/>
      <c r="N65" s="260" t="n"/>
      <c r="O65" s="260" t="n"/>
    </row>
    <row r="66" ht="15" customHeight="1">
      <c r="B66" s="235" t="n"/>
      <c r="K66" s="234" t="n"/>
      <c r="T66" s="79" t="n"/>
      <c r="U66" s="79" t="n"/>
    </row>
    <row r="67" ht="15" customHeight="1" thickBot="1">
      <c r="B67" s="236" t="n"/>
      <c r="C67" s="237" t="n"/>
      <c r="D67" s="237" t="n"/>
      <c r="E67" s="237" t="n"/>
      <c r="F67" s="237" t="n"/>
      <c r="G67" s="237" t="n"/>
      <c r="H67" s="237" t="n"/>
      <c r="I67" s="237" t="n"/>
      <c r="J67" s="237" t="n"/>
      <c r="K67" s="238" t="n"/>
      <c r="Q67" s="260" t="n"/>
      <c r="T67" s="79" t="n"/>
      <c r="U67" s="79" t="n"/>
      <c r="V67" s="260" t="n"/>
      <c r="W67" s="260" t="n"/>
      <c r="X67" s="260" t="n"/>
      <c r="Y67" s="260" t="n"/>
      <c r="Z67" s="260" t="n"/>
      <c r="AA67" s="260" t="n"/>
      <c r="AB67" s="260" t="n"/>
      <c r="AC67" s="260" t="n"/>
      <c r="AD67" s="260" t="n"/>
    </row>
    <row r="68" ht="15" customHeight="1">
      <c r="Q68" s="95" t="n"/>
      <c r="T68" s="79" t="n"/>
      <c r="U68" s="79" t="n"/>
      <c r="V68" s="260" t="n"/>
      <c r="W68" s="260" t="n"/>
      <c r="X68" s="260" t="n"/>
      <c r="Y68" s="260" t="n"/>
      <c r="Z68" s="260" t="n"/>
      <c r="AA68" s="260" t="n"/>
      <c r="AB68" s="260" t="n"/>
      <c r="AC68" s="260" t="n"/>
      <c r="AD68" s="260" t="n"/>
    </row>
    <row r="69" ht="16.5" customHeight="1">
      <c r="Q69" s="260" t="n"/>
      <c r="T69" s="79" t="n"/>
      <c r="U69" s="79" t="n"/>
      <c r="V69" s="260" t="n"/>
      <c r="W69" s="260" t="n"/>
      <c r="X69" s="260" t="n"/>
      <c r="Y69" s="260" t="n"/>
      <c r="Z69" s="260" t="n"/>
      <c r="AA69" s="260" t="n"/>
      <c r="AB69" s="260" t="n"/>
      <c r="AC69" s="260" t="n"/>
      <c r="AD69" s="260" t="n"/>
    </row>
    <row r="70" ht="12.75" customHeight="1">
      <c r="Q70" s="260" t="n"/>
      <c r="T70" s="79" t="n"/>
      <c r="U70" s="79" t="n"/>
      <c r="V70" s="260" t="n"/>
      <c r="W70" s="260" t="n"/>
      <c r="X70" s="260" t="n"/>
      <c r="Y70" s="260" t="n"/>
      <c r="Z70" s="260" t="n"/>
      <c r="AA70" s="260" t="n"/>
      <c r="AB70" s="260" t="n"/>
      <c r="AC70" s="260" t="n"/>
      <c r="AD70" s="260" t="n"/>
    </row>
    <row r="71" ht="12.75" customHeight="1">
      <c r="Q71" s="260" t="n"/>
      <c r="T71" s="79" t="n"/>
      <c r="U71" s="79" t="n"/>
      <c r="V71" s="260" t="n"/>
      <c r="W71" s="260" t="n"/>
      <c r="X71" s="260" t="n"/>
      <c r="Y71" s="260" t="n"/>
      <c r="Z71" s="260" t="n"/>
      <c r="AA71" s="260" t="n"/>
      <c r="AB71" s="260" t="n"/>
      <c r="AC71" s="260" t="n"/>
      <c r="AD71" s="260" t="n"/>
    </row>
    <row r="72" ht="16.5" customHeight="1">
      <c r="Q72" s="260" t="n"/>
      <c r="T72" s="79" t="n"/>
      <c r="U72" s="79" t="n"/>
      <c r="V72" s="260" t="n"/>
      <c r="W72" s="260" t="n"/>
      <c r="X72" s="260" t="n"/>
      <c r="Y72" s="260" t="n"/>
      <c r="Z72" s="260" t="n"/>
      <c r="AA72" s="260" t="n"/>
      <c r="AB72" s="260" t="n"/>
      <c r="AC72" s="260" t="n"/>
      <c r="AD72" s="260" t="n"/>
    </row>
    <row r="73" ht="16.5" customHeight="1">
      <c r="Q73" s="285" t="n"/>
      <c r="T73" s="79" t="n"/>
      <c r="U73" s="79" t="n"/>
      <c r="V73" s="260" t="n"/>
      <c r="W73" s="260" t="n"/>
      <c r="X73" s="260" t="n"/>
      <c r="Y73" s="260" t="n"/>
      <c r="Z73" s="260" t="n"/>
      <c r="AA73" s="260" t="n"/>
      <c r="AB73" s="260" t="n"/>
      <c r="AC73" s="260" t="n"/>
      <c r="AD73" s="260" t="n"/>
    </row>
    <row r="74" ht="15" customHeight="1">
      <c r="Q74" s="97" t="n"/>
      <c r="T74" s="79" t="n"/>
      <c r="U74" s="79" t="n"/>
    </row>
    <row r="75" ht="15" customHeight="1">
      <c r="Q75" s="97" t="n"/>
      <c r="T75" s="79" t="n"/>
      <c r="U75" s="79" t="n"/>
      <c r="V75" s="267" t="n"/>
      <c r="W75" s="267" t="n"/>
      <c r="X75" s="267" t="n"/>
      <c r="Y75" s="267" t="n"/>
      <c r="Z75" s="267" t="n"/>
      <c r="AA75" s="267" t="n"/>
      <c r="AB75" s="267" t="n"/>
      <c r="AC75" s="267" t="n"/>
      <c r="AD75" s="267" t="n"/>
    </row>
    <row r="76" ht="15" customHeight="1">
      <c r="Q76" s="97" t="n"/>
      <c r="T76" s="79" t="n"/>
      <c r="U76" s="79" t="n"/>
      <c r="V76" s="268" t="n"/>
      <c r="W76" s="268" t="n"/>
      <c r="X76" s="268" t="n"/>
      <c r="Y76" s="268" t="n"/>
      <c r="Z76" s="268" t="n"/>
      <c r="AA76" s="268" t="n"/>
      <c r="AB76" s="268" t="n"/>
      <c r="AC76" s="268" t="n"/>
      <c r="AD76" s="268" t="n"/>
    </row>
    <row r="77" ht="15" customHeight="1">
      <c r="C77" s="80" t="n"/>
      <c r="D77" s="239" t="n"/>
      <c r="E77" s="81" t="n"/>
      <c r="F77" s="81" t="n"/>
      <c r="G77" s="81" t="n"/>
      <c r="H77" s="81" t="n"/>
      <c r="I77" s="81" t="n"/>
      <c r="J77" s="82" t="n"/>
      <c r="K77" s="83" t="n"/>
      <c r="Q77" s="97" t="n"/>
      <c r="T77" s="79" t="n"/>
      <c r="U77" s="79" t="n"/>
    </row>
    <row r="78" ht="15" customHeight="1">
      <c r="C78" s="80" t="n"/>
      <c r="D78" s="239" t="n"/>
      <c r="E78" s="81" t="n"/>
      <c r="F78" s="81" t="n"/>
      <c r="G78" s="81" t="n"/>
      <c r="H78" s="81" t="n"/>
      <c r="I78" s="81" t="n"/>
      <c r="J78" s="82" t="n"/>
      <c r="K78" s="83" t="n"/>
      <c r="Q78" s="97" t="n"/>
      <c r="T78" s="79" t="n"/>
      <c r="U78" s="79" t="n"/>
    </row>
    <row r="79" ht="15" customHeight="1">
      <c r="Q79" s="97" t="n"/>
      <c r="T79" s="79" t="n"/>
      <c r="U79" s="79" t="n"/>
    </row>
    <row r="80" ht="15" customHeight="1">
      <c r="Q80" s="97" t="n"/>
      <c r="T80" s="79" t="n"/>
      <c r="U80" s="79" t="n"/>
    </row>
    <row r="81"/>
    <row r="82"/>
    <row r="83"/>
    <row r="84"/>
    <row r="85"/>
    <row r="86"/>
    <row r="87"/>
    <row r="88"/>
    <row r="89"/>
    <row r="90"/>
    <row r="91"/>
    <row r="92"/>
    <row r="93"/>
    <row r="94"/>
    <row r="95"/>
    <row r="96"/>
    <row r="97"/>
    <row r="98"/>
    <row r="99">
      <c r="G99" s="3" t="n"/>
      <c r="H99" s="140" t="n"/>
    </row>
    <row r="100">
      <c r="I100" s="240" t="n"/>
      <c r="J100" s="240" t="n"/>
    </row>
    <row r="101">
      <c r="I101" s="240" t="n"/>
      <c r="J101" s="240" t="n"/>
    </row>
    <row r="102">
      <c r="I102" s="240" t="n"/>
      <c r="J102" s="240" t="n"/>
    </row>
    <row r="103">
      <c r="I103" s="240" t="n"/>
      <c r="J103" s="240" t="n"/>
    </row>
    <row r="104">
      <c r="I104" s="240" t="n"/>
      <c r="J104" s="240" t="n"/>
    </row>
    <row r="105">
      <c r="I105" s="240" t="n"/>
      <c r="J105" s="240" t="n"/>
    </row>
    <row r="106">
      <c r="I106" s="240" t="n"/>
      <c r="J106" s="240" t="n"/>
    </row>
    <row r="107">
      <c r="I107" s="240" t="n"/>
      <c r="J107" s="240" t="n"/>
    </row>
    <row r="108">
      <c r="I108" s="240" t="n"/>
      <c r="J108" s="240" t="n"/>
    </row>
    <row r="109">
      <c r="I109" s="240" t="n"/>
      <c r="J109" s="240" t="n"/>
    </row>
    <row r="110">
      <c r="I110" s="240" t="n"/>
      <c r="J110" s="240" t="n"/>
    </row>
    <row r="111">
      <c r="I111" s="240" t="n"/>
      <c r="J111" s="240" t="n"/>
    </row>
    <row r="112">
      <c r="I112" s="240" t="n"/>
      <c r="J112" s="240" t="n"/>
    </row>
    <row r="113">
      <c r="I113" s="240" t="n"/>
      <c r="J113" s="240" t="n"/>
    </row>
    <row r="114">
      <c r="I114" s="240" t="n"/>
      <c r="J114" s="240" t="n"/>
    </row>
    <row r="115">
      <c r="I115" s="240" t="n"/>
      <c r="J115" s="240" t="n"/>
    </row>
    <row r="116">
      <c r="H116" s="144" t="n"/>
    </row>
    <row r="117"/>
    <row r="118"/>
    <row r="119"/>
    <row r="120"/>
    <row r="121"/>
    <row r="122"/>
    <row r="123"/>
    <row r="124"/>
    <row r="125"/>
    <row r="126"/>
    <row r="127"/>
    <row r="128"/>
    <row r="129"/>
    <row r="130"/>
    <row r="131"/>
  </sheetData>
  <mergeCells count="32">
    <mergeCell ref="M60:M61"/>
    <mergeCell ref="M63:M131"/>
    <mergeCell ref="C3:I3"/>
    <mergeCell ref="G4:I4"/>
    <mergeCell ref="C5:I5"/>
    <mergeCell ref="M16:M17"/>
    <mergeCell ref="C56:E57"/>
    <mergeCell ref="M38:M39"/>
    <mergeCell ref="M41:M42"/>
    <mergeCell ref="M44:M45"/>
    <mergeCell ref="M47:M52"/>
    <mergeCell ref="M54:M55"/>
    <mergeCell ref="M57:M58"/>
    <mergeCell ref="G33:H33"/>
    <mergeCell ref="G41:H41"/>
    <mergeCell ref="H116:J116"/>
    <mergeCell ref="C58:E59"/>
    <mergeCell ref="B65:D67"/>
    <mergeCell ref="E65:G67"/>
    <mergeCell ref="H65:K67"/>
    <mergeCell ref="H99:J99"/>
    <mergeCell ref="C35:C50"/>
    <mergeCell ref="M1:M2"/>
    <mergeCell ref="M4:M5"/>
    <mergeCell ref="M7:M8"/>
    <mergeCell ref="M10:M11"/>
    <mergeCell ref="M13:M14"/>
    <mergeCell ref="M19:M22"/>
    <mergeCell ref="M24:M25"/>
    <mergeCell ref="M27:M28"/>
    <mergeCell ref="M30:M31"/>
    <mergeCell ref="M33:M36"/>
  </mergeCells>
  <conditionalFormatting sqref="T7:Z7">
    <cfRule type="expression" priority="39" dxfId="0">
      <formula>#REF!=1</formula>
    </cfRule>
  </conditionalFormatting>
  <conditionalFormatting sqref="Q49:R49">
    <cfRule type="expression" priority="38" dxfId="0">
      <formula>#REF!=1</formula>
    </cfRule>
  </conditionalFormatting>
  <conditionalFormatting sqref="N51:Q51">
    <cfRule type="expression" priority="37" dxfId="0">
      <formula>#REF!=1</formula>
    </cfRule>
  </conditionalFormatting>
  <conditionalFormatting sqref="H100:H115 F49:F52">
    <cfRule type="expression" priority="11" dxfId="5">
      <formula>#REF!=2</formula>
    </cfRule>
    <cfRule type="expression" priority="12" dxfId="5">
      <formula>#REF!=3</formula>
    </cfRule>
  </conditionalFormatting>
  <conditionalFormatting sqref="C34">
    <cfRule type="expression" priority="10" dxfId="4">
      <formula>#REF!=3</formula>
    </cfRule>
  </conditionalFormatting>
  <conditionalFormatting sqref="G45">
    <cfRule type="expression" priority="9" dxfId="0">
      <formula>#REF!=1</formula>
    </cfRule>
  </conditionalFormatting>
  <conditionalFormatting sqref="G46">
    <cfRule type="expression" priority="8" dxfId="0">
      <formula>$Q$1=0</formula>
    </cfRule>
  </conditionalFormatting>
  <conditionalFormatting sqref="C35:D35 D36:D50">
    <cfRule type="expression" priority="6" dxfId="5">
      <formula>#REF!=2</formula>
    </cfRule>
    <cfRule type="expression" priority="7" dxfId="5">
      <formula>#REF!=3</formula>
    </cfRule>
  </conditionalFormatting>
  <conditionalFormatting sqref="D34:E34">
    <cfRule type="expression" priority="4" dxfId="4">
      <formula>#REF!=3</formula>
    </cfRule>
  </conditionalFormatting>
  <conditionalFormatting sqref="C33">
    <cfRule type="expression" priority="5" dxfId="0">
      <formula>#REF!=1</formula>
    </cfRule>
  </conditionalFormatting>
  <conditionalFormatting sqref="E20">
    <cfRule type="expression" priority="3" dxfId="0">
      <formula>$E$20=erro</formula>
    </cfRule>
  </conditionalFormatting>
  <conditionalFormatting sqref="D33:E33">
    <cfRule type="expression" priority="2" dxfId="0">
      <formula>#REF!=1</formula>
    </cfRule>
  </conditionalFormatting>
  <conditionalFormatting sqref="I45:I46">
    <cfRule type="expression" priority="1" dxfId="0">
      <formula>#REF!=1</formula>
    </cfRule>
  </conditionalFormatting>
  <dataValidations count="3">
    <dataValidation sqref="WVK983029 IY49 SU49 ACQ49 AMM49 AWI49 BGE49 BQA49 BZW49 CJS49 CTO49 DDK49 DNG49 DXC49 EGY49 EQU49 FAQ49 FKM49 FUI49 GEE49 GOA49 GXW49 HHS49 HRO49 IBK49 ILG49 IVC49 JEY49 JOU49 JYQ49 KIM49 KSI49 LCE49 LMA49 LVW49 MFS49 MPO49 MZK49 NJG49 NTC49 OCY49 OMU49 OWQ49 PGM49 PQI49 QAE49 QKA49 QTW49 RDS49 RNO49 RXK49 SHG49 SRC49 TAY49 TKU49 TUQ49 UEM49 UOI49 UYE49 VIA49 VRW49 WBS49 WLO49 WVK49 C65525 IY65525 SU65525 ACQ65525 AMM65525 AWI65525 BGE65525 BQA65525 BZW65525 CJS65525 CTO65525 DDK65525 DNG65525 DXC65525 EGY65525 EQU65525 FAQ65525 FKM65525 FUI65525 GEE65525 GOA65525 GXW65525 HHS65525 HRO65525 IBK65525 ILG65525 IVC65525 JEY65525 JOU65525 JYQ65525 KIM65525 KSI65525 LCE65525 LMA65525 LVW65525 MFS65525 MPO65525 MZK65525 NJG65525 NTC65525 OCY65525 OMU65525 OWQ65525 PGM65525 PQI65525 QAE65525 QKA65525 QTW65525 RDS65525 RNO65525 RXK65525 SHG65525 SRC65525 TAY65525 TKU65525 TUQ65525 UEM65525 UOI65525 UYE65525 VIA65525 VRW65525 WBS65525 WLO65525 WVK65525 C131061 IY131061 SU131061 ACQ131061 AMM131061 AWI131061 BGE131061 BQA131061 BZW131061 CJS131061 CTO131061 DDK131061 DNG131061 DXC131061 EGY131061 EQU131061 FAQ131061 FKM131061 FUI131061 GEE131061 GOA131061 GXW131061 HHS131061 HRO131061 IBK131061 ILG131061 IVC131061 JEY131061 JOU131061 JYQ131061 KIM131061 KSI131061 LCE131061 LMA131061 LVW131061 MFS131061 MPO131061 MZK131061 NJG131061 NTC131061 OCY131061 OMU131061 OWQ131061 PGM131061 PQI131061 QAE131061 QKA131061 QTW131061 RDS131061 RNO131061 RXK131061 SHG131061 SRC131061 TAY131061 TKU131061 TUQ131061 UEM131061 UOI131061 UYE131061 VIA131061 VRW131061 WBS131061 WLO131061 WVK131061 C196597 IY196597 SU196597 ACQ196597 AMM196597 AWI196597 BGE196597 BQA196597 BZW196597 CJS196597 CTO196597 DDK196597 DNG196597 DXC196597 EGY196597 EQU196597 FAQ196597 FKM196597 FUI196597 GEE196597 GOA196597 GXW196597 HHS196597 HRO196597 IBK196597 ILG196597 IVC196597 JEY196597 JOU196597 JYQ196597 KIM196597 KSI196597 LCE196597 LMA196597 LVW196597 MFS196597 MPO196597 MZK196597 NJG196597 NTC196597 OCY196597 OMU196597 OWQ196597 PGM196597 PQI196597 QAE196597 QKA196597 QTW196597 RDS196597 RNO196597 RXK196597 SHG196597 SRC196597 TAY196597 TKU196597 TUQ196597 UEM196597 UOI196597 UYE196597 VIA196597 VRW196597 WBS196597 WLO196597 WVK196597 C262133 IY262133 SU262133 ACQ262133 AMM262133 AWI262133 BGE262133 BQA262133 BZW262133 CJS262133 CTO262133 DDK262133 DNG262133 DXC262133 EGY262133 EQU262133 FAQ262133 FKM262133 FUI262133 GEE262133 GOA262133 GXW262133 HHS262133 HRO262133 IBK262133 ILG262133 IVC262133 JEY262133 JOU262133 JYQ262133 KIM262133 KSI262133 LCE262133 LMA262133 LVW262133 MFS262133 MPO262133 MZK262133 NJG262133 NTC262133 OCY262133 OMU262133 OWQ262133 PGM262133 PQI262133 QAE262133 QKA262133 QTW262133 RDS262133 RNO262133 RXK262133 SHG262133 SRC262133 TAY262133 TKU262133 TUQ262133 UEM262133 UOI262133 UYE262133 VIA262133 VRW262133 WBS262133 WLO262133 WVK262133 C327669 IY327669 SU327669 ACQ327669 AMM327669 AWI327669 BGE327669 BQA327669 BZW327669 CJS327669 CTO327669 DDK327669 DNG327669 DXC327669 EGY327669 EQU327669 FAQ327669 FKM327669 FUI327669 GEE327669 GOA327669 GXW327669 HHS327669 HRO327669 IBK327669 ILG327669 IVC327669 JEY327669 JOU327669 JYQ327669 KIM327669 KSI327669 LCE327669 LMA327669 LVW327669 MFS327669 MPO327669 MZK327669 NJG327669 NTC327669 OCY327669 OMU327669 OWQ327669 PGM327669 PQI327669 QAE327669 QKA327669 QTW327669 RDS327669 RNO327669 RXK327669 SHG327669 SRC327669 TAY327669 TKU327669 TUQ327669 UEM327669 UOI327669 UYE327669 VIA327669 VRW327669 WBS327669 WLO327669 WVK327669 C393205 IY393205 SU393205 ACQ393205 AMM393205 AWI393205 BGE393205 BQA393205 BZW393205 CJS393205 CTO393205 DDK393205 DNG393205 DXC393205 EGY393205 EQU393205 FAQ393205 FKM393205 FUI393205 GEE393205 GOA393205 GXW393205 HHS393205 HRO393205 IBK393205 ILG393205 IVC393205 JEY393205 JOU393205 JYQ393205 KIM393205 KSI393205 LCE393205 LMA393205 LVW393205 MFS393205 MPO393205 MZK393205 NJG393205 NTC393205 OCY393205 OMU393205 OWQ393205 PGM393205 PQI393205 QAE393205 QKA393205 QTW393205 RDS393205 RNO393205 RXK393205 SHG393205 SRC393205 TAY393205 TKU393205 TUQ393205 UEM393205 UOI393205 UYE393205 VIA393205 VRW393205 WBS393205 WLO393205 WVK393205 C458741 IY458741 SU458741 ACQ458741 AMM458741 AWI458741 BGE458741 BQA458741 BZW458741 CJS458741 CTO458741 DDK458741 DNG458741 DXC458741 EGY458741 EQU458741 FAQ458741 FKM458741 FUI458741 GEE458741 GOA458741 GXW458741 HHS458741 HRO458741 IBK458741 ILG458741 IVC458741 JEY458741 JOU458741 JYQ458741 KIM458741 KSI458741 LCE458741 LMA458741 LVW458741 MFS458741 MPO458741 MZK458741 NJG458741 NTC458741 OCY458741 OMU458741 OWQ458741 PGM458741 PQI458741 QAE458741 QKA458741 QTW458741 RDS458741 RNO458741 RXK458741 SHG458741 SRC458741 TAY458741 TKU458741 TUQ458741 UEM458741 UOI458741 UYE458741 VIA458741 VRW458741 WBS458741 WLO458741 WVK458741 C524277 IY524277 SU524277 ACQ524277 AMM524277 AWI524277 BGE524277 BQA524277 BZW524277 CJS524277 CTO524277 DDK524277 DNG524277 DXC524277 EGY524277 EQU524277 FAQ524277 FKM524277 FUI524277 GEE524277 GOA524277 GXW524277 HHS524277 HRO524277 IBK524277 ILG524277 IVC524277 JEY524277 JOU524277 JYQ524277 KIM524277 KSI524277 LCE524277 LMA524277 LVW524277 MFS524277 MPO524277 MZK524277 NJG524277 NTC524277 OCY524277 OMU524277 OWQ524277 PGM524277 PQI524277 QAE524277 QKA524277 QTW524277 RDS524277 RNO524277 RXK524277 SHG524277 SRC524277 TAY524277 TKU524277 TUQ524277 UEM524277 UOI524277 UYE524277 VIA524277 VRW524277 WBS524277 WLO524277 WVK524277 C589813 IY589813 SU589813 ACQ589813 AMM589813 AWI589813 BGE589813 BQA589813 BZW589813 CJS589813 CTO589813 DDK589813 DNG589813 DXC589813 EGY589813 EQU589813 FAQ589813 FKM589813 FUI589813 GEE589813 GOA589813 GXW589813 HHS589813 HRO589813 IBK589813 ILG589813 IVC589813 JEY589813 JOU589813 JYQ589813 KIM589813 KSI589813 LCE589813 LMA589813 LVW589813 MFS589813 MPO589813 MZK589813 NJG589813 NTC589813 OCY589813 OMU589813 OWQ589813 PGM589813 PQI589813 QAE589813 QKA589813 QTW589813 RDS589813 RNO589813 RXK589813 SHG589813 SRC589813 TAY589813 TKU589813 TUQ589813 UEM589813 UOI589813 UYE589813 VIA589813 VRW589813 WBS589813 WLO589813 WVK589813 C655349 IY655349 SU655349 ACQ655349 AMM655349 AWI655349 BGE655349 BQA655349 BZW655349 CJS655349 CTO655349 DDK655349 DNG655349 DXC655349 EGY655349 EQU655349 FAQ655349 FKM655349 FUI655349 GEE655349 GOA655349 GXW655349 HHS655349 HRO655349 IBK655349 ILG655349 IVC655349 JEY655349 JOU655349 JYQ655349 KIM655349 KSI655349 LCE655349 LMA655349 LVW655349 MFS655349 MPO655349 MZK655349 NJG655349 NTC655349 OCY655349 OMU655349 OWQ655349 PGM655349 PQI655349 QAE655349 QKA655349 QTW655349 RDS655349 RNO655349 RXK655349 SHG655349 SRC655349 TAY655349 TKU655349 TUQ655349 UEM655349 UOI655349 UYE655349 VIA655349 VRW655349 WBS655349 WLO655349 WVK655349 C720885 IY720885 SU720885 ACQ720885 AMM720885 AWI720885 BGE720885 BQA720885 BZW720885 CJS720885 CTO720885 DDK720885 DNG720885 DXC720885 EGY720885 EQU720885 FAQ720885 FKM720885 FUI720885 GEE720885 GOA720885 GXW720885 HHS720885 HRO720885 IBK720885 ILG720885 IVC720885 JEY720885 JOU720885 JYQ720885 KIM720885 KSI720885 LCE720885 LMA720885 LVW720885 MFS720885 MPO720885 MZK720885 NJG720885 NTC720885 OCY720885 OMU720885 OWQ720885 PGM720885 PQI720885 QAE720885 QKA720885 QTW720885 RDS720885 RNO720885 RXK720885 SHG720885 SRC720885 TAY720885 TKU720885 TUQ720885 UEM720885 UOI720885 UYE720885 VIA720885 VRW720885 WBS720885 WLO720885 WVK720885 C786421 IY786421 SU786421 ACQ786421 AMM786421 AWI786421 BGE786421 BQA786421 BZW786421 CJS786421 CTO786421 DDK786421 DNG786421 DXC786421 EGY786421 EQU786421 FAQ786421 FKM786421 FUI786421 GEE786421 GOA786421 GXW786421 HHS786421 HRO786421 IBK786421 ILG786421 IVC786421 JEY786421 JOU786421 JYQ786421 KIM786421 KSI786421 LCE786421 LMA786421 LVW786421 MFS786421 MPO786421 MZK786421 NJG786421 NTC786421 OCY786421 OMU786421 OWQ786421 PGM786421 PQI786421 QAE786421 QKA786421 QTW786421 RDS786421 RNO786421 RXK786421 SHG786421 SRC786421 TAY786421 TKU786421 TUQ786421 UEM786421 UOI786421 UYE786421 VIA786421 VRW786421 WBS786421 WLO786421 WVK786421 C851957 IY851957 SU851957 ACQ851957 AMM851957 AWI851957 BGE851957 BQA851957 BZW851957 CJS851957 CTO851957 DDK851957 DNG851957 DXC851957 EGY851957 EQU851957 FAQ851957 FKM851957 FUI851957 GEE851957 GOA851957 GXW851957 HHS851957 HRO851957 IBK851957 ILG851957 IVC851957 JEY851957 JOU851957 JYQ851957 KIM851957 KSI851957 LCE851957 LMA851957 LVW851957 MFS851957 MPO851957 MZK851957 NJG851957 NTC851957 OCY851957 OMU851957 OWQ851957 PGM851957 PQI851957 QAE851957 QKA851957 QTW851957 RDS851957 RNO851957 RXK851957 SHG851957 SRC851957 TAY851957 TKU851957 TUQ851957 UEM851957 UOI851957 UYE851957 VIA851957 VRW851957 WBS851957 WLO851957 WVK851957 C917493 IY917493 SU917493 ACQ917493 AMM917493 AWI917493 BGE917493 BQA917493 BZW917493 CJS917493 CTO917493 DDK917493 DNG917493 DXC917493 EGY917493 EQU917493 FAQ917493 FKM917493 FUI917493 GEE917493 GOA917493 GXW917493 HHS917493 HRO917493 IBK917493 ILG917493 IVC917493 JEY917493 JOU917493 JYQ917493 KIM917493 KSI917493 LCE917493 LMA917493 LVW917493 MFS917493 MPO917493 MZK917493 NJG917493 NTC917493 OCY917493 OMU917493 OWQ917493 PGM917493 PQI917493 QAE917493 QKA917493 QTW917493 RDS917493 RNO917493 RXK917493 SHG917493 SRC917493 TAY917493 TKU917493 TUQ917493 UEM917493 UOI917493 UYE917493 VIA917493 VRW917493 WBS917493 WLO917493 WVK917493 C983029 IY983029 SU983029 ACQ983029 AMM983029 AWI983029 BGE983029 BQA983029 BZW983029 CJS983029 CTO983029 DDK983029 DNG983029 DXC983029 EGY983029 EQU983029 FAQ983029 FKM983029 FUI983029 GEE983029 GOA983029 GXW983029 HHS983029 HRO983029 IBK983029 ILG983029 IVC983029 JEY983029 JOU983029 JYQ983029 KIM983029 KSI983029 LCE983029 LMA983029 LVW983029 MFS983029 MPO983029 MZK983029 NJG983029 NTC983029 OCY983029 OMU983029 OWQ983029 PGM983029 PQI983029 QAE983029 QKA983029 QTW983029 RDS983029 RNO983029 RXK983029 SHG983029 SRC983029 TAY983029 TKU983029 TUQ983029 UEM983029 UOI983029 UYE983029 VIA983029 VRW983029 WBS983029 WLO983029 I53" showErrorMessage="1" showInputMessage="1" allowBlank="1" type="list">
      <formula1>$S$1:$S$1</formula1>
    </dataValidation>
    <dataValidation sqref="C65532:C65533 IY65532:IY65533 SU65532:SU65533 ACQ65532:ACQ65533 AMM65532:AMM65533 AWI65532:AWI65533 BGE65532:BGE65533 BQA65532:BQA65533 BZW65532:BZW65533 CJS65532:CJS65533 CTO65532:CTO65533 DDK65532:DDK65533 DNG65532:DNG65533 DXC65532:DXC65533 EGY65532:EGY65533 EQU65532:EQU65533 FAQ65532:FAQ65533 FKM65532:FKM65533 FUI65532:FUI65533 GEE65532:GEE65533 GOA65532:GOA65533 GXW65532:GXW65533 HHS65532:HHS65533 HRO65532:HRO65533 IBK65532:IBK65533 ILG65532:ILG65533 IVC65532:IVC65533 JEY65532:JEY65533 JOU65532:JOU65533 JYQ65532:JYQ65533 KIM65532:KIM65533 KSI65532:KSI65533 LCE65532:LCE65533 LMA65532:LMA65533 LVW65532:LVW65533 MFS65532:MFS65533 MPO65532:MPO65533 MZK65532:MZK65533 NJG65532:NJG65533 NTC65532:NTC65533 OCY65532:OCY65533 OMU65532:OMU65533 OWQ65532:OWQ65533 PGM65532:PGM65533 PQI65532:PQI65533 QAE65532:QAE65533 QKA65532:QKA65533 QTW65532:QTW65533 RDS65532:RDS65533 RNO65532:RNO65533 RXK65532:RXK65533 SHG65532:SHG65533 SRC65532:SRC65533 TAY65532:TAY65533 TKU65532:TKU65533 TUQ65532:TUQ65533 UEM65532:UEM65533 UOI65532:UOI65533 UYE65532:UYE65533 VIA65532:VIA65533 VRW65532:VRW65533 WBS65532:WBS65533 WLO65532:WLO65533 WVK65532:WVK65533 C131068:C131069 IY131068:IY131069 SU131068:SU131069 ACQ131068:ACQ131069 AMM131068:AMM131069 AWI131068:AWI131069 BGE131068:BGE131069 BQA131068:BQA131069 BZW131068:BZW131069 CJS131068:CJS131069 CTO131068:CTO131069 DDK131068:DDK131069 DNG131068:DNG131069 DXC131068:DXC131069 EGY131068:EGY131069 EQU131068:EQU131069 FAQ131068:FAQ131069 FKM131068:FKM131069 FUI131068:FUI131069 GEE131068:GEE131069 GOA131068:GOA131069 GXW131068:GXW131069 HHS131068:HHS131069 HRO131068:HRO131069 IBK131068:IBK131069 ILG131068:ILG131069 IVC131068:IVC131069 JEY131068:JEY131069 JOU131068:JOU131069 JYQ131068:JYQ131069 KIM131068:KIM131069 KSI131068:KSI131069 LCE131068:LCE131069 LMA131068:LMA131069 LVW131068:LVW131069 MFS131068:MFS131069 MPO131068:MPO131069 MZK131068:MZK131069 NJG131068:NJG131069 NTC131068:NTC131069 OCY131068:OCY131069 OMU131068:OMU131069 OWQ131068:OWQ131069 PGM131068:PGM131069 PQI131068:PQI131069 QAE131068:QAE131069 QKA131068:QKA131069 QTW131068:QTW131069 RDS131068:RDS131069 RNO131068:RNO131069 RXK131068:RXK131069 SHG131068:SHG131069 SRC131068:SRC131069 TAY131068:TAY131069 TKU131068:TKU131069 TUQ131068:TUQ131069 UEM131068:UEM131069 UOI131068:UOI131069 UYE131068:UYE131069 VIA131068:VIA131069 VRW131068:VRW131069 WBS131068:WBS131069 WLO131068:WLO131069 WVK131068:WVK131069 C196604:C196605 IY196604:IY196605 SU196604:SU196605 ACQ196604:ACQ196605 AMM196604:AMM196605 AWI196604:AWI196605 BGE196604:BGE196605 BQA196604:BQA196605 BZW196604:BZW196605 CJS196604:CJS196605 CTO196604:CTO196605 DDK196604:DDK196605 DNG196604:DNG196605 DXC196604:DXC196605 EGY196604:EGY196605 EQU196604:EQU196605 FAQ196604:FAQ196605 FKM196604:FKM196605 FUI196604:FUI196605 GEE196604:GEE196605 GOA196604:GOA196605 GXW196604:GXW196605 HHS196604:HHS196605 HRO196604:HRO196605 IBK196604:IBK196605 ILG196604:ILG196605 IVC196604:IVC196605 JEY196604:JEY196605 JOU196604:JOU196605 JYQ196604:JYQ196605 KIM196604:KIM196605 KSI196604:KSI196605 LCE196604:LCE196605 LMA196604:LMA196605 LVW196604:LVW196605 MFS196604:MFS196605 MPO196604:MPO196605 MZK196604:MZK196605 NJG196604:NJG196605 NTC196604:NTC196605 OCY196604:OCY196605 OMU196604:OMU196605 OWQ196604:OWQ196605 PGM196604:PGM196605 PQI196604:PQI196605 QAE196604:QAE196605 QKA196604:QKA196605 QTW196604:QTW196605 RDS196604:RDS196605 RNO196604:RNO196605 RXK196604:RXK196605 SHG196604:SHG196605 SRC196604:SRC196605 TAY196604:TAY196605 TKU196604:TKU196605 TUQ196604:TUQ196605 UEM196604:UEM196605 UOI196604:UOI196605 UYE196604:UYE196605 VIA196604:VIA196605 VRW196604:VRW196605 WBS196604:WBS196605 WLO196604:WLO196605 WVK196604:WVK196605 C262140:C262141 IY262140:IY262141 SU262140:SU262141 ACQ262140:ACQ262141 AMM262140:AMM262141 AWI262140:AWI262141 BGE262140:BGE262141 BQA262140:BQA262141 BZW262140:BZW262141 CJS262140:CJS262141 CTO262140:CTO262141 DDK262140:DDK262141 DNG262140:DNG262141 DXC262140:DXC262141 EGY262140:EGY262141 EQU262140:EQU262141 FAQ262140:FAQ262141 FKM262140:FKM262141 FUI262140:FUI262141 GEE262140:GEE262141 GOA262140:GOA262141 GXW262140:GXW262141 HHS262140:HHS262141 HRO262140:HRO262141 IBK262140:IBK262141 ILG262140:ILG262141 IVC262140:IVC262141 JEY262140:JEY262141 JOU262140:JOU262141 JYQ262140:JYQ262141 KIM262140:KIM262141 KSI262140:KSI262141 LCE262140:LCE262141 LMA262140:LMA262141 LVW262140:LVW262141 MFS262140:MFS262141 MPO262140:MPO262141 MZK262140:MZK262141 NJG262140:NJG262141 NTC262140:NTC262141 OCY262140:OCY262141 OMU262140:OMU262141 OWQ262140:OWQ262141 PGM262140:PGM262141 PQI262140:PQI262141 QAE262140:QAE262141 QKA262140:QKA262141 QTW262140:QTW262141 RDS262140:RDS262141 RNO262140:RNO262141 RXK262140:RXK262141 SHG262140:SHG262141 SRC262140:SRC262141 TAY262140:TAY262141 TKU262140:TKU262141 TUQ262140:TUQ262141 UEM262140:UEM262141 UOI262140:UOI262141 UYE262140:UYE262141 VIA262140:VIA262141 VRW262140:VRW262141 WBS262140:WBS262141 WLO262140:WLO262141 WVK262140:WVK262141 C327676:C327677 IY327676:IY327677 SU327676:SU327677 ACQ327676:ACQ327677 AMM327676:AMM327677 AWI327676:AWI327677 BGE327676:BGE327677 BQA327676:BQA327677 BZW327676:BZW327677 CJS327676:CJS327677 CTO327676:CTO327677 DDK327676:DDK327677 DNG327676:DNG327677 DXC327676:DXC327677 EGY327676:EGY327677 EQU327676:EQU327677 FAQ327676:FAQ327677 FKM327676:FKM327677 FUI327676:FUI327677 GEE327676:GEE327677 GOA327676:GOA327677 GXW327676:GXW327677 HHS327676:HHS327677 HRO327676:HRO327677 IBK327676:IBK327677 ILG327676:ILG327677 IVC327676:IVC327677 JEY327676:JEY327677 JOU327676:JOU327677 JYQ327676:JYQ327677 KIM327676:KIM327677 KSI327676:KSI327677 LCE327676:LCE327677 LMA327676:LMA327677 LVW327676:LVW327677 MFS327676:MFS327677 MPO327676:MPO327677 MZK327676:MZK327677 NJG327676:NJG327677 NTC327676:NTC327677 OCY327676:OCY327677 OMU327676:OMU327677 OWQ327676:OWQ327677 PGM327676:PGM327677 PQI327676:PQI327677 QAE327676:QAE327677 QKA327676:QKA327677 QTW327676:QTW327677 RDS327676:RDS327677 RNO327676:RNO327677 RXK327676:RXK327677 SHG327676:SHG327677 SRC327676:SRC327677 TAY327676:TAY327677 TKU327676:TKU327677 TUQ327676:TUQ327677 UEM327676:UEM327677 UOI327676:UOI327677 UYE327676:UYE327677 VIA327676:VIA327677 VRW327676:VRW327677 WBS327676:WBS327677 WLO327676:WLO327677 WVK327676:WVK327677 C393212:C393213 IY393212:IY393213 SU393212:SU393213 ACQ393212:ACQ393213 AMM393212:AMM393213 AWI393212:AWI393213 BGE393212:BGE393213 BQA393212:BQA393213 BZW393212:BZW393213 CJS393212:CJS393213 CTO393212:CTO393213 DDK393212:DDK393213 DNG393212:DNG393213 DXC393212:DXC393213 EGY393212:EGY393213 EQU393212:EQU393213 FAQ393212:FAQ393213 FKM393212:FKM393213 FUI393212:FUI393213 GEE393212:GEE393213 GOA393212:GOA393213 GXW393212:GXW393213 HHS393212:HHS393213 HRO393212:HRO393213 IBK393212:IBK393213 ILG393212:ILG393213 IVC393212:IVC393213 JEY393212:JEY393213 JOU393212:JOU393213 JYQ393212:JYQ393213 KIM393212:KIM393213 KSI393212:KSI393213 LCE393212:LCE393213 LMA393212:LMA393213 LVW393212:LVW393213 MFS393212:MFS393213 MPO393212:MPO393213 MZK393212:MZK393213 NJG393212:NJG393213 NTC393212:NTC393213 OCY393212:OCY393213 OMU393212:OMU393213 OWQ393212:OWQ393213 PGM393212:PGM393213 PQI393212:PQI393213 QAE393212:QAE393213 QKA393212:QKA393213 QTW393212:QTW393213 RDS393212:RDS393213 RNO393212:RNO393213 RXK393212:RXK393213 SHG393212:SHG393213 SRC393212:SRC393213 TAY393212:TAY393213 TKU393212:TKU393213 TUQ393212:TUQ393213 UEM393212:UEM393213 UOI393212:UOI393213 UYE393212:UYE393213 VIA393212:VIA393213 VRW393212:VRW393213 WBS393212:WBS393213 WLO393212:WLO393213 WVK393212:WVK393213 C458748:C458749 IY458748:IY458749 SU458748:SU458749 ACQ458748:ACQ458749 AMM458748:AMM458749 AWI458748:AWI458749 BGE458748:BGE458749 BQA458748:BQA458749 BZW458748:BZW458749 CJS458748:CJS458749 CTO458748:CTO458749 DDK458748:DDK458749 DNG458748:DNG458749 DXC458748:DXC458749 EGY458748:EGY458749 EQU458748:EQU458749 FAQ458748:FAQ458749 FKM458748:FKM458749 FUI458748:FUI458749 GEE458748:GEE458749 GOA458748:GOA458749 GXW458748:GXW458749 HHS458748:HHS458749 HRO458748:HRO458749 IBK458748:IBK458749 ILG458748:ILG458749 IVC458748:IVC458749 JEY458748:JEY458749 JOU458748:JOU458749 JYQ458748:JYQ458749 KIM458748:KIM458749 KSI458748:KSI458749 LCE458748:LCE458749 LMA458748:LMA458749 LVW458748:LVW458749 MFS458748:MFS458749 MPO458748:MPO458749 MZK458748:MZK458749 NJG458748:NJG458749 NTC458748:NTC458749 OCY458748:OCY458749 OMU458748:OMU458749 OWQ458748:OWQ458749 PGM458748:PGM458749 PQI458748:PQI458749 QAE458748:QAE458749 QKA458748:QKA458749 QTW458748:QTW458749 RDS458748:RDS458749 RNO458748:RNO458749 RXK458748:RXK458749 SHG458748:SHG458749 SRC458748:SRC458749 TAY458748:TAY458749 TKU458748:TKU458749 TUQ458748:TUQ458749 UEM458748:UEM458749 UOI458748:UOI458749 UYE458748:UYE458749 VIA458748:VIA458749 VRW458748:VRW458749 WBS458748:WBS458749 WLO458748:WLO458749 WVK458748:WVK458749 C524284:C524285 IY524284:IY524285 SU524284:SU524285 ACQ524284:ACQ524285 AMM524284:AMM524285 AWI524284:AWI524285 BGE524284:BGE524285 BQA524284:BQA524285 BZW524284:BZW524285 CJS524284:CJS524285 CTO524284:CTO524285 DDK524284:DDK524285 DNG524284:DNG524285 DXC524284:DXC524285 EGY524284:EGY524285 EQU524284:EQU524285 FAQ524284:FAQ524285 FKM524284:FKM524285 FUI524284:FUI524285 GEE524284:GEE524285 GOA524284:GOA524285 GXW524284:GXW524285 HHS524284:HHS524285 HRO524284:HRO524285 IBK524284:IBK524285 ILG524284:ILG524285 IVC524284:IVC524285 JEY524284:JEY524285 JOU524284:JOU524285 JYQ524284:JYQ524285 KIM524284:KIM524285 KSI524284:KSI524285 LCE524284:LCE524285 LMA524284:LMA524285 LVW524284:LVW524285 MFS524284:MFS524285 MPO524284:MPO524285 MZK524284:MZK524285 NJG524284:NJG524285 NTC524284:NTC524285 OCY524284:OCY524285 OMU524284:OMU524285 OWQ524284:OWQ524285 PGM524284:PGM524285 PQI524284:PQI524285 QAE524284:QAE524285 QKA524284:QKA524285 QTW524284:QTW524285 RDS524284:RDS524285 RNO524284:RNO524285 RXK524284:RXK524285 SHG524284:SHG524285 SRC524284:SRC524285 TAY524284:TAY524285 TKU524284:TKU524285 TUQ524284:TUQ524285 UEM524284:UEM524285 UOI524284:UOI524285 UYE524284:UYE524285 VIA524284:VIA524285 VRW524284:VRW524285 WBS524284:WBS524285 WLO524284:WLO524285 WVK524284:WVK524285 C589820:C589821 IY589820:IY589821 SU589820:SU589821 ACQ589820:ACQ589821 AMM589820:AMM589821 AWI589820:AWI589821 BGE589820:BGE589821 BQA589820:BQA589821 BZW589820:BZW589821 CJS589820:CJS589821 CTO589820:CTO589821 DDK589820:DDK589821 DNG589820:DNG589821 DXC589820:DXC589821 EGY589820:EGY589821 EQU589820:EQU589821 FAQ589820:FAQ589821 FKM589820:FKM589821 FUI589820:FUI589821 GEE589820:GEE589821 GOA589820:GOA589821 GXW589820:GXW589821 HHS589820:HHS589821 HRO589820:HRO589821 IBK589820:IBK589821 ILG589820:ILG589821 IVC589820:IVC589821 JEY589820:JEY589821 JOU589820:JOU589821 JYQ589820:JYQ589821 KIM589820:KIM589821 KSI589820:KSI589821 LCE589820:LCE589821 LMA589820:LMA589821 LVW589820:LVW589821 MFS589820:MFS589821 MPO589820:MPO589821 MZK589820:MZK589821 NJG589820:NJG589821 NTC589820:NTC589821 OCY589820:OCY589821 OMU589820:OMU589821 OWQ589820:OWQ589821 PGM589820:PGM589821 PQI589820:PQI589821 QAE589820:QAE589821 QKA589820:QKA589821 QTW589820:QTW589821 RDS589820:RDS589821 RNO589820:RNO589821 RXK589820:RXK589821 SHG589820:SHG589821 SRC589820:SRC589821 TAY589820:TAY589821 TKU589820:TKU589821 TUQ589820:TUQ589821 UEM589820:UEM589821 UOI589820:UOI589821 UYE589820:UYE589821 VIA589820:VIA589821 VRW589820:VRW589821 WBS589820:WBS589821 WLO589820:WLO589821 WVK589820:WVK589821 C655356:C655357 IY655356:IY655357 SU655356:SU655357 ACQ655356:ACQ655357 AMM655356:AMM655357 AWI655356:AWI655357 BGE655356:BGE655357 BQA655356:BQA655357 BZW655356:BZW655357 CJS655356:CJS655357 CTO655356:CTO655357 DDK655356:DDK655357 DNG655356:DNG655357 DXC655356:DXC655357 EGY655356:EGY655357 EQU655356:EQU655357 FAQ655356:FAQ655357 FKM655356:FKM655357 FUI655356:FUI655357 GEE655356:GEE655357 GOA655356:GOA655357 GXW655356:GXW655357 HHS655356:HHS655357 HRO655356:HRO655357 IBK655356:IBK655357 ILG655356:ILG655357 IVC655356:IVC655357 JEY655356:JEY655357 JOU655356:JOU655357 JYQ655356:JYQ655357 KIM655356:KIM655357 KSI655356:KSI655357 LCE655356:LCE655357 LMA655356:LMA655357 LVW655356:LVW655357 MFS655356:MFS655357 MPO655356:MPO655357 MZK655356:MZK655357 NJG655356:NJG655357 NTC655356:NTC655357 OCY655356:OCY655357 OMU655356:OMU655357 OWQ655356:OWQ655357 PGM655356:PGM655357 PQI655356:PQI655357 QAE655356:QAE655357 QKA655356:QKA655357 QTW655356:QTW655357 RDS655356:RDS655357 RNO655356:RNO655357 RXK655356:RXK655357 SHG655356:SHG655357 SRC655356:SRC655357 TAY655356:TAY655357 TKU655356:TKU655357 TUQ655356:TUQ655357 UEM655356:UEM655357 UOI655356:UOI655357 UYE655356:UYE655357 VIA655356:VIA655357 VRW655356:VRW655357 WBS655356:WBS655357 WLO655356:WLO655357 WVK655356:WVK655357 C720892:C720893 IY720892:IY720893 SU720892:SU720893 ACQ720892:ACQ720893 AMM720892:AMM720893 AWI720892:AWI720893 BGE720892:BGE720893 BQA720892:BQA720893 BZW720892:BZW720893 CJS720892:CJS720893 CTO720892:CTO720893 DDK720892:DDK720893 DNG720892:DNG720893 DXC720892:DXC720893 EGY720892:EGY720893 EQU720892:EQU720893 FAQ720892:FAQ720893 FKM720892:FKM720893 FUI720892:FUI720893 GEE720892:GEE720893 GOA720892:GOA720893 GXW720892:GXW720893 HHS720892:HHS720893 HRO720892:HRO720893 IBK720892:IBK720893 ILG720892:ILG720893 IVC720892:IVC720893 JEY720892:JEY720893 JOU720892:JOU720893 JYQ720892:JYQ720893 KIM720892:KIM720893 KSI720892:KSI720893 LCE720892:LCE720893 LMA720892:LMA720893 LVW720892:LVW720893 MFS720892:MFS720893 MPO720892:MPO720893 MZK720892:MZK720893 NJG720892:NJG720893 NTC720892:NTC720893 OCY720892:OCY720893 OMU720892:OMU720893 OWQ720892:OWQ720893 PGM720892:PGM720893 PQI720892:PQI720893 QAE720892:QAE720893 QKA720892:QKA720893 QTW720892:QTW720893 RDS720892:RDS720893 RNO720892:RNO720893 RXK720892:RXK720893 SHG720892:SHG720893 SRC720892:SRC720893 TAY720892:TAY720893 TKU720892:TKU720893 TUQ720892:TUQ720893 UEM720892:UEM720893 UOI720892:UOI720893 UYE720892:UYE720893 VIA720892:VIA720893 VRW720892:VRW720893 WBS720892:WBS720893 WLO720892:WLO720893 WVK720892:WVK720893 C786428:C786429 IY786428:IY786429 SU786428:SU786429 ACQ786428:ACQ786429 AMM786428:AMM786429 AWI786428:AWI786429 BGE786428:BGE786429 BQA786428:BQA786429 BZW786428:BZW786429 CJS786428:CJS786429 CTO786428:CTO786429 DDK786428:DDK786429 DNG786428:DNG786429 DXC786428:DXC786429 EGY786428:EGY786429 EQU786428:EQU786429 FAQ786428:FAQ786429 FKM786428:FKM786429 FUI786428:FUI786429 GEE786428:GEE786429 GOA786428:GOA786429 GXW786428:GXW786429 HHS786428:HHS786429 HRO786428:HRO786429 IBK786428:IBK786429 ILG786428:ILG786429 IVC786428:IVC786429 JEY786428:JEY786429 JOU786428:JOU786429 JYQ786428:JYQ786429 KIM786428:KIM786429 KSI786428:KSI786429 LCE786428:LCE786429 LMA786428:LMA786429 LVW786428:LVW786429 MFS786428:MFS786429 MPO786428:MPO786429 MZK786428:MZK786429 NJG786428:NJG786429 NTC786428:NTC786429 OCY786428:OCY786429 OMU786428:OMU786429 OWQ786428:OWQ786429 PGM786428:PGM786429 PQI786428:PQI786429 QAE786428:QAE786429 QKA786428:QKA786429 QTW786428:QTW786429 RDS786428:RDS786429 RNO786428:RNO786429 RXK786428:RXK786429 SHG786428:SHG786429 SRC786428:SRC786429 TAY786428:TAY786429 TKU786428:TKU786429 TUQ786428:TUQ786429 UEM786428:UEM786429 UOI786428:UOI786429 UYE786428:UYE786429 VIA786428:VIA786429 VRW786428:VRW786429 WBS786428:WBS786429 WLO786428:WLO786429 WVK786428:WVK786429 C851964:C851965 IY851964:IY851965 SU851964:SU851965 ACQ851964:ACQ851965 AMM851964:AMM851965 AWI851964:AWI851965 BGE851964:BGE851965 BQA851964:BQA851965 BZW851964:BZW851965 CJS851964:CJS851965 CTO851964:CTO851965 DDK851964:DDK851965 DNG851964:DNG851965 DXC851964:DXC851965 EGY851964:EGY851965 EQU851964:EQU851965 FAQ851964:FAQ851965 FKM851964:FKM851965 FUI851964:FUI851965 GEE851964:GEE851965 GOA851964:GOA851965 GXW851964:GXW851965 HHS851964:HHS851965 HRO851964:HRO851965 IBK851964:IBK851965 ILG851964:ILG851965 IVC851964:IVC851965 JEY851964:JEY851965 JOU851964:JOU851965 JYQ851964:JYQ851965 KIM851964:KIM851965 KSI851964:KSI851965 LCE851964:LCE851965 LMA851964:LMA851965 LVW851964:LVW851965 MFS851964:MFS851965 MPO851964:MPO851965 MZK851964:MZK851965 NJG851964:NJG851965 NTC851964:NTC851965 OCY851964:OCY851965 OMU851964:OMU851965 OWQ851964:OWQ851965 PGM851964:PGM851965 PQI851964:PQI851965 QAE851964:QAE851965 QKA851964:QKA851965 QTW851964:QTW851965 RDS851964:RDS851965 RNO851964:RNO851965 RXK851964:RXK851965 SHG851964:SHG851965 SRC851964:SRC851965 TAY851964:TAY851965 TKU851964:TKU851965 TUQ851964:TUQ851965 UEM851964:UEM851965 UOI851964:UOI851965 UYE851964:UYE851965 VIA851964:VIA851965 VRW851964:VRW851965 WBS851964:WBS851965 WLO851964:WLO851965 WVK851964:WVK851965 C917500:C917501 IY917500:IY917501 SU917500:SU917501 ACQ917500:ACQ917501 AMM917500:AMM917501 AWI917500:AWI917501 BGE917500:BGE917501 BQA917500:BQA917501 BZW917500:BZW917501 CJS917500:CJS917501 CTO917500:CTO917501 DDK917500:DDK917501 DNG917500:DNG917501 DXC917500:DXC917501 EGY917500:EGY917501 EQU917500:EQU917501 FAQ917500:FAQ917501 FKM917500:FKM917501 FUI917500:FUI917501 GEE917500:GEE917501 GOA917500:GOA917501 GXW917500:GXW917501 HHS917500:HHS917501 HRO917500:HRO917501 IBK917500:IBK917501 ILG917500:ILG917501 IVC917500:IVC917501 JEY917500:JEY917501 JOU917500:JOU917501 JYQ917500:JYQ917501 KIM917500:KIM917501 KSI917500:KSI917501 LCE917500:LCE917501 LMA917500:LMA917501 LVW917500:LVW917501 MFS917500:MFS917501 MPO917500:MPO917501 MZK917500:MZK917501 NJG917500:NJG917501 NTC917500:NTC917501 OCY917500:OCY917501 OMU917500:OMU917501 OWQ917500:OWQ917501 PGM917500:PGM917501 PQI917500:PQI917501 QAE917500:QAE917501 QKA917500:QKA917501 QTW917500:QTW917501 RDS917500:RDS917501 RNO917500:RNO917501 RXK917500:RXK917501 SHG917500:SHG917501 SRC917500:SRC917501 TAY917500:TAY917501 TKU917500:TKU917501 TUQ917500:TUQ917501 UEM917500:UEM917501 UOI917500:UOI917501 UYE917500:UYE917501 VIA917500:VIA917501 VRW917500:VRW917501 WBS917500:WBS917501 WLO917500:WLO917501 WVK917500:WVK917501 C983036:C983037 IY983036:IY983037 SU983036:SU983037 ACQ983036:ACQ983037 AMM983036:AMM983037 AWI983036:AWI983037 BGE983036:BGE983037 BQA983036:BQA983037 BZW983036:BZW983037 CJS983036:CJS983037 CTO983036:CTO983037 DDK983036:DDK983037 DNG983036:DNG983037 DXC983036:DXC983037 EGY983036:EGY983037 EQU983036:EQU983037 FAQ983036:FAQ983037 FKM983036:FKM983037 FUI983036:FUI983037 GEE983036:GEE983037 GOA983036:GOA983037 GXW983036:GXW983037 HHS983036:HHS983037 HRO983036:HRO983037 IBK983036:IBK983037 ILG983036:ILG983037 IVC983036:IVC983037 JEY983036:JEY983037 JOU983036:JOU983037 JYQ983036:JYQ983037 KIM983036:KIM983037 KSI983036:KSI983037 LCE983036:LCE983037 LMA983036:LMA983037 LVW983036:LVW983037 MFS983036:MFS983037 MPO983036:MPO983037 MZK983036:MZK983037 NJG983036:NJG983037 NTC983036:NTC983037 OCY983036:OCY983037 OMU983036:OMU983037 OWQ983036:OWQ983037 PGM983036:PGM983037 PQI983036:PQI983037 QAE983036:QAE983037 QKA983036:QKA983037 QTW983036:QTW983037 RDS983036:RDS983037 RNO983036:RNO983037 RXK983036:RXK983037 SHG983036:SHG983037 SRC983036:SRC983037 TAY983036:TAY983037 TKU983036:TKU983037 TUQ983036:TUQ983037 UEM983036:UEM983037 UOI983036:UOI983037 UYE983036:UYE983037 VIA983036:VIA983037 VRW983036:VRW983037 WBS983036:WBS983037 WLO983036:WLO983037 WVK983036:WVK983037" showErrorMessage="1" showInputMessage="1" allowBlank="1" type="list">
      <formula1>$R$1:$R$2</formula1>
    </dataValidation>
    <dataValidation sqref="O5" showErrorMessage="1" showInputMessage="1" allowBlank="1" type="list">
      <formula1>$AA$3:$AA$5</formula1>
    </dataValidation>
  </dataValidations>
  <pageMargins left="0.5118110236220472" right="0.3149606299212598" top="0.7874015748031497" bottom="0.7874015748031497" header="0.3149606299212598" footer="0.3149606299212598"/>
  <pageSetup orientation="portrait" paperSize="9" scale="80"/>
  <drawing r:id="rId1"/>
</worksheet>
</file>

<file path=xl/worksheets/sheet4.xml><?xml version="1.0" encoding="utf-8"?>
<worksheet xmlns:r="http://schemas.openxmlformats.org/officeDocument/2006/relationships" xmlns="http://schemas.openxmlformats.org/spreadsheetml/2006/main">
  <sheetPr codeName="Planilha10">
    <tabColor rgb="FF00B0F0"/>
    <outlinePr summaryBelow="1" summaryRight="1"/>
    <pageSetUpPr/>
  </sheetPr>
  <dimension ref="B1:AD131"/>
  <sheetViews>
    <sheetView zoomScale="115" zoomScaleNormal="115" workbookViewId="0">
      <selection activeCell="N19" sqref="N19"/>
    </sheetView>
  </sheetViews>
  <sheetFormatPr baseColWidth="8" defaultColWidth="9.140625" defaultRowHeight="12.75"/>
  <cols>
    <col width="9.140625" customWidth="1" style="146" min="1" max="1"/>
    <col width="5.7109375" customWidth="1" style="240" min="2" max="2"/>
    <col width="27.85546875" bestFit="1" customWidth="1" style="240" min="3" max="3"/>
    <col width="7.7109375" customWidth="1" style="240" min="4" max="4"/>
    <col width="9" customWidth="1" style="240" min="5" max="5"/>
    <col width="7.140625" bestFit="1" customWidth="1" style="240" min="6" max="6"/>
    <col width="15.85546875" customWidth="1" style="240" min="7" max="7"/>
    <col width="18.140625" customWidth="1" style="240" min="8" max="8"/>
    <col width="10.42578125" bestFit="1" customWidth="1" style="146" min="9" max="9"/>
    <col width="5.140625" bestFit="1" customWidth="1" style="146" min="10" max="10"/>
    <col width="10.7109375" bestFit="1" customWidth="1" style="146" min="11" max="11"/>
    <col width="9.140625" customWidth="1" style="146" min="12" max="12"/>
    <col width="17.42578125" customWidth="1" style="257" min="13" max="13"/>
    <col width="39.85546875" bestFit="1" customWidth="1" style="258" min="14" max="14"/>
    <col width="37.5703125" bestFit="1" customWidth="1" style="258" min="15" max="15"/>
    <col width="35.7109375" bestFit="1" customWidth="1" style="258" min="16" max="16"/>
    <col width="43.5703125" bestFit="1" customWidth="1" style="258" min="17" max="17"/>
    <col width="33.85546875" bestFit="1" customWidth="1" style="258" min="18" max="18"/>
    <col width="37.85546875" bestFit="1" customWidth="1" style="258" min="19" max="19"/>
    <col width="42.42578125" bestFit="1" customWidth="1" style="258" min="20" max="20"/>
    <col width="33.85546875" bestFit="1" customWidth="1" style="258" min="21" max="21"/>
    <col width="42.28515625" bestFit="1" customWidth="1" style="258" min="22" max="22"/>
    <col width="41.7109375" bestFit="1" customWidth="1" style="258" min="23" max="23"/>
    <col width="45.28515625" bestFit="1" customWidth="1" style="258" min="24" max="24"/>
    <col width="42.42578125" bestFit="1" customWidth="1" style="258" min="25" max="25"/>
    <col width="15.140625" bestFit="1" customWidth="1" style="258" min="26" max="26"/>
    <col width="24" bestFit="1" customWidth="1" style="258" min="27" max="27"/>
    <col width="23.28515625" customWidth="1" style="258" min="28" max="28"/>
    <col width="20.85546875" bestFit="1" customWidth="1" style="258" min="29" max="29"/>
    <col width="25.7109375" bestFit="1" customWidth="1" style="258" min="30" max="30"/>
    <col width="12.5703125" bestFit="1" customWidth="1" style="146" min="31" max="31"/>
    <col width="9.140625" customWidth="1" style="146" min="32" max="16384"/>
  </cols>
  <sheetData>
    <row r="1" ht="13.5" customHeight="1" thickBot="1">
      <c r="M1" s="263" t="n"/>
      <c r="N1" s="257" t="n"/>
      <c r="O1" s="257" t="n"/>
      <c r="P1" s="257" t="n"/>
      <c r="Q1" s="257" t="n"/>
      <c r="R1" s="257" t="n"/>
      <c r="S1" s="257" t="n"/>
      <c r="T1" s="257" t="n"/>
      <c r="U1" s="257" t="n"/>
      <c r="V1" s="257" t="n"/>
    </row>
    <row r="2" ht="15" customHeight="1">
      <c r="B2" s="66" t="n"/>
      <c r="C2" s="67" t="n"/>
      <c r="D2" s="67" t="n"/>
      <c r="E2" s="67" t="n"/>
      <c r="F2" s="67" t="n"/>
      <c r="G2" s="67" t="n"/>
      <c r="H2" s="67" t="n"/>
      <c r="I2" s="68" t="n"/>
      <c r="J2" s="68" t="n"/>
      <c r="K2" s="65" t="n"/>
      <c r="N2" s="257" t="n"/>
      <c r="O2" s="257" t="n"/>
      <c r="P2" s="257" t="n"/>
      <c r="Q2" s="257" t="n"/>
      <c r="R2" s="257" t="n"/>
      <c r="S2" s="257" t="n"/>
      <c r="T2" s="79" t="n"/>
      <c r="U2" s="257" t="n"/>
      <c r="V2" s="257" t="n"/>
    </row>
    <row r="3" ht="21" customHeight="1">
      <c r="B3" s="69" t="n"/>
      <c r="C3" s="139">
        <f>"Proposta Técnica para Reator"&amp;" "&amp;W2</f>
        <v/>
      </c>
      <c r="J3" s="70" t="n"/>
      <c r="K3" s="71" t="n"/>
      <c r="M3" s="260" t="n"/>
      <c r="N3" s="257" t="n"/>
      <c r="O3" s="257" t="n"/>
      <c r="P3" s="257" t="n"/>
      <c r="Q3" s="257" t="n"/>
      <c r="R3" s="257" t="n"/>
      <c r="S3" s="257" t="n"/>
      <c r="T3" s="79" t="n"/>
      <c r="U3" s="257" t="n"/>
      <c r="V3" s="257" t="n"/>
    </row>
    <row r="4" ht="12.95" customHeight="1">
      <c r="B4" s="69" t="n"/>
      <c r="C4" s="72" t="inlineStr">
        <is>
          <t>Nossa Referência:</t>
        </is>
      </c>
      <c r="D4" s="261">
        <f>O2</f>
        <v/>
      </c>
      <c r="E4" s="64" t="n"/>
      <c r="F4" s="72" t="inlineStr">
        <is>
          <t>Cliente:</t>
        </is>
      </c>
      <c r="G4" s="262">
        <f>R2</f>
        <v/>
      </c>
      <c r="J4" s="70" t="n"/>
      <c r="K4" s="71" t="n"/>
      <c r="M4" s="263" t="n"/>
      <c r="N4" s="79" t="n"/>
      <c r="O4" s="79" t="n"/>
      <c r="P4" s="79" t="n"/>
      <c r="Q4" s="79" t="n"/>
      <c r="R4" s="79" t="n"/>
      <c r="S4" s="79" t="n"/>
      <c r="T4" s="79" t="n"/>
      <c r="U4" s="257" t="n"/>
      <c r="V4" s="257" t="n"/>
    </row>
    <row r="5" ht="12.95" customHeight="1">
      <c r="B5" s="69" t="n"/>
      <c r="C5" s="151" t="inlineStr">
        <is>
          <t xml:space="preserve">Reator(es), tipo </t>
        </is>
      </c>
      <c r="J5" s="70" t="n"/>
      <c r="K5" s="71" t="n"/>
      <c r="N5" s="260" t="n"/>
      <c r="O5" s="260" t="n"/>
      <c r="P5" s="257" t="n"/>
      <c r="Q5" s="257" t="n"/>
      <c r="R5" s="257" t="n"/>
      <c r="S5" s="257" t="n"/>
      <c r="T5" s="79" t="n"/>
      <c r="U5" s="257" t="n"/>
      <c r="V5" s="257" t="n"/>
    </row>
    <row r="6" ht="12.95" customHeight="1" thickBot="1">
      <c r="B6" s="59" t="n"/>
      <c r="K6" s="56" t="n"/>
      <c r="M6" s="260" t="n"/>
      <c r="N6" s="260" t="n"/>
      <c r="O6" s="260" t="n"/>
      <c r="P6" s="257" t="n"/>
      <c r="Q6" s="257" t="n"/>
      <c r="R6" s="257" t="n"/>
      <c r="S6" s="257" t="n"/>
      <c r="T6" s="79" t="n"/>
      <c r="U6" s="257" t="n"/>
      <c r="V6" s="257" t="n"/>
    </row>
    <row r="7" ht="12.95" customHeight="1" thickBot="1" thickTop="1">
      <c r="B7" s="59" t="n"/>
      <c r="C7" s="152" t="inlineStr">
        <is>
          <t xml:space="preserve">Características elétricas </t>
        </is>
      </c>
      <c r="G7" s="153" t="inlineStr">
        <is>
          <t>Ensaios Elétricos em Fábrica</t>
        </is>
      </c>
      <c r="H7" s="154" t="n"/>
      <c r="I7" s="155" t="n"/>
      <c r="K7" s="56" t="n"/>
      <c r="M7" s="263" t="n"/>
      <c r="N7" s="79" t="n"/>
      <c r="O7" s="79" t="n"/>
      <c r="P7" s="79" t="n"/>
      <c r="Q7" s="79" t="n"/>
      <c r="R7" s="79" t="n"/>
      <c r="S7" s="79" t="n"/>
      <c r="T7" s="79" t="n"/>
      <c r="U7" s="79" t="n"/>
      <c r="V7" s="79" t="n"/>
      <c r="W7" s="79" t="n"/>
      <c r="X7" s="79" t="n"/>
      <c r="Y7" s="79" t="n"/>
      <c r="Z7" s="79" t="n"/>
      <c r="AA7" s="79" t="n"/>
      <c r="AB7" s="79" t="n"/>
      <c r="AC7" s="79" t="n"/>
    </row>
    <row r="8" ht="12.95" customHeight="1" thickTop="1">
      <c r="B8" s="59" t="n"/>
      <c r="C8" s="156" t="n"/>
      <c r="D8" s="157" t="n"/>
      <c r="E8" s="158" t="n"/>
      <c r="G8" s="159" t="n"/>
      <c r="H8" s="160" t="n"/>
      <c r="I8" s="160" t="n"/>
      <c r="J8" s="161" t="n"/>
      <c r="K8" s="56" t="n"/>
      <c r="N8" s="260" t="n"/>
      <c r="O8" s="89" t="n"/>
      <c r="P8" s="257" t="n"/>
      <c r="Q8" s="257" t="n"/>
      <c r="R8" s="257" t="n"/>
      <c r="S8" s="257" t="n"/>
      <c r="T8" s="79" t="n"/>
      <c r="U8" s="257" t="n"/>
      <c r="V8" s="257" t="n"/>
    </row>
    <row r="9" ht="12.95" customHeight="1">
      <c r="B9" s="59" t="n"/>
      <c r="C9" s="162" t="inlineStr">
        <is>
          <t>Indutância Nominal</t>
        </is>
      </c>
      <c r="D9" s="264" t="n">
        <v>1.505</v>
      </c>
      <c r="E9" s="163" t="inlineStr">
        <is>
          <t>mH</t>
        </is>
      </c>
      <c r="G9" s="164" t="inlineStr">
        <is>
          <t>Norma Aplicável</t>
        </is>
      </c>
      <c r="H9" s="265" t="inlineStr">
        <is>
          <t>ABNT NBR 5356-06</t>
        </is>
      </c>
      <c r="I9" s="240" t="n"/>
      <c r="J9" s="165" t="n"/>
      <c r="K9" s="56" t="n"/>
      <c r="N9" s="260" t="n"/>
      <c r="O9" s="89" t="n"/>
      <c r="P9" s="257" t="n"/>
      <c r="Q9" s="257" t="n"/>
      <c r="R9" s="257" t="n"/>
      <c r="S9" s="257" t="n"/>
      <c r="T9" s="79" t="n"/>
      <c r="U9" s="257" t="n"/>
      <c r="V9" s="257" t="n"/>
    </row>
    <row r="10" ht="12.95" customHeight="1">
      <c r="B10" s="59" t="n"/>
      <c r="C10" s="162" t="inlineStr">
        <is>
          <t>Impedância Nominal</t>
        </is>
      </c>
      <c r="D10" s="264" t="n">
        <v>0.5673549</v>
      </c>
      <c r="E10" s="266" t="inlineStr">
        <is>
          <t>Ω</t>
        </is>
      </c>
      <c r="G10" s="164" t="inlineStr">
        <is>
          <t>→ Visual e dimensional.</t>
        </is>
      </c>
      <c r="H10" s="21" t="n"/>
      <c r="I10" s="240" t="n"/>
      <c r="J10" s="165" t="n"/>
      <c r="K10" s="56" t="n"/>
      <c r="M10" s="263" t="n"/>
      <c r="N10" s="79" t="n"/>
      <c r="O10" s="79" t="n"/>
      <c r="P10" s="79" t="n"/>
      <c r="Q10" s="79" t="n"/>
      <c r="R10" s="79" t="n"/>
      <c r="S10" s="79" t="n"/>
      <c r="T10" s="79" t="n"/>
      <c r="U10" s="267" t="n"/>
      <c r="V10" s="267" t="n"/>
      <c r="W10" s="267" t="n"/>
      <c r="X10" s="267" t="n"/>
      <c r="Y10" s="267" t="n"/>
      <c r="Z10" s="267" t="n"/>
      <c r="AA10" s="267" t="n"/>
      <c r="AB10" s="267" t="n"/>
    </row>
    <row r="11" ht="12.95" customHeight="1">
      <c r="B11" s="59" t="n"/>
      <c r="C11" s="162" t="inlineStr">
        <is>
          <t>Tensão do Sistema</t>
        </is>
      </c>
      <c r="D11" s="264" t="inlineStr">
        <is>
          <t>34.5</t>
        </is>
      </c>
      <c r="E11" s="163" t="inlineStr">
        <is>
          <t>kV</t>
        </is>
      </c>
      <c r="G11" s="164" t="inlineStr">
        <is>
          <t>→ Medição de resistência ôhmica do enrolamento.</t>
        </is>
      </c>
      <c r="H11" s="21" t="n"/>
      <c r="I11" s="240" t="n"/>
      <c r="J11" s="165" t="n"/>
      <c r="K11" s="56" t="n"/>
      <c r="N11" s="260" t="n"/>
      <c r="O11" s="89" t="n"/>
      <c r="P11" s="257" t="n"/>
      <c r="Q11" s="257" t="n"/>
      <c r="U11" s="268" t="n"/>
      <c r="V11" s="268" t="n"/>
      <c r="W11" s="268" t="n"/>
      <c r="X11" s="268" t="n"/>
      <c r="Y11" s="268" t="n"/>
      <c r="Z11" s="268" t="n"/>
      <c r="AA11" s="268" t="n"/>
      <c r="AB11" s="268" t="n"/>
    </row>
    <row r="12" ht="12.95" customHeight="1">
      <c r="B12" s="59" t="n"/>
      <c r="C12" s="162" t="inlineStr">
        <is>
          <t xml:space="preserve">Nível de Isolamento Entre Terminais (NBI) </t>
        </is>
      </c>
      <c r="D12" s="264" t="inlineStr">
        <is>
          <t>200</t>
        </is>
      </c>
      <c r="E12" s="163" t="inlineStr">
        <is>
          <t>kVp</t>
        </is>
      </c>
      <c r="G12" s="164" t="inlineStr">
        <is>
          <t>→ Medição da reatância.</t>
        </is>
      </c>
      <c r="H12" s="21" t="n"/>
      <c r="I12" s="240" t="n"/>
      <c r="J12" s="165" t="n"/>
      <c r="K12" s="56" t="n"/>
      <c r="N12" s="260" t="n"/>
      <c r="O12" s="89" t="n"/>
      <c r="P12" s="257" t="n"/>
      <c r="Q12" s="257" t="n"/>
      <c r="R12" s="257" t="n"/>
      <c r="S12" s="257" t="n"/>
      <c r="T12" s="79" t="n"/>
      <c r="U12" s="257" t="n"/>
      <c r="V12" s="257" t="n"/>
    </row>
    <row r="13" ht="12.95" customHeight="1">
      <c r="B13" s="59" t="n"/>
      <c r="C13" s="162" t="inlineStr">
        <is>
          <t>Frequência</t>
        </is>
      </c>
      <c r="D13" s="264" t="inlineStr">
        <is>
          <t>60</t>
        </is>
      </c>
      <c r="E13" s="163" t="inlineStr">
        <is>
          <t>Hz</t>
        </is>
      </c>
      <c r="F13" s="146" t="n"/>
      <c r="G13" s="164" t="inlineStr">
        <is>
          <t>→ Medição de perdas à temperatura ambiente.</t>
        </is>
      </c>
      <c r="H13" s="21" t="n"/>
      <c r="I13" s="240" t="n"/>
      <c r="J13" s="165" t="n"/>
      <c r="K13" s="56" t="n"/>
      <c r="M13" s="263" t="n"/>
      <c r="N13" s="79" t="n"/>
      <c r="O13" s="79" t="n"/>
      <c r="P13" s="79" t="n"/>
      <c r="Q13" s="79" t="n"/>
      <c r="R13" s="79" t="n"/>
      <c r="S13" s="79" t="n"/>
      <c r="T13" s="79" t="n"/>
      <c r="U13" s="79" t="n"/>
    </row>
    <row r="14" ht="12.95" customHeight="1">
      <c r="B14" s="59" t="n"/>
      <c r="C14" s="162" t="inlineStr">
        <is>
          <t>Frequência de Sintonia</t>
        </is>
      </c>
      <c r="D14" s="264" t="inlineStr"/>
      <c r="E14" s="163" t="inlineStr">
        <is>
          <t>Hz</t>
        </is>
      </c>
      <c r="F14" s="146" t="n"/>
      <c r="G14" s="164" t="inlineStr">
        <is>
          <t>→ Medição da indutância e do fator de qualidade na frequência de sintonia.</t>
        </is>
      </c>
      <c r="I14" s="240" t="n"/>
      <c r="J14" s="165" t="n"/>
      <c r="K14" s="56" t="n"/>
      <c r="N14" s="257" t="n"/>
      <c r="O14" s="257" t="n"/>
      <c r="P14" s="79" t="n"/>
      <c r="Q14" s="257" t="n"/>
      <c r="R14" s="257" t="n"/>
    </row>
    <row r="15" ht="12.95" customHeight="1" thickBot="1">
      <c r="B15" s="59" t="n"/>
      <c r="C15" s="162" t="inlineStr">
        <is>
          <t>Corrente Nominal</t>
        </is>
      </c>
      <c r="D15" s="264" t="inlineStr">
        <is>
          <t>900</t>
        </is>
      </c>
      <c r="E15" s="163" t="inlineStr">
        <is>
          <t>A</t>
        </is>
      </c>
      <c r="F15" s="146" t="n"/>
      <c r="G15" s="167" t="n"/>
      <c r="H15" s="168" t="n"/>
      <c r="I15" s="168" t="n"/>
      <c r="J15" s="169" t="n"/>
      <c r="K15" s="56" t="n"/>
      <c r="N15" s="260" t="n"/>
      <c r="O15" s="89" t="n"/>
      <c r="P15" s="257" t="n"/>
      <c r="Q15" s="257" t="n"/>
      <c r="R15" s="257" t="n"/>
      <c r="S15" s="257" t="n"/>
      <c r="T15" s="79" t="n"/>
      <c r="U15" s="257" t="n"/>
      <c r="V15" s="257" t="n"/>
    </row>
    <row r="16" ht="12.95" customHeight="1" thickBot="1" thickTop="1">
      <c r="B16" s="59" t="n"/>
      <c r="C16" s="162" t="inlineStr">
        <is>
          <t>Corrente de Curto-circuito Térmica / Duração</t>
        </is>
      </c>
      <c r="D16" s="264" t="inlineStr">
        <is>
          <t>12.5 / 1</t>
        </is>
      </c>
      <c r="E16" s="163" t="inlineStr">
        <is>
          <t>kA/s</t>
        </is>
      </c>
      <c r="K16" s="56" t="n"/>
      <c r="M16" s="263" t="n"/>
      <c r="N16" s="79" t="n"/>
      <c r="O16" s="79" t="n"/>
      <c r="P16" s="79" t="n"/>
      <c r="Q16" s="257" t="n"/>
      <c r="R16" s="257" t="n"/>
      <c r="S16" s="257" t="n"/>
      <c r="T16" s="79" t="n"/>
      <c r="U16" s="257" t="n"/>
      <c r="V16" s="257" t="n"/>
    </row>
    <row r="17" ht="12.95" customHeight="1" thickBot="1" thickTop="1">
      <c r="B17" s="59" t="n"/>
      <c r="C17" s="162" t="inlineStr">
        <is>
          <t>Corrente de Curto-circuito Dinâmica</t>
        </is>
      </c>
      <c r="D17" s="264" t="inlineStr">
        <is>
          <t>31.87</t>
        </is>
      </c>
      <c r="E17" s="163" t="inlineStr">
        <is>
          <t>kAp</t>
        </is>
      </c>
      <c r="F17" s="146" t="n"/>
      <c r="G17" s="153" t="inlineStr">
        <is>
          <t>Distanciamento Magnético</t>
        </is>
      </c>
      <c r="H17" s="154" t="n"/>
      <c r="I17" s="170" t="n"/>
      <c r="J17" s="240" t="n"/>
      <c r="K17" s="56" t="n"/>
      <c r="N17" s="260" t="n"/>
      <c r="O17" s="89" t="n"/>
      <c r="P17" s="257" t="n"/>
      <c r="Q17" s="257" t="n"/>
      <c r="R17" s="257" t="n"/>
      <c r="S17" s="257" t="n"/>
      <c r="T17" s="79" t="n"/>
      <c r="U17" s="257" t="n"/>
      <c r="V17" s="257" t="n"/>
    </row>
    <row r="18" ht="12.95" customHeight="1" thickTop="1">
      <c r="B18" s="59" t="n"/>
      <c r="C18" s="162" t="inlineStr">
        <is>
          <t>Perdas por Fase à 75ºC / Corrente Nominal</t>
        </is>
      </c>
      <c r="D18" s="264" t="n">
        <v>14.726</v>
      </c>
      <c r="E18" s="163" t="inlineStr">
        <is>
          <t>kW</t>
        </is>
      </c>
      <c r="F18" s="146" t="n"/>
      <c r="G18" s="171" t="n"/>
      <c r="H18" s="172" t="n"/>
      <c r="I18" s="160" t="n"/>
      <c r="J18" s="173" t="n"/>
      <c r="K18" s="56" t="n"/>
      <c r="N18" s="260" t="n"/>
      <c r="O18" s="89" t="n"/>
      <c r="P18" s="257" t="n"/>
      <c r="Q18" s="257" t="n"/>
      <c r="R18" s="257" t="n"/>
      <c r="S18" s="257" t="n"/>
      <c r="T18" s="79" t="n"/>
      <c r="U18" s="257" t="n"/>
      <c r="V18" s="257" t="n"/>
    </row>
    <row r="19" ht="12.95" customHeight="1">
      <c r="B19" s="59" t="n"/>
      <c r="C19" s="162" t="inlineStr">
        <is>
          <t>Fator Q à 75ºC / Frequencia Nominal</t>
        </is>
      </c>
      <c r="D19" s="264" t="inlineStr">
        <is>
          <t>59</t>
        </is>
      </c>
      <c r="E19" s="174" t="n"/>
      <c r="F19" s="146" t="n"/>
      <c r="G19" s="175" t="inlineStr">
        <is>
          <t>Distância Mínima Entre Eixos de Reatores (DE)</t>
        </is>
      </c>
      <c r="I19" s="25" t="n"/>
      <c r="J19" s="176" t="n">
        <v>2618.894</v>
      </c>
      <c r="K19" s="60">
        <f>K21</f>
        <v/>
      </c>
      <c r="M19" s="263" t="n"/>
      <c r="N19" s="79" t="n"/>
      <c r="O19" s="79" t="n"/>
      <c r="P19" s="79" t="n"/>
      <c r="Q19" s="79" t="n"/>
      <c r="R19" s="257" t="n"/>
      <c r="S19" s="257" t="n"/>
      <c r="T19" s="79" t="n"/>
      <c r="U19" s="257" t="n">
        <v>784.1</v>
      </c>
      <c r="V19" s="257" t="n"/>
      <c r="W19" t="n">
        <v>1725.02</v>
      </c>
    </row>
    <row r="20" ht="12.95" customHeight="1">
      <c r="B20" s="59" t="n"/>
      <c r="C20" s="177" t="inlineStr">
        <is>
          <t>Fator Q à 75ºC / Frequencia de Sintonia</t>
        </is>
      </c>
      <c r="D20" s="269" t="inlineStr">
        <is>
          <t xml:space="preserve">≥ </t>
        </is>
      </c>
      <c r="E20" s="174" t="inlineStr"/>
      <c r="F20" s="146" t="n"/>
      <c r="G20" s="179" t="inlineStr">
        <is>
          <t>Distanciamento axial a partir da cruzeta superior/inferior para:</t>
        </is>
      </c>
      <c r="H20" s="47" t="n"/>
      <c r="I20" s="240" t="n"/>
      <c r="J20" s="180" t="n"/>
      <c r="K20" s="56" t="n"/>
      <c r="N20" s="260" t="n"/>
      <c r="O20" s="89" t="n"/>
      <c r="P20" s="257" t="n"/>
      <c r="Q20" s="257" t="n"/>
      <c r="R20" s="257" t="n"/>
      <c r="S20" s="257" t="n"/>
      <c r="T20" s="79" t="n"/>
      <c r="U20" s="257" t="n"/>
      <c r="V20" s="257" t="n"/>
    </row>
    <row r="21" ht="12.95" customHeight="1">
      <c r="B21" s="59" t="n"/>
      <c r="C21" s="162" t="inlineStr">
        <is>
          <t>Potência Nominal</t>
        </is>
      </c>
      <c r="D21" s="264" t="n">
        <v>459.557469</v>
      </c>
      <c r="E21" s="163" t="inlineStr">
        <is>
          <t>kVAr</t>
        </is>
      </c>
      <c r="F21" s="146" t="n"/>
      <c r="G21" s="175" t="inlineStr">
        <is>
          <t>→ Pequenas partes metálicas não formando laços fechados (MC1A)</t>
        </is>
      </c>
      <c r="H21" s="46" t="n"/>
      <c r="I21" s="25" t="n"/>
      <c r="J21" s="176">
        <f>T11</f>
        <v/>
      </c>
      <c r="K21" s="60" t="inlineStr">
        <is>
          <t>mm</t>
        </is>
      </c>
      <c r="N21" s="79" t="n"/>
      <c r="O21" s="79" t="n"/>
      <c r="P21" s="79" t="n"/>
      <c r="Q21" s="79" t="n"/>
      <c r="R21" s="257" t="n"/>
      <c r="S21" s="257" t="n"/>
      <c r="T21" s="79" t="n"/>
      <c r="U21" s="257" t="n"/>
      <c r="V21" s="257" t="n"/>
    </row>
    <row r="22" ht="12.95" customHeight="1">
      <c r="B22" s="59" t="n"/>
      <c r="C22" s="162" t="inlineStr">
        <is>
          <t>Resfriamento</t>
        </is>
      </c>
      <c r="D22" s="264" t="inlineStr">
        <is>
          <t>A.N.</t>
        </is>
      </c>
      <c r="E22" s="181" t="n"/>
      <c r="F22" s="146" t="n"/>
      <c r="G22" s="179" t="inlineStr">
        <is>
          <t>Distanciamento radial a partir da linha de centro do reator para:</t>
        </is>
      </c>
      <c r="H22" s="47" t="n"/>
      <c r="I22" s="48" t="n"/>
      <c r="J22" s="180" t="n"/>
      <c r="K22" s="56" t="n"/>
      <c r="N22" s="260" t="n"/>
      <c r="O22" s="89" t="n"/>
      <c r="P22" s="257" t="n"/>
      <c r="Q22" s="257" t="n"/>
      <c r="R22" s="257" t="n"/>
      <c r="S22" s="257" t="n"/>
      <c r="T22" s="79" t="n"/>
      <c r="U22" s="257" t="n"/>
      <c r="V22" s="257" t="n"/>
    </row>
    <row r="23" ht="12.95" customHeight="1">
      <c r="B23" s="59" t="n"/>
      <c r="C23" s="162" t="inlineStr">
        <is>
          <t>Classe de Isolamento</t>
        </is>
      </c>
      <c r="D23" s="264" t="inlineStr">
        <is>
          <t>155</t>
        </is>
      </c>
      <c r="E23" s="270" t="inlineStr">
        <is>
          <t>°C</t>
        </is>
      </c>
      <c r="F23" s="146" t="n"/>
      <c r="G23" s="175" t="inlineStr">
        <is>
          <t>→ Pequenas partes metálicas não formando laços fechados (MC1R)</t>
        </is>
      </c>
      <c r="H23" s="46" t="n"/>
      <c r="I23" s="25" t="n"/>
      <c r="J23" s="176">
        <f>S11</f>
        <v/>
      </c>
      <c r="K23" s="60" t="inlineStr">
        <is>
          <t>mm</t>
        </is>
      </c>
      <c r="N23" s="260" t="n"/>
      <c r="O23" s="89" t="n"/>
      <c r="P23" s="257" t="n"/>
      <c r="Q23" s="257" t="n"/>
      <c r="R23" s="257" t="n"/>
      <c r="S23" s="257" t="n"/>
      <c r="T23" s="79" t="n"/>
      <c r="U23" s="257" t="n"/>
      <c r="V23" s="257" t="n"/>
    </row>
    <row r="24" ht="12.95" customHeight="1" thickBot="1">
      <c r="B24" s="59" t="n"/>
      <c r="C24" s="183" t="n"/>
      <c r="D24" s="184" t="n"/>
      <c r="E24" s="185" t="n"/>
      <c r="F24" s="146" t="n"/>
      <c r="G24" s="167" t="n"/>
      <c r="H24" s="168" t="n"/>
      <c r="I24" s="168" t="n"/>
      <c r="J24" s="169" t="n"/>
      <c r="K24" s="56" t="n"/>
      <c r="M24" s="263" t="n"/>
      <c r="N24" s="79" t="n"/>
      <c r="O24" s="79" t="n"/>
      <c r="P24" s="79" t="n"/>
      <c r="Q24" s="79" t="n"/>
      <c r="R24" s="79" t="n"/>
      <c r="S24" s="257" t="n"/>
      <c r="T24" s="79" t="n"/>
      <c r="U24" s="257" t="n"/>
      <c r="V24" s="257" t="n"/>
    </row>
    <row r="25" ht="12.95" customHeight="1" thickBot="1" thickTop="1">
      <c r="B25" s="59" t="n"/>
      <c r="F25" s="146" t="n"/>
      <c r="G25" s="146" t="n"/>
      <c r="H25" s="146" t="n"/>
      <c r="K25" s="56" t="n"/>
      <c r="N25" s="260" t="n"/>
      <c r="O25" s="89" t="n"/>
      <c r="P25" s="257" t="n"/>
      <c r="Q25" s="257" t="n"/>
      <c r="R25" s="257" t="n"/>
      <c r="S25" s="257" t="n"/>
      <c r="T25" s="79" t="n"/>
      <c r="U25" s="257" t="n"/>
      <c r="V25" s="257" t="n"/>
    </row>
    <row r="26" ht="12.95" customHeight="1" thickBot="1" thickTop="1">
      <c r="B26" s="59" t="n"/>
      <c r="C26" s="186" t="inlineStr">
        <is>
          <t xml:space="preserve">Dimensional </t>
        </is>
      </c>
      <c r="F26" s="146" t="n"/>
      <c r="G26" s="146" t="n"/>
      <c r="H26" s="146" t="n"/>
      <c r="K26" s="56" t="n"/>
      <c r="N26" s="260" t="n"/>
      <c r="O26" s="89" t="n"/>
      <c r="P26" s="257" t="n"/>
      <c r="Q26" s="257" t="n"/>
      <c r="R26" s="257" t="n"/>
      <c r="S26" s="257" t="n"/>
      <c r="T26" s="79" t="n"/>
      <c r="U26" s="257" t="n"/>
      <c r="V26" s="257" t="n"/>
    </row>
    <row r="27" ht="12.95" customHeight="1" thickTop="1">
      <c r="B27" s="59" t="n"/>
      <c r="C27" s="156" t="n"/>
      <c r="D27" s="157" t="n"/>
      <c r="E27" s="158" t="n"/>
      <c r="F27" s="146" t="n"/>
      <c r="G27" s="146" t="n"/>
      <c r="H27" s="146" t="n"/>
      <c r="K27" s="56" t="n"/>
      <c r="M27" s="263" t="n"/>
      <c r="N27" s="79" t="n"/>
      <c r="O27" s="79" t="n"/>
      <c r="P27" s="79" t="n"/>
      <c r="Q27" s="79" t="n"/>
      <c r="R27" s="257" t="n"/>
      <c r="S27" s="257" t="n"/>
      <c r="T27" s="79" t="n"/>
      <c r="U27" s="257" t="n"/>
      <c r="V27" s="257" t="n"/>
    </row>
    <row r="28" ht="12.95" customHeight="1">
      <c r="B28" s="59" t="n"/>
      <c r="C28" s="162" t="inlineStr">
        <is>
          <t>Altura Reator Módulo</t>
        </is>
      </c>
      <c r="D28" s="264" t="n">
        <v>729.6</v>
      </c>
      <c r="E28" s="187" t="inlineStr">
        <is>
          <t>mm</t>
        </is>
      </c>
      <c r="F28" s="21" t="n"/>
      <c r="K28" s="56" t="n"/>
      <c r="N28" s="260" t="n"/>
      <c r="O28" s="89" t="n"/>
      <c r="P28" s="257" t="n"/>
      <c r="Q28" s="257" t="n"/>
      <c r="R28" s="257" t="n"/>
      <c r="S28" s="257" t="n"/>
      <c r="T28" s="79" t="n"/>
      <c r="U28" s="257" t="n"/>
      <c r="V28" s="257" t="n"/>
    </row>
    <row r="29" ht="12.95" customHeight="1">
      <c r="B29" s="59" t="n"/>
      <c r="C29" s="162" t="inlineStr">
        <is>
          <t>Diâmetro Externo</t>
        </is>
      </c>
      <c r="D29" s="264" t="n">
        <v>1568.2</v>
      </c>
      <c r="E29" s="187" t="inlineStr">
        <is>
          <t>mm</t>
        </is>
      </c>
      <c r="K29" s="56" t="n"/>
      <c r="N29" s="260" t="n"/>
      <c r="O29" s="89" t="n"/>
      <c r="P29" s="257" t="n"/>
      <c r="Q29" s="257" t="n"/>
      <c r="R29" s="257" t="n"/>
      <c r="S29" s="257" t="n"/>
      <c r="T29" s="79" t="n"/>
      <c r="U29" s="257" t="n"/>
      <c r="V29" s="257" t="n"/>
    </row>
    <row r="30" ht="12.95" customHeight="1">
      <c r="B30" s="59" t="n"/>
      <c r="C30" s="162" t="inlineStr">
        <is>
          <t>Diâmetro da Fundação</t>
        </is>
      </c>
      <c r="D30" s="271" t="inlineStr"/>
      <c r="E30" s="187" t="inlineStr">
        <is>
          <t>mm</t>
        </is>
      </c>
      <c r="K30" s="56" t="n"/>
      <c r="M30" s="263" t="n"/>
      <c r="N30" s="79" t="n"/>
      <c r="O30" s="79" t="n"/>
    </row>
    <row r="31" ht="12.95" customHeight="1">
      <c r="B31" s="59" t="n"/>
      <c r="C31" s="162" t="inlineStr">
        <is>
          <t>Peso por Módulo</t>
        </is>
      </c>
      <c r="D31" s="271" t="inlineStr"/>
      <c r="E31" s="187" t="inlineStr">
        <is>
          <t>kg</t>
        </is>
      </c>
      <c r="K31" s="56" t="n"/>
      <c r="N31" s="260" t="n"/>
      <c r="O31" s="89" t="n"/>
      <c r="P31" s="257" t="n"/>
      <c r="Q31" s="257" t="n"/>
      <c r="R31" s="257" t="n"/>
      <c r="S31" s="257" t="n"/>
      <c r="T31" s="79" t="n"/>
      <c r="U31" s="257" t="n"/>
      <c r="V31" s="257" t="n"/>
    </row>
    <row r="32" ht="12.95" customHeight="1" thickBot="1">
      <c r="B32" s="61" t="n"/>
      <c r="C32" s="162" t="inlineStr">
        <is>
          <t xml:space="preserve">Peso Total </t>
        </is>
      </c>
      <c r="D32" s="271" t="inlineStr"/>
      <c r="E32" s="187" t="inlineStr">
        <is>
          <t>kg</t>
        </is>
      </c>
      <c r="K32" s="56" t="n"/>
      <c r="N32" s="260" t="n"/>
      <c r="O32" s="89" t="n"/>
      <c r="P32" s="257" t="n"/>
      <c r="Q32" s="257" t="n"/>
      <c r="R32" s="257" t="n"/>
      <c r="S32" s="257" t="n"/>
      <c r="T32" s="79" t="n"/>
      <c r="U32" s="257" t="n"/>
      <c r="V32" s="257" t="n"/>
    </row>
    <row r="33" ht="12.95" customHeight="1" thickBot="1" thickTop="1">
      <c r="B33" s="61" t="n"/>
      <c r="C33" s="188" t="n"/>
      <c r="D33" s="272" t="n"/>
      <c r="E33" s="190" t="n"/>
      <c r="G33" s="191" t="inlineStr">
        <is>
          <t>Ambiental</t>
        </is>
      </c>
      <c r="H33" s="273" t="n"/>
      <c r="I33" s="155" t="n"/>
      <c r="K33" s="56" t="n"/>
      <c r="M33" s="263" t="n"/>
      <c r="N33" s="79" t="n"/>
      <c r="O33" s="79" t="n"/>
      <c r="P33" s="79" t="n"/>
      <c r="Q33" s="79" t="n"/>
      <c r="R33" s="79" t="n"/>
      <c r="S33" s="79" t="n"/>
      <c r="T33" s="79" t="n"/>
      <c r="U33" s="79" t="n"/>
      <c r="V33" s="257" t="n"/>
    </row>
    <row r="34" ht="12.95" customHeight="1" thickBot="1" thickTop="1">
      <c r="B34" s="59" t="n"/>
      <c r="C34" s="76" t="inlineStr">
        <is>
          <t>Altura total do conjunto Trifasico</t>
        </is>
      </c>
      <c r="D34" s="77">
        <f>D28*3+(2*#REF!+(IF(Q1=1,2,1))*(#REF!+#REF!))*1000+IF(#REF!=2,0,(#REF!*1000))*5</f>
        <v/>
      </c>
      <c r="E34" s="78" t="inlineStr">
        <is>
          <t>mm</t>
        </is>
      </c>
      <c r="G34" s="159" t="n"/>
      <c r="H34" s="160" t="n"/>
      <c r="I34" s="193" t="n"/>
      <c r="J34" s="161" t="n"/>
      <c r="K34" s="56" t="n"/>
      <c r="N34" s="260" t="n"/>
      <c r="O34" s="89" t="n"/>
      <c r="P34" s="257" t="n"/>
      <c r="Q34" s="257" t="n"/>
      <c r="R34" s="257" t="n"/>
      <c r="S34" s="257" t="n"/>
      <c r="T34" s="79" t="n"/>
      <c r="U34" s="257" t="n"/>
      <c r="V34" s="257" t="n"/>
    </row>
    <row r="35" ht="12.95" customHeight="1" thickTop="1">
      <c r="B35" s="59" t="n"/>
      <c r="C35" s="274">
        <f>TEXT(D28,"0")&amp;" mm"</f>
        <v/>
      </c>
      <c r="D35" s="195" t="n"/>
      <c r="E35" s="196" t="n"/>
      <c r="G35" s="164" t="inlineStr">
        <is>
          <t>Instalação</t>
        </is>
      </c>
      <c r="I35" s="275">
        <f>P5</f>
        <v/>
      </c>
      <c r="J35" s="197" t="n"/>
      <c r="K35" s="56" t="n"/>
      <c r="N35" s="79" t="n"/>
      <c r="O35" s="79" t="n"/>
      <c r="P35" s="79" t="n"/>
      <c r="Q35" s="79" t="n"/>
      <c r="R35" s="79" t="n"/>
      <c r="S35" s="79" t="n"/>
      <c r="T35" s="79" t="n"/>
      <c r="U35" s="79" t="n"/>
      <c r="V35" s="79" t="n"/>
      <c r="W35" s="79" t="n"/>
      <c r="X35" s="79" t="n"/>
      <c r="Y35" s="79" t="n"/>
    </row>
    <row r="36" ht="12.95" customHeight="1">
      <c r="B36" s="59" t="n"/>
      <c r="C36" s="276" t="n"/>
      <c r="D36" s="58" t="n"/>
      <c r="E36" s="199" t="n"/>
      <c r="G36" s="164" t="inlineStr">
        <is>
          <t>Altitude Máxima</t>
        </is>
      </c>
      <c r="I36" s="22" t="inlineStr">
        <is>
          <t>1568 x 1568 x 729</t>
        </is>
      </c>
      <c r="J36" s="200" t="inlineStr">
        <is>
          <t>manm</t>
        </is>
      </c>
      <c r="K36" s="56" t="n"/>
      <c r="N36" s="260" t="n"/>
      <c r="O36" s="89" t="n"/>
      <c r="P36" s="257" t="n"/>
      <c r="Q36" s="257" t="n"/>
      <c r="R36" s="257" t="n"/>
      <c r="S36" s="257" t="n"/>
      <c r="T36" s="79" t="n"/>
      <c r="U36" s="257" t="n"/>
      <c r="V36" s="257" t="n"/>
    </row>
    <row r="37" ht="12.95" customHeight="1">
      <c r="B37" s="59" t="n"/>
      <c r="C37" s="276" t="n"/>
      <c r="D37" s="58" t="n"/>
      <c r="E37" s="199" t="n"/>
      <c r="G37" s="164" t="inlineStr">
        <is>
          <t>Temperatura Ambiente</t>
        </is>
      </c>
      <c r="I37" s="277">
        <f>N5</f>
        <v/>
      </c>
      <c r="J37" s="200" t="inlineStr">
        <is>
          <t>ºC</t>
        </is>
      </c>
      <c r="K37" s="56" t="n"/>
      <c r="N37" s="260" t="n"/>
      <c r="O37" s="89" t="n"/>
      <c r="P37" s="257" t="n"/>
      <c r="Q37" s="257" t="n"/>
      <c r="R37" s="257" t="n"/>
      <c r="S37" s="257" t="n"/>
      <c r="T37" s="79" t="n"/>
      <c r="U37" s="257" t="n"/>
      <c r="V37" s="257" t="n"/>
    </row>
    <row r="38" ht="12.95" customHeight="1">
      <c r="B38" s="59" t="n"/>
      <c r="C38" s="276" t="n"/>
      <c r="D38" s="58" t="n"/>
      <c r="E38" s="199" t="n"/>
      <c r="G38" s="164" t="inlineStr">
        <is>
          <t>Velocidade do Vento</t>
        </is>
      </c>
      <c r="I38" s="277">
        <f>S5</f>
        <v/>
      </c>
      <c r="J38" s="200" t="inlineStr">
        <is>
          <t>km/h</t>
        </is>
      </c>
      <c r="K38" s="56" t="n"/>
      <c r="M38" s="263" t="n"/>
      <c r="N38" s="79" t="n"/>
      <c r="O38" s="79" t="n"/>
      <c r="P38" s="257" t="n"/>
      <c r="Q38" s="257" t="n"/>
      <c r="R38" s="257" t="n"/>
      <c r="S38" s="257" t="n"/>
      <c r="T38" s="79" t="n"/>
      <c r="U38" s="257" t="n"/>
      <c r="V38" s="257" t="n"/>
    </row>
    <row r="39" ht="12.95" customHeight="1" thickBot="1">
      <c r="B39" s="61" t="n"/>
      <c r="C39" s="276" t="n"/>
      <c r="D39" s="58" t="n"/>
      <c r="E39" s="199" t="n"/>
      <c r="G39" s="201" t="n"/>
      <c r="H39" s="202" t="n"/>
      <c r="I39" s="168" t="n"/>
      <c r="J39" s="169" t="n"/>
      <c r="K39" s="56" t="n"/>
      <c r="N39" s="260" t="n"/>
      <c r="O39" s="89" t="n"/>
      <c r="P39" s="257" t="n"/>
      <c r="Q39" s="257" t="n"/>
      <c r="R39" s="257" t="n"/>
      <c r="S39" s="257" t="n"/>
      <c r="T39" s="79" t="n"/>
      <c r="U39" s="257" t="n"/>
      <c r="V39" s="257" t="n"/>
    </row>
    <row r="40" ht="12.95" customHeight="1" thickBot="1" thickTop="1">
      <c r="B40" s="61" t="n"/>
      <c r="C40" s="276" t="n"/>
      <c r="D40" s="58" t="n"/>
      <c r="E40" s="199" t="n"/>
      <c r="F40" s="146" t="n"/>
      <c r="G40" s="146" t="n"/>
      <c r="H40" s="146" t="n"/>
      <c r="K40" s="56" t="n"/>
      <c r="N40" s="260" t="n"/>
      <c r="O40" s="89" t="n"/>
      <c r="P40" s="257" t="n"/>
      <c r="Q40" s="257" t="n"/>
      <c r="R40" s="257" t="n"/>
      <c r="S40" s="257" t="n"/>
      <c r="T40" s="79" t="n"/>
      <c r="U40" s="257" t="n"/>
      <c r="V40" s="257" t="n"/>
    </row>
    <row r="41" ht="12.95" customHeight="1" thickBot="1" thickTop="1">
      <c r="B41" s="61" t="n"/>
      <c r="C41" s="276" t="n"/>
      <c r="D41" s="58" t="n"/>
      <c r="E41" s="199" t="n"/>
      <c r="F41" s="146" t="n"/>
      <c r="G41" s="203" t="inlineStr">
        <is>
          <t>Dados Suporte</t>
        </is>
      </c>
      <c r="H41" s="278" t="n"/>
      <c r="I41" s="205" t="n"/>
      <c r="K41" s="56" t="n"/>
      <c r="M41" s="263" t="n"/>
      <c r="N41" s="79" t="n"/>
      <c r="O41" s="79" t="n"/>
      <c r="P41" s="79" t="n"/>
      <c r="Q41" s="79" t="n"/>
      <c r="R41" s="79" t="n"/>
      <c r="S41" s="79" t="n"/>
      <c r="T41" s="79" t="n"/>
      <c r="U41" s="257" t="n"/>
      <c r="V41" s="257" t="n"/>
    </row>
    <row r="42" ht="12.95" customHeight="1" thickTop="1">
      <c r="B42" s="61" t="n"/>
      <c r="C42" s="276" t="n"/>
      <c r="D42" s="58" t="n"/>
      <c r="E42" s="199" t="n"/>
      <c r="F42" s="146" t="n"/>
      <c r="G42" s="206" t="n"/>
      <c r="H42" s="193" t="n"/>
      <c r="I42" s="193" t="n"/>
      <c r="J42" s="161" t="n"/>
      <c r="K42" s="56" t="n"/>
      <c r="N42" s="260" t="n"/>
      <c r="O42" s="89" t="n"/>
      <c r="P42" s="257" t="n"/>
      <c r="Q42" s="257" t="n"/>
      <c r="R42" s="257" t="n"/>
      <c r="S42" s="257" t="n"/>
      <c r="T42" s="79" t="n"/>
      <c r="U42" s="257" t="n"/>
      <c r="V42" s="257" t="n"/>
    </row>
    <row r="43" ht="12.95" customHeight="1">
      <c r="B43" s="61" t="n"/>
      <c r="C43" s="276" t="n"/>
      <c r="D43" s="58" t="n"/>
      <c r="E43" s="199" t="n"/>
      <c r="F43" s="146" t="n"/>
      <c r="G43" s="164" t="inlineStr">
        <is>
          <t>Isoladores</t>
        </is>
      </c>
      <c r="H43" s="57" t="n"/>
      <c r="I43" s="101" t="inlineStr">
        <is>
          <t>Não inclusos</t>
        </is>
      </c>
      <c r="J43" s="165" t="n"/>
      <c r="K43" s="56" t="n"/>
      <c r="Q43" s="257" t="n"/>
      <c r="R43" s="257" t="n"/>
      <c r="S43" s="257" t="n"/>
      <c r="T43" s="79" t="n"/>
      <c r="U43" s="257" t="n"/>
      <c r="V43" s="257" t="n"/>
    </row>
    <row r="44" ht="12.95" customHeight="1">
      <c r="B44" s="61" t="n"/>
      <c r="C44" s="276" t="n"/>
      <c r="D44" s="58" t="n"/>
      <c r="E44" s="199" t="n"/>
      <c r="F44" s="146" t="n"/>
      <c r="G44" s="164" t="inlineStr">
        <is>
          <t>Isolador da Base (quantidade x tipo)</t>
        </is>
      </c>
      <c r="H44" s="57" t="n"/>
      <c r="I44" s="279">
        <f>N17</f>
        <v/>
      </c>
      <c r="J44" s="165" t="n"/>
      <c r="K44" s="56" t="n"/>
      <c r="M44" s="263" t="n"/>
      <c r="N44" s="79" t="n"/>
      <c r="O44" s="79" t="n"/>
      <c r="P44" s="79" t="n"/>
      <c r="Q44" s="257" t="n"/>
      <c r="R44" s="257" t="n"/>
      <c r="S44" s="257" t="n"/>
      <c r="T44" s="79" t="n"/>
      <c r="U44" s="257" t="n"/>
      <c r="V44" s="257" t="n"/>
    </row>
    <row r="45" ht="12.95" customHeight="1">
      <c r="B45" s="61" t="n"/>
      <c r="C45" s="276" t="n"/>
      <c r="D45" s="58" t="n"/>
      <c r="E45" s="199" t="n"/>
      <c r="F45" s="146" t="n"/>
      <c r="G45" s="164" t="inlineStr">
        <is>
          <t>Isolador Entre fases (quantidade x tipo)</t>
        </is>
      </c>
      <c r="H45" s="57" t="n"/>
      <c r="I45" s="279">
        <f>Q17</f>
        <v/>
      </c>
      <c r="J45" s="165" t="n"/>
      <c r="K45" s="56" t="n"/>
      <c r="N45" s="260" t="n"/>
      <c r="O45" s="89" t="n"/>
      <c r="P45" s="257" t="n"/>
      <c r="Q45" s="257" t="n"/>
      <c r="R45" s="257" t="n"/>
      <c r="S45" s="257" t="n"/>
      <c r="T45" s="79" t="n"/>
      <c r="U45" s="257" t="n"/>
      <c r="V45" s="257" t="n"/>
    </row>
    <row r="46" ht="12.95" customHeight="1">
      <c r="B46" s="61" t="n"/>
      <c r="C46" s="276" t="n"/>
      <c r="D46" s="58" t="n"/>
      <c r="E46" s="199" t="n"/>
      <c r="F46" s="146" t="n"/>
      <c r="G46" s="207" t="inlineStr">
        <is>
          <t>Isolador da Base (quantidade x tipo)</t>
        </is>
      </c>
      <c r="H46" s="57" t="n"/>
      <c r="I46" s="279">
        <f>R17</f>
        <v/>
      </c>
      <c r="J46" s="165" t="n"/>
      <c r="K46" s="56" t="n"/>
      <c r="N46" s="260" t="n"/>
      <c r="O46" s="89" t="n"/>
      <c r="P46" s="257" t="n"/>
      <c r="Q46" s="257" t="n"/>
      <c r="R46" s="257" t="n"/>
      <c r="S46" s="257" t="n"/>
      <c r="T46" s="79" t="n"/>
      <c r="U46" s="257" t="n"/>
      <c r="V46" s="257" t="n"/>
    </row>
    <row r="47" ht="12.95" customHeight="1">
      <c r="B47" s="61" t="n"/>
      <c r="C47" s="276" t="n"/>
      <c r="D47" s="58" t="n"/>
      <c r="E47" s="199" t="n"/>
      <c r="F47" s="146" t="n"/>
      <c r="G47" s="164" t="inlineStr">
        <is>
          <t>Tipo de Montagem</t>
        </is>
      </c>
      <c r="H47" s="146" t="n"/>
      <c r="I47" s="280">
        <f>U11</f>
        <v/>
      </c>
      <c r="J47" s="165" t="n"/>
      <c r="K47" s="56" t="n"/>
      <c r="M47" s="263" t="n"/>
      <c r="N47" s="92" t="n"/>
      <c r="O47" s="92" t="n"/>
      <c r="P47" s="92" t="n"/>
      <c r="Q47" s="257" t="n"/>
      <c r="R47" s="257" t="n"/>
      <c r="S47" s="257" t="n"/>
      <c r="T47" s="79" t="n"/>
      <c r="U47" s="257" t="n"/>
      <c r="V47" s="257" t="n"/>
    </row>
    <row r="48" ht="12.95" customHeight="1" thickBot="1">
      <c r="B48" s="61" t="n"/>
      <c r="C48" s="276" t="n"/>
      <c r="D48" s="58" t="n"/>
      <c r="E48" s="199" t="n"/>
      <c r="F48" s="146" t="n"/>
      <c r="G48" s="167" t="n"/>
      <c r="H48" s="168" t="n"/>
      <c r="I48" s="168" t="n"/>
      <c r="J48" s="169" t="n"/>
      <c r="K48" s="56" t="n"/>
      <c r="N48" s="92" t="n"/>
      <c r="O48" s="92" t="n"/>
      <c r="P48" s="92" t="n"/>
      <c r="Q48" s="257" t="n"/>
      <c r="R48" s="257" t="n"/>
      <c r="S48" s="257" t="n"/>
      <c r="T48" s="79" t="n"/>
      <c r="U48" s="257" t="n"/>
      <c r="V48" s="257" t="n"/>
    </row>
    <row r="49" ht="12.95" customHeight="1" thickTop="1">
      <c r="B49" s="61" t="n"/>
      <c r="C49" s="276" t="n"/>
      <c r="D49" s="58" t="n"/>
      <c r="E49" s="199" t="n"/>
      <c r="F49" s="62" t="n"/>
      <c r="G49" s="146" t="n"/>
      <c r="H49" s="146" t="n"/>
      <c r="K49" s="56" t="n"/>
      <c r="N49" s="92" t="n"/>
      <c r="O49" s="257" t="n"/>
      <c r="P49" s="92" t="n"/>
      <c r="Q49" s="257" t="n"/>
      <c r="R49" s="257" t="n"/>
      <c r="S49" s="257" t="n"/>
      <c r="T49" s="79" t="n"/>
      <c r="U49" s="257" t="n"/>
      <c r="V49" s="257" t="n"/>
    </row>
    <row r="50" ht="12.95" customHeight="1" thickBot="1">
      <c r="B50" s="61" t="n"/>
      <c r="C50" s="281" t="n"/>
      <c r="D50" s="209" t="n"/>
      <c r="E50" s="210" t="n"/>
      <c r="F50" s="62" t="n"/>
      <c r="G50" s="146" t="n"/>
      <c r="H50" s="146" t="n"/>
      <c r="K50" s="56" t="n"/>
      <c r="N50" s="92" t="n"/>
      <c r="O50" s="92" t="n"/>
      <c r="P50" s="92" t="n"/>
      <c r="Q50" s="257" t="n"/>
      <c r="R50" s="257" t="n"/>
      <c r="S50" s="257" t="n"/>
      <c r="T50" s="79" t="n"/>
      <c r="U50" s="257" t="n"/>
      <c r="V50" s="257" t="n"/>
    </row>
    <row r="51" ht="12.95" customHeight="1" thickTop="1">
      <c r="B51" s="61" t="n"/>
      <c r="C51" s="146" t="n"/>
      <c r="D51" s="146" t="n"/>
      <c r="E51" s="146" t="n"/>
      <c r="F51" s="62" t="n"/>
      <c r="G51" s="146" t="n"/>
      <c r="H51" s="211" t="inlineStr">
        <is>
          <t>Dimensões das Embalagens</t>
        </is>
      </c>
      <c r="I51" s="212" t="n"/>
      <c r="K51" s="56" t="n"/>
      <c r="N51" s="257" t="n"/>
      <c r="O51" s="257" t="n"/>
      <c r="P51" s="257" t="n"/>
      <c r="Q51" s="257" t="n"/>
      <c r="R51" s="257" t="n"/>
      <c r="S51" s="257" t="n"/>
      <c r="T51" s="79" t="n"/>
      <c r="U51" s="257" t="n"/>
      <c r="V51" s="257" t="n"/>
    </row>
    <row r="52" ht="12.95" customHeight="1" thickBot="1">
      <c r="B52" s="61" t="n"/>
      <c r="C52" s="146" t="n"/>
      <c r="D52" s="146" t="n"/>
      <c r="E52" s="146" t="n"/>
      <c r="F52" s="98" t="n"/>
      <c r="G52" s="146" t="n"/>
      <c r="H52" s="162" t="n"/>
      <c r="I52" s="213" t="n"/>
      <c r="K52" s="56" t="n"/>
      <c r="N52" s="92" t="n"/>
      <c r="O52" s="92" t="n"/>
      <c r="P52" s="92" t="n"/>
      <c r="Q52" s="257" t="n"/>
      <c r="R52" s="257" t="n"/>
      <c r="S52" s="257" t="n"/>
      <c r="T52" s="79" t="n"/>
      <c r="U52" s="257" t="n"/>
      <c r="V52" s="257" t="n"/>
    </row>
    <row r="53" ht="12.95" customHeight="1" thickBot="1" thickTop="1">
      <c r="B53" s="61" t="n"/>
      <c r="C53" s="214" t="inlineStr">
        <is>
          <t>Notas</t>
        </is>
      </c>
      <c r="F53" s="146" t="n"/>
      <c r="G53" s="146" t="n"/>
      <c r="H53" s="215" t="inlineStr">
        <is>
          <t>Conteudo por Emb</t>
        </is>
      </c>
      <c r="I53" s="163" t="inlineStr">
        <is>
          <t>1 x Reator</t>
        </is>
      </c>
      <c r="K53" s="56" t="n"/>
      <c r="N53" s="92" t="n"/>
      <c r="O53" s="92" t="n"/>
      <c r="P53" s="92" t="n"/>
      <c r="Q53" s="257" t="n"/>
      <c r="R53" s="257" t="n"/>
      <c r="S53" s="257" t="n"/>
      <c r="T53" s="79" t="n"/>
      <c r="U53" s="257" t="n"/>
      <c r="V53" s="257" t="n"/>
    </row>
    <row r="54" ht="12.75" customHeight="1" thickTop="1">
      <c r="B54" s="61" t="n"/>
      <c r="C54" s="216" t="inlineStr">
        <is>
          <t>1 - Cor dos reatores - Munsell N6,5 (padrão BREE)</t>
        </is>
      </c>
      <c r="D54" s="217" t="n"/>
      <c r="E54" s="218" t="n"/>
      <c r="F54" s="146" t="n"/>
      <c r="G54" s="146" t="n"/>
      <c r="H54" s="215" t="inlineStr">
        <is>
          <t>C x L x A (cm) :</t>
        </is>
      </c>
      <c r="I54" s="219">
        <f>Q55&amp;" x "&amp;R55&amp;" x "&amp;S55</f>
        <v/>
      </c>
      <c r="K54" s="56" t="n"/>
      <c r="M54" s="263" t="n"/>
      <c r="N54" s="257" t="n"/>
      <c r="O54" s="92" t="n"/>
      <c r="P54" s="93" t="n"/>
      <c r="Q54" s="94" t="n"/>
      <c r="R54" s="94" t="n"/>
      <c r="S54" s="94" t="n"/>
      <c r="T54" s="79" t="n"/>
      <c r="U54" s="257" t="n"/>
      <c r="V54" s="257" t="n"/>
    </row>
    <row r="55" ht="12.75" customHeight="1">
      <c r="B55" s="61" t="n"/>
      <c r="C55" s="220" t="inlineStr">
        <is>
          <t>2 - Desenho orientativo para proposta.</t>
        </is>
      </c>
      <c r="E55" s="223" t="n"/>
      <c r="F55" s="146" t="n"/>
      <c r="G55" s="146" t="n"/>
      <c r="H55" s="215" t="inlineStr">
        <is>
          <t>Tipo da embalagem:</t>
        </is>
      </c>
      <c r="I55" s="163" t="inlineStr">
        <is>
          <t>Engradado</t>
        </is>
      </c>
      <c r="K55" s="56" t="n"/>
      <c r="N55" s="92" t="n"/>
      <c r="O55" s="92" t="n"/>
      <c r="P55" s="92" t="n"/>
      <c r="Q55" s="257" t="n"/>
      <c r="R55" s="257" t="n"/>
      <c r="S55" s="257" t="n"/>
      <c r="T55" s="79" t="n"/>
      <c r="U55" s="257" t="n"/>
      <c r="V55" s="257" t="n"/>
    </row>
    <row r="56" ht="12.75" customHeight="1">
      <c r="B56" s="61" t="n"/>
      <c r="C56" s="282" t="inlineStr">
        <is>
          <t>3 - Localização dos terminais pode ser modificada para atender à especificação do cliente.</t>
        </is>
      </c>
      <c r="E56" s="283" t="n"/>
      <c r="F56" s="146" t="n"/>
      <c r="G56" s="146" t="n"/>
      <c r="H56" s="215" t="inlineStr">
        <is>
          <t>Peso bruto (kg) :</t>
        </is>
      </c>
      <c r="I56" s="224">
        <f>P55</f>
        <v/>
      </c>
      <c r="K56" s="56" t="n"/>
      <c r="N56" s="92" t="n"/>
      <c r="O56" s="92" t="n"/>
      <c r="P56" s="92" t="n"/>
      <c r="Q56" s="257" t="n"/>
      <c r="R56" s="257" t="n"/>
      <c r="S56" s="257" t="n"/>
      <c r="T56" s="79" t="n"/>
      <c r="U56" s="257" t="n"/>
      <c r="V56" s="257" t="n"/>
    </row>
    <row r="57" ht="12.75" customHeight="1">
      <c r="B57" s="61" t="n"/>
      <c r="C57" s="284" t="n"/>
      <c r="E57" s="283" t="n"/>
      <c r="G57" s="146" t="n"/>
      <c r="H57" s="215" t="inlineStr">
        <is>
          <t>Nº de Engradados</t>
        </is>
      </c>
      <c r="I57" s="226">
        <f>N55</f>
        <v/>
      </c>
      <c r="K57" s="56" t="n"/>
      <c r="M57" s="263" t="n"/>
      <c r="N57" s="79" t="n"/>
      <c r="O57" s="92" t="n"/>
      <c r="P57" s="92" t="n"/>
      <c r="Q57" s="257" t="n"/>
      <c r="R57" s="257" t="n"/>
      <c r="S57" s="257" t="n"/>
      <c r="T57" s="79" t="n"/>
      <c r="U57" s="257" t="n"/>
      <c r="V57" s="257" t="n"/>
    </row>
    <row r="58" ht="12.75" customHeight="1" thickBot="1">
      <c r="B58" s="61" t="n"/>
      <c r="C58" s="282" t="inlineStr">
        <is>
          <t>4 - Pedestal espaçador de alumínio poderá ser localizado na parte inferior ou superior do isolador.</t>
        </is>
      </c>
      <c r="E58" s="283" t="n"/>
      <c r="H58" s="227" t="n"/>
      <c r="I58" s="228" t="n"/>
      <c r="K58" s="56" t="n"/>
      <c r="N58" s="92" t="n"/>
      <c r="O58" s="92" t="n"/>
      <c r="P58" s="92" t="n"/>
      <c r="Q58" s="257" t="n"/>
      <c r="R58" s="257" t="n"/>
      <c r="S58" s="257" t="n"/>
      <c r="T58" s="79" t="n"/>
      <c r="U58" s="257" t="n"/>
      <c r="V58" s="257" t="n"/>
    </row>
    <row r="59" ht="12.75" customHeight="1" thickTop="1">
      <c r="B59" s="61" t="n"/>
      <c r="C59" s="284" t="n"/>
      <c r="E59" s="283" t="n"/>
      <c r="K59" s="56" t="n"/>
      <c r="N59" s="92" t="n"/>
      <c r="O59" s="92" t="n"/>
      <c r="P59" s="92" t="n"/>
      <c r="Q59" s="257" t="n"/>
      <c r="R59" s="257" t="n"/>
      <c r="S59" s="257" t="n"/>
      <c r="T59" s="79" t="n"/>
      <c r="U59" s="257" t="n"/>
      <c r="V59" s="257" t="n"/>
    </row>
    <row r="60" ht="15.75" customHeight="1" thickBot="1">
      <c r="B60" s="61" t="n"/>
      <c r="C60" s="241" t="inlineStr">
        <is>
          <t>5 - Dimensões em mm</t>
        </is>
      </c>
      <c r="D60" s="242" t="n"/>
      <c r="E60" s="243" t="n"/>
      <c r="K60" s="56" t="n"/>
      <c r="M60" s="263" t="n"/>
      <c r="R60" s="257" t="n"/>
      <c r="S60" s="257" t="n"/>
      <c r="T60" s="79" t="n"/>
      <c r="U60" s="257" t="n"/>
      <c r="V60" s="257" t="n"/>
    </row>
    <row r="61" ht="15.75" customHeight="1" thickTop="1">
      <c r="B61" s="59" t="n"/>
      <c r="K61" s="56" t="n"/>
      <c r="N61" s="92" t="n"/>
      <c r="O61" s="92" t="n"/>
      <c r="P61" s="92" t="n"/>
      <c r="Q61" s="257" t="n"/>
      <c r="R61" s="257" t="n"/>
      <c r="S61" s="257" t="n"/>
      <c r="T61" s="79" t="n"/>
      <c r="U61" s="257" t="n"/>
      <c r="V61" s="257" t="n"/>
    </row>
    <row r="62" ht="15" customHeight="1">
      <c r="B62" s="59" t="n"/>
      <c r="K62" s="56" t="n"/>
      <c r="N62" s="92" t="n"/>
      <c r="O62" s="92" t="n"/>
      <c r="P62" s="92" t="n"/>
      <c r="Q62" s="257" t="n"/>
      <c r="R62" s="257" t="n"/>
      <c r="S62" s="257" t="n"/>
      <c r="T62" s="79" t="n"/>
      <c r="U62" s="257" t="n"/>
      <c r="V62" s="257" t="n"/>
    </row>
    <row r="63" ht="12.75" customHeight="1">
      <c r="B63" s="59" t="n"/>
      <c r="J63" s="232" t="inlineStr">
        <is>
          <t>ID:</t>
        </is>
      </c>
      <c r="K63" s="233" t="n"/>
      <c r="M63" s="263" t="n"/>
      <c r="N63" s="79" t="n"/>
      <c r="O63" s="79" t="n"/>
      <c r="R63" s="257" t="n"/>
      <c r="S63" s="257" t="n"/>
      <c r="T63" s="79" t="n"/>
      <c r="U63" s="257" t="n"/>
      <c r="V63" s="257" t="n"/>
    </row>
    <row r="64" ht="15" customHeight="1">
      <c r="B64" s="74" t="n"/>
      <c r="C64" s="73" t="n"/>
      <c r="D64" s="73" t="n"/>
      <c r="E64" s="73" t="n"/>
      <c r="F64" s="73" t="n"/>
      <c r="G64" s="73" t="n"/>
      <c r="H64" s="73" t="n"/>
      <c r="I64" s="73" t="n"/>
      <c r="J64" s="63" t="inlineStr">
        <is>
          <t>Data:</t>
        </is>
      </c>
      <c r="K64" s="75">
        <f>TODAY()</f>
        <v/>
      </c>
      <c r="N64" s="260" t="n"/>
      <c r="O64" s="89" t="n"/>
      <c r="R64" s="257" t="n"/>
      <c r="S64" s="257" t="n"/>
      <c r="T64" s="79" t="n"/>
      <c r="U64" s="257" t="n"/>
      <c r="V64" s="257" t="n"/>
    </row>
    <row r="65" ht="15.75" customHeight="1" thickBot="1">
      <c r="B65" s="142" t="inlineStr">
        <is>
          <t xml:space="preserve">Comercial (41) 3167-4000 ou 4002                     Engenharia (41) 3167-4016        </t>
        </is>
      </c>
      <c r="E65" s="141" t="inlineStr">
        <is>
          <t>www.bree.com.br                           reativos@bree.com.br</t>
        </is>
      </c>
      <c r="H65" s="143" t="inlineStr">
        <is>
          <t>R. Pref. Domingos Mocelin Neto, 157                                                  CEP 83420-000    Quatro Barras - PR</t>
        </is>
      </c>
      <c r="K65" s="234" t="n"/>
      <c r="N65" s="260" t="n"/>
      <c r="O65" s="260" t="n"/>
    </row>
    <row r="66" ht="15" customHeight="1">
      <c r="B66" s="235" t="n"/>
      <c r="K66" s="234" t="n"/>
      <c r="T66" s="79" t="n"/>
      <c r="U66" s="79" t="n"/>
    </row>
    <row r="67" ht="15" customHeight="1" thickBot="1">
      <c r="B67" s="236" t="n"/>
      <c r="C67" s="237" t="n"/>
      <c r="D67" s="237" t="n"/>
      <c r="E67" s="237" t="n"/>
      <c r="F67" s="237" t="n"/>
      <c r="G67" s="237" t="n"/>
      <c r="H67" s="237" t="n"/>
      <c r="I67" s="237" t="n"/>
      <c r="J67" s="237" t="n"/>
      <c r="K67" s="238" t="n"/>
      <c r="Q67" s="260" t="n"/>
      <c r="T67" s="79" t="n"/>
      <c r="U67" s="79" t="n"/>
      <c r="V67" s="260" t="n"/>
      <c r="W67" s="260" t="n"/>
      <c r="X67" s="260" t="n"/>
      <c r="Y67" s="260" t="n"/>
      <c r="Z67" s="260" t="n"/>
      <c r="AA67" s="260" t="n"/>
      <c r="AB67" s="260" t="n"/>
      <c r="AC67" s="260" t="n"/>
      <c r="AD67" s="260" t="n"/>
    </row>
    <row r="68" ht="15" customHeight="1">
      <c r="Q68" s="95" t="n"/>
      <c r="T68" s="79" t="n"/>
      <c r="U68" s="79" t="n"/>
      <c r="V68" s="260" t="n"/>
      <c r="W68" s="260" t="n"/>
      <c r="X68" s="260" t="n"/>
      <c r="Y68" s="260" t="n"/>
      <c r="Z68" s="260" t="n"/>
      <c r="AA68" s="260" t="n"/>
      <c r="AB68" s="260" t="n"/>
      <c r="AC68" s="260" t="n"/>
      <c r="AD68" s="260" t="n"/>
    </row>
    <row r="69" ht="16.5" customHeight="1">
      <c r="Q69" s="260" t="n"/>
      <c r="T69" s="79" t="n"/>
      <c r="U69" s="79" t="n"/>
      <c r="V69" s="260" t="n"/>
      <c r="W69" s="260" t="n"/>
      <c r="X69" s="260" t="n"/>
      <c r="Y69" s="260" t="n"/>
      <c r="Z69" s="260" t="n"/>
      <c r="AA69" s="260" t="n"/>
      <c r="AB69" s="260" t="n"/>
      <c r="AC69" s="260" t="n"/>
      <c r="AD69" s="260" t="n"/>
    </row>
    <row r="70" ht="12.75" customHeight="1">
      <c r="Q70" s="260" t="n"/>
      <c r="T70" s="79" t="n"/>
      <c r="U70" s="79" t="n"/>
      <c r="V70" s="260" t="n"/>
      <c r="W70" s="260" t="n"/>
      <c r="X70" s="260" t="n"/>
      <c r="Y70" s="260" t="n"/>
      <c r="Z70" s="260" t="n"/>
      <c r="AA70" s="260" t="n"/>
      <c r="AB70" s="260" t="n"/>
      <c r="AC70" s="260" t="n"/>
      <c r="AD70" s="260" t="n"/>
    </row>
    <row r="71" ht="12.75" customHeight="1">
      <c r="Q71" s="260" t="n"/>
      <c r="T71" s="79" t="n"/>
      <c r="U71" s="79" t="n"/>
      <c r="V71" s="260" t="n"/>
      <c r="W71" s="260" t="n"/>
      <c r="X71" s="260" t="n"/>
      <c r="Y71" s="260" t="n"/>
      <c r="Z71" s="260" t="n"/>
      <c r="AA71" s="260" t="n"/>
      <c r="AB71" s="260" t="n"/>
      <c r="AC71" s="260" t="n"/>
      <c r="AD71" s="260" t="n"/>
    </row>
    <row r="72" ht="16.5" customHeight="1">
      <c r="Q72" s="260" t="n"/>
      <c r="T72" s="79" t="n"/>
      <c r="U72" s="79" t="n"/>
      <c r="V72" s="260" t="n"/>
      <c r="W72" s="260" t="n"/>
      <c r="X72" s="260" t="n"/>
      <c r="Y72" s="260" t="n"/>
      <c r="Z72" s="260" t="n"/>
      <c r="AA72" s="260" t="n"/>
      <c r="AB72" s="260" t="n"/>
      <c r="AC72" s="260" t="n"/>
      <c r="AD72" s="260" t="n"/>
    </row>
    <row r="73" ht="16.5" customHeight="1">
      <c r="Q73" s="285" t="n"/>
      <c r="T73" s="79" t="n"/>
      <c r="U73" s="79" t="n"/>
      <c r="V73" s="260" t="n"/>
      <c r="W73" s="260" t="n"/>
      <c r="X73" s="260" t="n"/>
      <c r="Y73" s="260" t="n"/>
      <c r="Z73" s="260" t="n"/>
      <c r="AA73" s="260" t="n"/>
      <c r="AB73" s="260" t="n"/>
      <c r="AC73" s="260" t="n"/>
      <c r="AD73" s="260" t="n"/>
    </row>
    <row r="74" ht="15" customHeight="1">
      <c r="Q74" s="97" t="n"/>
      <c r="T74" s="79" t="n"/>
      <c r="U74" s="79" t="n"/>
    </row>
    <row r="75" ht="15" customHeight="1">
      <c r="Q75" s="97" t="n"/>
      <c r="T75" s="79" t="n"/>
      <c r="U75" s="79" t="n"/>
      <c r="V75" s="267" t="n"/>
      <c r="W75" s="267" t="n"/>
      <c r="X75" s="267" t="n"/>
      <c r="Y75" s="267" t="n"/>
      <c r="Z75" s="267" t="n"/>
      <c r="AA75" s="267" t="n"/>
      <c r="AB75" s="267" t="n"/>
      <c r="AC75" s="267" t="n"/>
      <c r="AD75" s="267" t="n"/>
    </row>
    <row r="76" ht="15" customHeight="1">
      <c r="Q76" s="97" t="n"/>
      <c r="T76" s="79" t="n"/>
      <c r="U76" s="79" t="n"/>
      <c r="V76" s="268" t="n"/>
      <c r="W76" s="268" t="n"/>
      <c r="X76" s="268" t="n"/>
      <c r="Y76" s="268" t="n"/>
      <c r="Z76" s="268" t="n"/>
      <c r="AA76" s="268" t="n"/>
      <c r="AB76" s="268" t="n"/>
      <c r="AC76" s="268" t="n"/>
      <c r="AD76" s="268" t="n"/>
    </row>
    <row r="77" ht="15" customHeight="1">
      <c r="C77" s="80" t="n"/>
      <c r="D77" s="239" t="n"/>
      <c r="E77" s="81" t="n"/>
      <c r="F77" s="81" t="n"/>
      <c r="G77" s="81" t="n"/>
      <c r="H77" s="81" t="n"/>
      <c r="I77" s="81" t="n"/>
      <c r="J77" s="82" t="n"/>
      <c r="K77" s="83" t="n"/>
      <c r="Q77" s="97" t="n"/>
      <c r="T77" s="79" t="n"/>
      <c r="U77" s="79" t="n"/>
    </row>
    <row r="78" ht="15" customHeight="1">
      <c r="C78" s="80" t="n"/>
      <c r="D78" s="239" t="n"/>
      <c r="E78" s="81" t="n"/>
      <c r="F78" s="81" t="n"/>
      <c r="G78" s="81" t="n"/>
      <c r="H78" s="81" t="n"/>
      <c r="I78" s="81" t="n"/>
      <c r="J78" s="82" t="n"/>
      <c r="K78" s="83" t="n"/>
      <c r="Q78" s="97" t="n"/>
      <c r="T78" s="79" t="n"/>
      <c r="U78" s="79" t="n"/>
    </row>
    <row r="79" ht="15" customHeight="1">
      <c r="Q79" s="97" t="n"/>
      <c r="T79" s="79" t="n"/>
      <c r="U79" s="79" t="n"/>
    </row>
    <row r="80" ht="15" customHeight="1">
      <c r="Q80" s="97" t="n"/>
      <c r="T80" s="79" t="n"/>
      <c r="U80" s="79" t="n"/>
    </row>
    <row r="81"/>
    <row r="82"/>
    <row r="83"/>
    <row r="84"/>
    <row r="85"/>
    <row r="86"/>
    <row r="87"/>
    <row r="88"/>
    <row r="89"/>
    <row r="90"/>
    <row r="91"/>
    <row r="92"/>
    <row r="93"/>
    <row r="94"/>
    <row r="95"/>
    <row r="96"/>
    <row r="97"/>
    <row r="98"/>
    <row r="99">
      <c r="G99" s="3" t="n"/>
      <c r="H99" s="140" t="n"/>
    </row>
    <row r="100">
      <c r="I100" s="240" t="n"/>
      <c r="J100" s="240" t="n"/>
    </row>
    <row r="101">
      <c r="I101" s="240" t="n"/>
      <c r="J101" s="240" t="n"/>
    </row>
    <row r="102">
      <c r="I102" s="240" t="n"/>
      <c r="J102" s="240" t="n"/>
    </row>
    <row r="103">
      <c r="I103" s="240" t="n"/>
      <c r="J103" s="240" t="n"/>
    </row>
    <row r="104">
      <c r="I104" s="240" t="n"/>
      <c r="J104" s="240" t="n"/>
    </row>
    <row r="105">
      <c r="I105" s="240" t="n"/>
      <c r="J105" s="240" t="n"/>
    </row>
    <row r="106">
      <c r="I106" s="240" t="n"/>
      <c r="J106" s="240" t="n"/>
    </row>
    <row r="107">
      <c r="I107" s="240" t="n"/>
      <c r="J107" s="240" t="n"/>
    </row>
    <row r="108">
      <c r="I108" s="240" t="n"/>
      <c r="J108" s="240" t="n"/>
    </row>
    <row r="109">
      <c r="I109" s="240" t="n"/>
      <c r="J109" s="240" t="n"/>
    </row>
    <row r="110">
      <c r="I110" s="240" t="n"/>
      <c r="J110" s="240" t="n"/>
    </row>
    <row r="111">
      <c r="I111" s="240" t="n"/>
      <c r="J111" s="240" t="n"/>
    </row>
    <row r="112">
      <c r="I112" s="240" t="n"/>
      <c r="J112" s="240" t="n"/>
    </row>
    <row r="113">
      <c r="I113" s="240" t="n"/>
      <c r="J113" s="240" t="n"/>
    </row>
    <row r="114">
      <c r="I114" s="240" t="n"/>
      <c r="J114" s="240" t="n"/>
    </row>
    <row r="115">
      <c r="I115" s="240" t="n"/>
      <c r="J115" s="240" t="n"/>
    </row>
    <row r="116">
      <c r="H116" s="144" t="n"/>
    </row>
    <row r="117"/>
    <row r="118"/>
    <row r="119"/>
    <row r="120"/>
    <row r="121"/>
    <row r="122"/>
    <row r="123"/>
    <row r="124"/>
    <row r="125"/>
    <row r="126"/>
    <row r="127"/>
    <row r="128"/>
    <row r="129"/>
    <row r="130"/>
    <row r="131"/>
  </sheetData>
  <mergeCells count="32">
    <mergeCell ref="C3:I3"/>
    <mergeCell ref="G4:I4"/>
    <mergeCell ref="C5:I5"/>
    <mergeCell ref="G33:H33"/>
    <mergeCell ref="G41:H41"/>
    <mergeCell ref="C35:C50"/>
    <mergeCell ref="M54:M55"/>
    <mergeCell ref="M57:M58"/>
    <mergeCell ref="M60:M61"/>
    <mergeCell ref="M41:M42"/>
    <mergeCell ref="M44:M45"/>
    <mergeCell ref="M47:M52"/>
    <mergeCell ref="H65:K67"/>
    <mergeCell ref="M63:M131"/>
    <mergeCell ref="H99:J99"/>
    <mergeCell ref="H116:J116"/>
    <mergeCell ref="M1:M2"/>
    <mergeCell ref="M4:M5"/>
    <mergeCell ref="M7:M8"/>
    <mergeCell ref="M10:M11"/>
    <mergeCell ref="M13:M14"/>
    <mergeCell ref="M16:M17"/>
    <mergeCell ref="M19:M22"/>
    <mergeCell ref="M24:M25"/>
    <mergeCell ref="M27:M28"/>
    <mergeCell ref="M30:M31"/>
    <mergeCell ref="M33:M36"/>
    <mergeCell ref="M38:M39"/>
    <mergeCell ref="C56:E57"/>
    <mergeCell ref="C58:E59"/>
    <mergeCell ref="B65:D67"/>
    <mergeCell ref="E65:G67"/>
  </mergeCells>
  <conditionalFormatting sqref="T7:Z7">
    <cfRule type="expression" priority="27" dxfId="0">
      <formula>#REF!=1</formula>
    </cfRule>
  </conditionalFormatting>
  <conditionalFormatting sqref="Q49:R49">
    <cfRule type="expression" priority="26" dxfId="0">
      <formula>#REF!=1</formula>
    </cfRule>
  </conditionalFormatting>
  <conditionalFormatting sqref="N51:Q51">
    <cfRule type="expression" priority="25" dxfId="0">
      <formula>#REF!=1</formula>
    </cfRule>
  </conditionalFormatting>
  <conditionalFormatting sqref="H100:H115 F49:F52">
    <cfRule type="expression" priority="11" dxfId="5">
      <formula>#REF!=2</formula>
    </cfRule>
    <cfRule type="expression" priority="12" dxfId="5">
      <formula>#REF!=3</formula>
    </cfRule>
  </conditionalFormatting>
  <conditionalFormatting sqref="C34">
    <cfRule type="expression" priority="10" dxfId="4">
      <formula>#REF!=3</formula>
    </cfRule>
  </conditionalFormatting>
  <conditionalFormatting sqref="G45">
    <cfRule type="expression" priority="9" dxfId="0">
      <formula>#REF!=1</formula>
    </cfRule>
  </conditionalFormatting>
  <conditionalFormatting sqref="G46">
    <cfRule type="expression" priority="8" dxfId="0">
      <formula>$Q$1=0</formula>
    </cfRule>
  </conditionalFormatting>
  <conditionalFormatting sqref="C35:D35 D36:D50">
    <cfRule type="expression" priority="6" dxfId="5">
      <formula>#REF!=2</formula>
    </cfRule>
    <cfRule type="expression" priority="7" dxfId="5">
      <formula>#REF!=3</formula>
    </cfRule>
  </conditionalFormatting>
  <conditionalFormatting sqref="D34:E34">
    <cfRule type="expression" priority="4" dxfId="4">
      <formula>#REF!=3</formula>
    </cfRule>
  </conditionalFormatting>
  <conditionalFormatting sqref="C33">
    <cfRule type="expression" priority="5" dxfId="0">
      <formula>#REF!=1</formula>
    </cfRule>
  </conditionalFormatting>
  <conditionalFormatting sqref="E20">
    <cfRule type="expression" priority="3" dxfId="0">
      <formula>$E$20=erro</formula>
    </cfRule>
  </conditionalFormatting>
  <conditionalFormatting sqref="D33:E33">
    <cfRule type="expression" priority="2" dxfId="0">
      <formula>#REF!=1</formula>
    </cfRule>
  </conditionalFormatting>
  <conditionalFormatting sqref="I45:I46">
    <cfRule type="expression" priority="1" dxfId="0">
      <formula>#REF!=1</formula>
    </cfRule>
  </conditionalFormatting>
  <dataValidations count="4">
    <dataValidation sqref="I53" showErrorMessage="1" showInputMessage="1" allowBlank="1" type="list">
      <formula1>$T$1:$T$1</formula1>
    </dataValidation>
    <dataValidation sqref="WVK983029 IY49 SU49 ACQ49 AMM49 AWI49 BGE49 BQA49 BZW49 CJS49 CTO49 DDK49 DNG49 DXC49 EGY49 EQU49 FAQ49 FKM49 FUI49 GEE49 GOA49 GXW49 HHS49 HRO49 IBK49 ILG49 IVC49 JEY49 JOU49 JYQ49 KIM49 KSI49 LCE49 LMA49 LVW49 MFS49 MPO49 MZK49 NJG49 NTC49 OCY49 OMU49 OWQ49 PGM49 PQI49 QAE49 QKA49 QTW49 RDS49 RNO49 RXK49 SHG49 SRC49 TAY49 TKU49 TUQ49 UEM49 UOI49 UYE49 VIA49 VRW49 WBS49 WLO49 WVK49 C65525 IY65525 SU65525 ACQ65525 AMM65525 AWI65525 BGE65525 BQA65525 BZW65525 CJS65525 CTO65525 DDK65525 DNG65525 DXC65525 EGY65525 EQU65525 FAQ65525 FKM65525 FUI65525 GEE65525 GOA65525 GXW65525 HHS65525 HRO65525 IBK65525 ILG65525 IVC65525 JEY65525 JOU65525 JYQ65525 KIM65525 KSI65525 LCE65525 LMA65525 LVW65525 MFS65525 MPO65525 MZK65525 NJG65525 NTC65525 OCY65525 OMU65525 OWQ65525 PGM65525 PQI65525 QAE65525 QKA65525 QTW65525 RDS65525 RNO65525 RXK65525 SHG65525 SRC65525 TAY65525 TKU65525 TUQ65525 UEM65525 UOI65525 UYE65525 VIA65525 VRW65525 WBS65525 WLO65525 WVK65525 C131061 IY131061 SU131061 ACQ131061 AMM131061 AWI131061 BGE131061 BQA131061 BZW131061 CJS131061 CTO131061 DDK131061 DNG131061 DXC131061 EGY131061 EQU131061 FAQ131061 FKM131061 FUI131061 GEE131061 GOA131061 GXW131061 HHS131061 HRO131061 IBK131061 ILG131061 IVC131061 JEY131061 JOU131061 JYQ131061 KIM131061 KSI131061 LCE131061 LMA131061 LVW131061 MFS131061 MPO131061 MZK131061 NJG131061 NTC131061 OCY131061 OMU131061 OWQ131061 PGM131061 PQI131061 QAE131061 QKA131061 QTW131061 RDS131061 RNO131061 RXK131061 SHG131061 SRC131061 TAY131061 TKU131061 TUQ131061 UEM131061 UOI131061 UYE131061 VIA131061 VRW131061 WBS131061 WLO131061 WVK131061 C196597 IY196597 SU196597 ACQ196597 AMM196597 AWI196597 BGE196597 BQA196597 BZW196597 CJS196597 CTO196597 DDK196597 DNG196597 DXC196597 EGY196597 EQU196597 FAQ196597 FKM196597 FUI196597 GEE196597 GOA196597 GXW196597 HHS196597 HRO196597 IBK196597 ILG196597 IVC196597 JEY196597 JOU196597 JYQ196597 KIM196597 KSI196597 LCE196597 LMA196597 LVW196597 MFS196597 MPO196597 MZK196597 NJG196597 NTC196597 OCY196597 OMU196597 OWQ196597 PGM196597 PQI196597 QAE196597 QKA196597 QTW196597 RDS196597 RNO196597 RXK196597 SHG196597 SRC196597 TAY196597 TKU196597 TUQ196597 UEM196597 UOI196597 UYE196597 VIA196597 VRW196597 WBS196597 WLO196597 WVK196597 C262133 IY262133 SU262133 ACQ262133 AMM262133 AWI262133 BGE262133 BQA262133 BZW262133 CJS262133 CTO262133 DDK262133 DNG262133 DXC262133 EGY262133 EQU262133 FAQ262133 FKM262133 FUI262133 GEE262133 GOA262133 GXW262133 HHS262133 HRO262133 IBK262133 ILG262133 IVC262133 JEY262133 JOU262133 JYQ262133 KIM262133 KSI262133 LCE262133 LMA262133 LVW262133 MFS262133 MPO262133 MZK262133 NJG262133 NTC262133 OCY262133 OMU262133 OWQ262133 PGM262133 PQI262133 QAE262133 QKA262133 QTW262133 RDS262133 RNO262133 RXK262133 SHG262133 SRC262133 TAY262133 TKU262133 TUQ262133 UEM262133 UOI262133 UYE262133 VIA262133 VRW262133 WBS262133 WLO262133 WVK262133 C327669 IY327669 SU327669 ACQ327669 AMM327669 AWI327669 BGE327669 BQA327669 BZW327669 CJS327669 CTO327669 DDK327669 DNG327669 DXC327669 EGY327669 EQU327669 FAQ327669 FKM327669 FUI327669 GEE327669 GOA327669 GXW327669 HHS327669 HRO327669 IBK327669 ILG327669 IVC327669 JEY327669 JOU327669 JYQ327669 KIM327669 KSI327669 LCE327669 LMA327669 LVW327669 MFS327669 MPO327669 MZK327669 NJG327669 NTC327669 OCY327669 OMU327669 OWQ327669 PGM327669 PQI327669 QAE327669 QKA327669 QTW327669 RDS327669 RNO327669 RXK327669 SHG327669 SRC327669 TAY327669 TKU327669 TUQ327669 UEM327669 UOI327669 UYE327669 VIA327669 VRW327669 WBS327669 WLO327669 WVK327669 C393205 IY393205 SU393205 ACQ393205 AMM393205 AWI393205 BGE393205 BQA393205 BZW393205 CJS393205 CTO393205 DDK393205 DNG393205 DXC393205 EGY393205 EQU393205 FAQ393205 FKM393205 FUI393205 GEE393205 GOA393205 GXW393205 HHS393205 HRO393205 IBK393205 ILG393205 IVC393205 JEY393205 JOU393205 JYQ393205 KIM393205 KSI393205 LCE393205 LMA393205 LVW393205 MFS393205 MPO393205 MZK393205 NJG393205 NTC393205 OCY393205 OMU393205 OWQ393205 PGM393205 PQI393205 QAE393205 QKA393205 QTW393205 RDS393205 RNO393205 RXK393205 SHG393205 SRC393205 TAY393205 TKU393205 TUQ393205 UEM393205 UOI393205 UYE393205 VIA393205 VRW393205 WBS393205 WLO393205 WVK393205 C458741 IY458741 SU458741 ACQ458741 AMM458741 AWI458741 BGE458741 BQA458741 BZW458741 CJS458741 CTO458741 DDK458741 DNG458741 DXC458741 EGY458741 EQU458741 FAQ458741 FKM458741 FUI458741 GEE458741 GOA458741 GXW458741 HHS458741 HRO458741 IBK458741 ILG458741 IVC458741 JEY458741 JOU458741 JYQ458741 KIM458741 KSI458741 LCE458741 LMA458741 LVW458741 MFS458741 MPO458741 MZK458741 NJG458741 NTC458741 OCY458741 OMU458741 OWQ458741 PGM458741 PQI458741 QAE458741 QKA458741 QTW458741 RDS458741 RNO458741 RXK458741 SHG458741 SRC458741 TAY458741 TKU458741 TUQ458741 UEM458741 UOI458741 UYE458741 VIA458741 VRW458741 WBS458741 WLO458741 WVK458741 C524277 IY524277 SU524277 ACQ524277 AMM524277 AWI524277 BGE524277 BQA524277 BZW524277 CJS524277 CTO524277 DDK524277 DNG524277 DXC524277 EGY524277 EQU524277 FAQ524277 FKM524277 FUI524277 GEE524277 GOA524277 GXW524277 HHS524277 HRO524277 IBK524277 ILG524277 IVC524277 JEY524277 JOU524277 JYQ524277 KIM524277 KSI524277 LCE524277 LMA524277 LVW524277 MFS524277 MPO524277 MZK524277 NJG524277 NTC524277 OCY524277 OMU524277 OWQ524277 PGM524277 PQI524277 QAE524277 QKA524277 QTW524277 RDS524277 RNO524277 RXK524277 SHG524277 SRC524277 TAY524277 TKU524277 TUQ524277 UEM524277 UOI524277 UYE524277 VIA524277 VRW524277 WBS524277 WLO524277 WVK524277 C589813 IY589813 SU589813 ACQ589813 AMM589813 AWI589813 BGE589813 BQA589813 BZW589813 CJS589813 CTO589813 DDK589813 DNG589813 DXC589813 EGY589813 EQU589813 FAQ589813 FKM589813 FUI589813 GEE589813 GOA589813 GXW589813 HHS589813 HRO589813 IBK589813 ILG589813 IVC589813 JEY589813 JOU589813 JYQ589813 KIM589813 KSI589813 LCE589813 LMA589813 LVW589813 MFS589813 MPO589813 MZK589813 NJG589813 NTC589813 OCY589813 OMU589813 OWQ589813 PGM589813 PQI589813 QAE589813 QKA589813 QTW589813 RDS589813 RNO589813 RXK589813 SHG589813 SRC589813 TAY589813 TKU589813 TUQ589813 UEM589813 UOI589813 UYE589813 VIA589813 VRW589813 WBS589813 WLO589813 WVK589813 C655349 IY655349 SU655349 ACQ655349 AMM655349 AWI655349 BGE655349 BQA655349 BZW655349 CJS655349 CTO655349 DDK655349 DNG655349 DXC655349 EGY655349 EQU655349 FAQ655349 FKM655349 FUI655349 GEE655349 GOA655349 GXW655349 HHS655349 HRO655349 IBK655349 ILG655349 IVC655349 JEY655349 JOU655349 JYQ655349 KIM655349 KSI655349 LCE655349 LMA655349 LVW655349 MFS655349 MPO655349 MZK655349 NJG655349 NTC655349 OCY655349 OMU655349 OWQ655349 PGM655349 PQI655349 QAE655349 QKA655349 QTW655349 RDS655349 RNO655349 RXK655349 SHG655349 SRC655349 TAY655349 TKU655349 TUQ655349 UEM655349 UOI655349 UYE655349 VIA655349 VRW655349 WBS655349 WLO655349 WVK655349 C720885 IY720885 SU720885 ACQ720885 AMM720885 AWI720885 BGE720885 BQA720885 BZW720885 CJS720885 CTO720885 DDK720885 DNG720885 DXC720885 EGY720885 EQU720885 FAQ720885 FKM720885 FUI720885 GEE720885 GOA720885 GXW720885 HHS720885 HRO720885 IBK720885 ILG720885 IVC720885 JEY720885 JOU720885 JYQ720885 KIM720885 KSI720885 LCE720885 LMA720885 LVW720885 MFS720885 MPO720885 MZK720885 NJG720885 NTC720885 OCY720885 OMU720885 OWQ720885 PGM720885 PQI720885 QAE720885 QKA720885 QTW720885 RDS720885 RNO720885 RXK720885 SHG720885 SRC720885 TAY720885 TKU720885 TUQ720885 UEM720885 UOI720885 UYE720885 VIA720885 VRW720885 WBS720885 WLO720885 WVK720885 C786421 IY786421 SU786421 ACQ786421 AMM786421 AWI786421 BGE786421 BQA786421 BZW786421 CJS786421 CTO786421 DDK786421 DNG786421 DXC786421 EGY786421 EQU786421 FAQ786421 FKM786421 FUI786421 GEE786421 GOA786421 GXW786421 HHS786421 HRO786421 IBK786421 ILG786421 IVC786421 JEY786421 JOU786421 JYQ786421 KIM786421 KSI786421 LCE786421 LMA786421 LVW786421 MFS786421 MPO786421 MZK786421 NJG786421 NTC786421 OCY786421 OMU786421 OWQ786421 PGM786421 PQI786421 QAE786421 QKA786421 QTW786421 RDS786421 RNO786421 RXK786421 SHG786421 SRC786421 TAY786421 TKU786421 TUQ786421 UEM786421 UOI786421 UYE786421 VIA786421 VRW786421 WBS786421 WLO786421 WVK786421 C851957 IY851957 SU851957 ACQ851957 AMM851957 AWI851957 BGE851957 BQA851957 BZW851957 CJS851957 CTO851957 DDK851957 DNG851957 DXC851957 EGY851957 EQU851957 FAQ851957 FKM851957 FUI851957 GEE851957 GOA851957 GXW851957 HHS851957 HRO851957 IBK851957 ILG851957 IVC851957 JEY851957 JOU851957 JYQ851957 KIM851957 KSI851957 LCE851957 LMA851957 LVW851957 MFS851957 MPO851957 MZK851957 NJG851957 NTC851957 OCY851957 OMU851957 OWQ851957 PGM851957 PQI851957 QAE851957 QKA851957 QTW851957 RDS851957 RNO851957 RXK851957 SHG851957 SRC851957 TAY851957 TKU851957 TUQ851957 UEM851957 UOI851957 UYE851957 VIA851957 VRW851957 WBS851957 WLO851957 WVK851957 C917493 IY917493 SU917493 ACQ917493 AMM917493 AWI917493 BGE917493 BQA917493 BZW917493 CJS917493 CTO917493 DDK917493 DNG917493 DXC917493 EGY917493 EQU917493 FAQ917493 FKM917493 FUI917493 GEE917493 GOA917493 GXW917493 HHS917493 HRO917493 IBK917493 ILG917493 IVC917493 JEY917493 JOU917493 JYQ917493 KIM917493 KSI917493 LCE917493 LMA917493 LVW917493 MFS917493 MPO917493 MZK917493 NJG917493 NTC917493 OCY917493 OMU917493 OWQ917493 PGM917493 PQI917493 QAE917493 QKA917493 QTW917493 RDS917493 RNO917493 RXK917493 SHG917493 SRC917493 TAY917493 TKU917493 TUQ917493 UEM917493 UOI917493 UYE917493 VIA917493 VRW917493 WBS917493 WLO917493 WVK917493 C983029 IY983029 SU983029 ACQ983029 AMM983029 AWI983029 BGE983029 BQA983029 BZW983029 CJS983029 CTO983029 DDK983029 DNG983029 DXC983029 EGY983029 EQU983029 FAQ983029 FKM983029 FUI983029 GEE983029 GOA983029 GXW983029 HHS983029 HRO983029 IBK983029 ILG983029 IVC983029 JEY983029 JOU983029 JYQ983029 KIM983029 KSI983029 LCE983029 LMA983029 LVW983029 MFS983029 MPO983029 MZK983029 NJG983029 NTC983029 OCY983029 OMU983029 OWQ983029 PGM983029 PQI983029 QAE983029 QKA983029 QTW983029 RDS983029 RNO983029 RXK983029 SHG983029 SRC983029 TAY983029 TKU983029 TUQ983029 UEM983029 UOI983029 UYE983029 VIA983029 VRW983029 WBS983029 WLO983029" showErrorMessage="1" showInputMessage="1" allowBlank="1" type="list">
      <formula1>$S$1:$S$1</formula1>
    </dataValidation>
    <dataValidation sqref="C65532:C65533 IY65532:IY65533 SU65532:SU65533 ACQ65532:ACQ65533 AMM65532:AMM65533 AWI65532:AWI65533 BGE65532:BGE65533 BQA65532:BQA65533 BZW65532:BZW65533 CJS65532:CJS65533 CTO65532:CTO65533 DDK65532:DDK65533 DNG65532:DNG65533 DXC65532:DXC65533 EGY65532:EGY65533 EQU65532:EQU65533 FAQ65532:FAQ65533 FKM65532:FKM65533 FUI65532:FUI65533 GEE65532:GEE65533 GOA65532:GOA65533 GXW65532:GXW65533 HHS65532:HHS65533 HRO65532:HRO65533 IBK65532:IBK65533 ILG65532:ILG65533 IVC65532:IVC65533 JEY65532:JEY65533 JOU65532:JOU65533 JYQ65532:JYQ65533 KIM65532:KIM65533 KSI65532:KSI65533 LCE65532:LCE65533 LMA65532:LMA65533 LVW65532:LVW65533 MFS65532:MFS65533 MPO65532:MPO65533 MZK65532:MZK65533 NJG65532:NJG65533 NTC65532:NTC65533 OCY65532:OCY65533 OMU65532:OMU65533 OWQ65532:OWQ65533 PGM65532:PGM65533 PQI65532:PQI65533 QAE65532:QAE65533 QKA65532:QKA65533 QTW65532:QTW65533 RDS65532:RDS65533 RNO65532:RNO65533 RXK65532:RXK65533 SHG65532:SHG65533 SRC65532:SRC65533 TAY65532:TAY65533 TKU65532:TKU65533 TUQ65532:TUQ65533 UEM65532:UEM65533 UOI65532:UOI65533 UYE65532:UYE65533 VIA65532:VIA65533 VRW65532:VRW65533 WBS65532:WBS65533 WLO65532:WLO65533 WVK65532:WVK65533 C131068:C131069 IY131068:IY131069 SU131068:SU131069 ACQ131068:ACQ131069 AMM131068:AMM131069 AWI131068:AWI131069 BGE131068:BGE131069 BQA131068:BQA131069 BZW131068:BZW131069 CJS131068:CJS131069 CTO131068:CTO131069 DDK131068:DDK131069 DNG131068:DNG131069 DXC131068:DXC131069 EGY131068:EGY131069 EQU131068:EQU131069 FAQ131068:FAQ131069 FKM131068:FKM131069 FUI131068:FUI131069 GEE131068:GEE131069 GOA131068:GOA131069 GXW131068:GXW131069 HHS131068:HHS131069 HRO131068:HRO131069 IBK131068:IBK131069 ILG131068:ILG131069 IVC131068:IVC131069 JEY131068:JEY131069 JOU131068:JOU131069 JYQ131068:JYQ131069 KIM131068:KIM131069 KSI131068:KSI131069 LCE131068:LCE131069 LMA131068:LMA131069 LVW131068:LVW131069 MFS131068:MFS131069 MPO131068:MPO131069 MZK131068:MZK131069 NJG131068:NJG131069 NTC131068:NTC131069 OCY131068:OCY131069 OMU131068:OMU131069 OWQ131068:OWQ131069 PGM131068:PGM131069 PQI131068:PQI131069 QAE131068:QAE131069 QKA131068:QKA131069 QTW131068:QTW131069 RDS131068:RDS131069 RNO131068:RNO131069 RXK131068:RXK131069 SHG131068:SHG131069 SRC131068:SRC131069 TAY131068:TAY131069 TKU131068:TKU131069 TUQ131068:TUQ131069 UEM131068:UEM131069 UOI131068:UOI131069 UYE131068:UYE131069 VIA131068:VIA131069 VRW131068:VRW131069 WBS131068:WBS131069 WLO131068:WLO131069 WVK131068:WVK131069 C196604:C196605 IY196604:IY196605 SU196604:SU196605 ACQ196604:ACQ196605 AMM196604:AMM196605 AWI196604:AWI196605 BGE196604:BGE196605 BQA196604:BQA196605 BZW196604:BZW196605 CJS196604:CJS196605 CTO196604:CTO196605 DDK196604:DDK196605 DNG196604:DNG196605 DXC196604:DXC196605 EGY196604:EGY196605 EQU196604:EQU196605 FAQ196604:FAQ196605 FKM196604:FKM196605 FUI196604:FUI196605 GEE196604:GEE196605 GOA196604:GOA196605 GXW196604:GXW196605 HHS196604:HHS196605 HRO196604:HRO196605 IBK196604:IBK196605 ILG196604:ILG196605 IVC196604:IVC196605 JEY196604:JEY196605 JOU196604:JOU196605 JYQ196604:JYQ196605 KIM196604:KIM196605 KSI196604:KSI196605 LCE196604:LCE196605 LMA196604:LMA196605 LVW196604:LVW196605 MFS196604:MFS196605 MPO196604:MPO196605 MZK196604:MZK196605 NJG196604:NJG196605 NTC196604:NTC196605 OCY196604:OCY196605 OMU196604:OMU196605 OWQ196604:OWQ196605 PGM196604:PGM196605 PQI196604:PQI196605 QAE196604:QAE196605 QKA196604:QKA196605 QTW196604:QTW196605 RDS196604:RDS196605 RNO196604:RNO196605 RXK196604:RXK196605 SHG196604:SHG196605 SRC196604:SRC196605 TAY196604:TAY196605 TKU196604:TKU196605 TUQ196604:TUQ196605 UEM196604:UEM196605 UOI196604:UOI196605 UYE196604:UYE196605 VIA196604:VIA196605 VRW196604:VRW196605 WBS196604:WBS196605 WLO196604:WLO196605 WVK196604:WVK196605 C262140:C262141 IY262140:IY262141 SU262140:SU262141 ACQ262140:ACQ262141 AMM262140:AMM262141 AWI262140:AWI262141 BGE262140:BGE262141 BQA262140:BQA262141 BZW262140:BZW262141 CJS262140:CJS262141 CTO262140:CTO262141 DDK262140:DDK262141 DNG262140:DNG262141 DXC262140:DXC262141 EGY262140:EGY262141 EQU262140:EQU262141 FAQ262140:FAQ262141 FKM262140:FKM262141 FUI262140:FUI262141 GEE262140:GEE262141 GOA262140:GOA262141 GXW262140:GXW262141 HHS262140:HHS262141 HRO262140:HRO262141 IBK262140:IBK262141 ILG262140:ILG262141 IVC262140:IVC262141 JEY262140:JEY262141 JOU262140:JOU262141 JYQ262140:JYQ262141 KIM262140:KIM262141 KSI262140:KSI262141 LCE262140:LCE262141 LMA262140:LMA262141 LVW262140:LVW262141 MFS262140:MFS262141 MPO262140:MPO262141 MZK262140:MZK262141 NJG262140:NJG262141 NTC262140:NTC262141 OCY262140:OCY262141 OMU262140:OMU262141 OWQ262140:OWQ262141 PGM262140:PGM262141 PQI262140:PQI262141 QAE262140:QAE262141 QKA262140:QKA262141 QTW262140:QTW262141 RDS262140:RDS262141 RNO262140:RNO262141 RXK262140:RXK262141 SHG262140:SHG262141 SRC262140:SRC262141 TAY262140:TAY262141 TKU262140:TKU262141 TUQ262140:TUQ262141 UEM262140:UEM262141 UOI262140:UOI262141 UYE262140:UYE262141 VIA262140:VIA262141 VRW262140:VRW262141 WBS262140:WBS262141 WLO262140:WLO262141 WVK262140:WVK262141 C327676:C327677 IY327676:IY327677 SU327676:SU327677 ACQ327676:ACQ327677 AMM327676:AMM327677 AWI327676:AWI327677 BGE327676:BGE327677 BQA327676:BQA327677 BZW327676:BZW327677 CJS327676:CJS327677 CTO327676:CTO327677 DDK327676:DDK327677 DNG327676:DNG327677 DXC327676:DXC327677 EGY327676:EGY327677 EQU327676:EQU327677 FAQ327676:FAQ327677 FKM327676:FKM327677 FUI327676:FUI327677 GEE327676:GEE327677 GOA327676:GOA327677 GXW327676:GXW327677 HHS327676:HHS327677 HRO327676:HRO327677 IBK327676:IBK327677 ILG327676:ILG327677 IVC327676:IVC327677 JEY327676:JEY327677 JOU327676:JOU327677 JYQ327676:JYQ327677 KIM327676:KIM327677 KSI327676:KSI327677 LCE327676:LCE327677 LMA327676:LMA327677 LVW327676:LVW327677 MFS327676:MFS327677 MPO327676:MPO327677 MZK327676:MZK327677 NJG327676:NJG327677 NTC327676:NTC327677 OCY327676:OCY327677 OMU327676:OMU327677 OWQ327676:OWQ327677 PGM327676:PGM327677 PQI327676:PQI327677 QAE327676:QAE327677 QKA327676:QKA327677 QTW327676:QTW327677 RDS327676:RDS327677 RNO327676:RNO327677 RXK327676:RXK327677 SHG327676:SHG327677 SRC327676:SRC327677 TAY327676:TAY327677 TKU327676:TKU327677 TUQ327676:TUQ327677 UEM327676:UEM327677 UOI327676:UOI327677 UYE327676:UYE327677 VIA327676:VIA327677 VRW327676:VRW327677 WBS327676:WBS327677 WLO327676:WLO327677 WVK327676:WVK327677 C393212:C393213 IY393212:IY393213 SU393212:SU393213 ACQ393212:ACQ393213 AMM393212:AMM393213 AWI393212:AWI393213 BGE393212:BGE393213 BQA393212:BQA393213 BZW393212:BZW393213 CJS393212:CJS393213 CTO393212:CTO393213 DDK393212:DDK393213 DNG393212:DNG393213 DXC393212:DXC393213 EGY393212:EGY393213 EQU393212:EQU393213 FAQ393212:FAQ393213 FKM393212:FKM393213 FUI393212:FUI393213 GEE393212:GEE393213 GOA393212:GOA393213 GXW393212:GXW393213 HHS393212:HHS393213 HRO393212:HRO393213 IBK393212:IBK393213 ILG393212:ILG393213 IVC393212:IVC393213 JEY393212:JEY393213 JOU393212:JOU393213 JYQ393212:JYQ393213 KIM393212:KIM393213 KSI393212:KSI393213 LCE393212:LCE393213 LMA393212:LMA393213 LVW393212:LVW393213 MFS393212:MFS393213 MPO393212:MPO393213 MZK393212:MZK393213 NJG393212:NJG393213 NTC393212:NTC393213 OCY393212:OCY393213 OMU393212:OMU393213 OWQ393212:OWQ393213 PGM393212:PGM393213 PQI393212:PQI393213 QAE393212:QAE393213 QKA393212:QKA393213 QTW393212:QTW393213 RDS393212:RDS393213 RNO393212:RNO393213 RXK393212:RXK393213 SHG393212:SHG393213 SRC393212:SRC393213 TAY393212:TAY393213 TKU393212:TKU393213 TUQ393212:TUQ393213 UEM393212:UEM393213 UOI393212:UOI393213 UYE393212:UYE393213 VIA393212:VIA393213 VRW393212:VRW393213 WBS393212:WBS393213 WLO393212:WLO393213 WVK393212:WVK393213 C458748:C458749 IY458748:IY458749 SU458748:SU458749 ACQ458748:ACQ458749 AMM458748:AMM458749 AWI458748:AWI458749 BGE458748:BGE458749 BQA458748:BQA458749 BZW458748:BZW458749 CJS458748:CJS458749 CTO458748:CTO458749 DDK458748:DDK458749 DNG458748:DNG458749 DXC458748:DXC458749 EGY458748:EGY458749 EQU458748:EQU458749 FAQ458748:FAQ458749 FKM458748:FKM458749 FUI458748:FUI458749 GEE458748:GEE458749 GOA458748:GOA458749 GXW458748:GXW458749 HHS458748:HHS458749 HRO458748:HRO458749 IBK458748:IBK458749 ILG458748:ILG458749 IVC458748:IVC458749 JEY458748:JEY458749 JOU458748:JOU458749 JYQ458748:JYQ458749 KIM458748:KIM458749 KSI458748:KSI458749 LCE458748:LCE458749 LMA458748:LMA458749 LVW458748:LVW458749 MFS458748:MFS458749 MPO458748:MPO458749 MZK458748:MZK458749 NJG458748:NJG458749 NTC458748:NTC458749 OCY458748:OCY458749 OMU458748:OMU458749 OWQ458748:OWQ458749 PGM458748:PGM458749 PQI458748:PQI458749 QAE458748:QAE458749 QKA458748:QKA458749 QTW458748:QTW458749 RDS458748:RDS458749 RNO458748:RNO458749 RXK458748:RXK458749 SHG458748:SHG458749 SRC458748:SRC458749 TAY458748:TAY458749 TKU458748:TKU458749 TUQ458748:TUQ458749 UEM458748:UEM458749 UOI458748:UOI458749 UYE458748:UYE458749 VIA458748:VIA458749 VRW458748:VRW458749 WBS458748:WBS458749 WLO458748:WLO458749 WVK458748:WVK458749 C524284:C524285 IY524284:IY524285 SU524284:SU524285 ACQ524284:ACQ524285 AMM524284:AMM524285 AWI524284:AWI524285 BGE524284:BGE524285 BQA524284:BQA524285 BZW524284:BZW524285 CJS524284:CJS524285 CTO524284:CTO524285 DDK524284:DDK524285 DNG524284:DNG524285 DXC524284:DXC524285 EGY524284:EGY524285 EQU524284:EQU524285 FAQ524284:FAQ524285 FKM524284:FKM524285 FUI524284:FUI524285 GEE524284:GEE524285 GOA524284:GOA524285 GXW524284:GXW524285 HHS524284:HHS524285 HRO524284:HRO524285 IBK524284:IBK524285 ILG524284:ILG524285 IVC524284:IVC524285 JEY524284:JEY524285 JOU524284:JOU524285 JYQ524284:JYQ524285 KIM524284:KIM524285 KSI524284:KSI524285 LCE524284:LCE524285 LMA524284:LMA524285 LVW524284:LVW524285 MFS524284:MFS524285 MPO524284:MPO524285 MZK524284:MZK524285 NJG524284:NJG524285 NTC524284:NTC524285 OCY524284:OCY524285 OMU524284:OMU524285 OWQ524284:OWQ524285 PGM524284:PGM524285 PQI524284:PQI524285 QAE524284:QAE524285 QKA524284:QKA524285 QTW524284:QTW524285 RDS524284:RDS524285 RNO524284:RNO524285 RXK524284:RXK524285 SHG524284:SHG524285 SRC524284:SRC524285 TAY524284:TAY524285 TKU524284:TKU524285 TUQ524284:TUQ524285 UEM524284:UEM524285 UOI524284:UOI524285 UYE524284:UYE524285 VIA524284:VIA524285 VRW524284:VRW524285 WBS524284:WBS524285 WLO524284:WLO524285 WVK524284:WVK524285 C589820:C589821 IY589820:IY589821 SU589820:SU589821 ACQ589820:ACQ589821 AMM589820:AMM589821 AWI589820:AWI589821 BGE589820:BGE589821 BQA589820:BQA589821 BZW589820:BZW589821 CJS589820:CJS589821 CTO589820:CTO589821 DDK589820:DDK589821 DNG589820:DNG589821 DXC589820:DXC589821 EGY589820:EGY589821 EQU589820:EQU589821 FAQ589820:FAQ589821 FKM589820:FKM589821 FUI589820:FUI589821 GEE589820:GEE589821 GOA589820:GOA589821 GXW589820:GXW589821 HHS589820:HHS589821 HRO589820:HRO589821 IBK589820:IBK589821 ILG589820:ILG589821 IVC589820:IVC589821 JEY589820:JEY589821 JOU589820:JOU589821 JYQ589820:JYQ589821 KIM589820:KIM589821 KSI589820:KSI589821 LCE589820:LCE589821 LMA589820:LMA589821 LVW589820:LVW589821 MFS589820:MFS589821 MPO589820:MPO589821 MZK589820:MZK589821 NJG589820:NJG589821 NTC589820:NTC589821 OCY589820:OCY589821 OMU589820:OMU589821 OWQ589820:OWQ589821 PGM589820:PGM589821 PQI589820:PQI589821 QAE589820:QAE589821 QKA589820:QKA589821 QTW589820:QTW589821 RDS589820:RDS589821 RNO589820:RNO589821 RXK589820:RXK589821 SHG589820:SHG589821 SRC589820:SRC589821 TAY589820:TAY589821 TKU589820:TKU589821 TUQ589820:TUQ589821 UEM589820:UEM589821 UOI589820:UOI589821 UYE589820:UYE589821 VIA589820:VIA589821 VRW589820:VRW589821 WBS589820:WBS589821 WLO589820:WLO589821 WVK589820:WVK589821 C655356:C655357 IY655356:IY655357 SU655356:SU655357 ACQ655356:ACQ655357 AMM655356:AMM655357 AWI655356:AWI655357 BGE655356:BGE655357 BQA655356:BQA655357 BZW655356:BZW655357 CJS655356:CJS655357 CTO655356:CTO655357 DDK655356:DDK655357 DNG655356:DNG655357 DXC655356:DXC655357 EGY655356:EGY655357 EQU655356:EQU655357 FAQ655356:FAQ655357 FKM655356:FKM655357 FUI655356:FUI655357 GEE655356:GEE655357 GOA655356:GOA655357 GXW655356:GXW655357 HHS655356:HHS655357 HRO655356:HRO655357 IBK655356:IBK655357 ILG655356:ILG655357 IVC655356:IVC655357 JEY655356:JEY655357 JOU655356:JOU655357 JYQ655356:JYQ655357 KIM655356:KIM655357 KSI655356:KSI655357 LCE655356:LCE655357 LMA655356:LMA655357 LVW655356:LVW655357 MFS655356:MFS655357 MPO655356:MPO655357 MZK655356:MZK655357 NJG655356:NJG655357 NTC655356:NTC655357 OCY655356:OCY655357 OMU655356:OMU655357 OWQ655356:OWQ655357 PGM655356:PGM655357 PQI655356:PQI655357 QAE655356:QAE655357 QKA655356:QKA655357 QTW655356:QTW655357 RDS655356:RDS655357 RNO655356:RNO655357 RXK655356:RXK655357 SHG655356:SHG655357 SRC655356:SRC655357 TAY655356:TAY655357 TKU655356:TKU655357 TUQ655356:TUQ655357 UEM655356:UEM655357 UOI655356:UOI655357 UYE655356:UYE655357 VIA655356:VIA655357 VRW655356:VRW655357 WBS655356:WBS655357 WLO655356:WLO655357 WVK655356:WVK655357 C720892:C720893 IY720892:IY720893 SU720892:SU720893 ACQ720892:ACQ720893 AMM720892:AMM720893 AWI720892:AWI720893 BGE720892:BGE720893 BQA720892:BQA720893 BZW720892:BZW720893 CJS720892:CJS720893 CTO720892:CTO720893 DDK720892:DDK720893 DNG720892:DNG720893 DXC720892:DXC720893 EGY720892:EGY720893 EQU720892:EQU720893 FAQ720892:FAQ720893 FKM720892:FKM720893 FUI720892:FUI720893 GEE720892:GEE720893 GOA720892:GOA720893 GXW720892:GXW720893 HHS720892:HHS720893 HRO720892:HRO720893 IBK720892:IBK720893 ILG720892:ILG720893 IVC720892:IVC720893 JEY720892:JEY720893 JOU720892:JOU720893 JYQ720892:JYQ720893 KIM720892:KIM720893 KSI720892:KSI720893 LCE720892:LCE720893 LMA720892:LMA720893 LVW720892:LVW720893 MFS720892:MFS720893 MPO720892:MPO720893 MZK720892:MZK720893 NJG720892:NJG720893 NTC720892:NTC720893 OCY720892:OCY720893 OMU720892:OMU720893 OWQ720892:OWQ720893 PGM720892:PGM720893 PQI720892:PQI720893 QAE720892:QAE720893 QKA720892:QKA720893 QTW720892:QTW720893 RDS720892:RDS720893 RNO720892:RNO720893 RXK720892:RXK720893 SHG720892:SHG720893 SRC720892:SRC720893 TAY720892:TAY720893 TKU720892:TKU720893 TUQ720892:TUQ720893 UEM720892:UEM720893 UOI720892:UOI720893 UYE720892:UYE720893 VIA720892:VIA720893 VRW720892:VRW720893 WBS720892:WBS720893 WLO720892:WLO720893 WVK720892:WVK720893 C786428:C786429 IY786428:IY786429 SU786428:SU786429 ACQ786428:ACQ786429 AMM786428:AMM786429 AWI786428:AWI786429 BGE786428:BGE786429 BQA786428:BQA786429 BZW786428:BZW786429 CJS786428:CJS786429 CTO786428:CTO786429 DDK786428:DDK786429 DNG786428:DNG786429 DXC786428:DXC786429 EGY786428:EGY786429 EQU786428:EQU786429 FAQ786428:FAQ786429 FKM786428:FKM786429 FUI786428:FUI786429 GEE786428:GEE786429 GOA786428:GOA786429 GXW786428:GXW786429 HHS786428:HHS786429 HRO786428:HRO786429 IBK786428:IBK786429 ILG786428:ILG786429 IVC786428:IVC786429 JEY786428:JEY786429 JOU786428:JOU786429 JYQ786428:JYQ786429 KIM786428:KIM786429 KSI786428:KSI786429 LCE786428:LCE786429 LMA786428:LMA786429 LVW786428:LVW786429 MFS786428:MFS786429 MPO786428:MPO786429 MZK786428:MZK786429 NJG786428:NJG786429 NTC786428:NTC786429 OCY786428:OCY786429 OMU786428:OMU786429 OWQ786428:OWQ786429 PGM786428:PGM786429 PQI786428:PQI786429 QAE786428:QAE786429 QKA786428:QKA786429 QTW786428:QTW786429 RDS786428:RDS786429 RNO786428:RNO786429 RXK786428:RXK786429 SHG786428:SHG786429 SRC786428:SRC786429 TAY786428:TAY786429 TKU786428:TKU786429 TUQ786428:TUQ786429 UEM786428:UEM786429 UOI786428:UOI786429 UYE786428:UYE786429 VIA786428:VIA786429 VRW786428:VRW786429 WBS786428:WBS786429 WLO786428:WLO786429 WVK786428:WVK786429 C851964:C851965 IY851964:IY851965 SU851964:SU851965 ACQ851964:ACQ851965 AMM851964:AMM851965 AWI851964:AWI851965 BGE851964:BGE851965 BQA851964:BQA851965 BZW851964:BZW851965 CJS851964:CJS851965 CTO851964:CTO851965 DDK851964:DDK851965 DNG851964:DNG851965 DXC851964:DXC851965 EGY851964:EGY851965 EQU851964:EQU851965 FAQ851964:FAQ851965 FKM851964:FKM851965 FUI851964:FUI851965 GEE851964:GEE851965 GOA851964:GOA851965 GXW851964:GXW851965 HHS851964:HHS851965 HRO851964:HRO851965 IBK851964:IBK851965 ILG851964:ILG851965 IVC851964:IVC851965 JEY851964:JEY851965 JOU851964:JOU851965 JYQ851964:JYQ851965 KIM851964:KIM851965 KSI851964:KSI851965 LCE851964:LCE851965 LMA851964:LMA851965 LVW851964:LVW851965 MFS851964:MFS851965 MPO851964:MPO851965 MZK851964:MZK851965 NJG851964:NJG851965 NTC851964:NTC851965 OCY851964:OCY851965 OMU851964:OMU851965 OWQ851964:OWQ851965 PGM851964:PGM851965 PQI851964:PQI851965 QAE851964:QAE851965 QKA851964:QKA851965 QTW851964:QTW851965 RDS851964:RDS851965 RNO851964:RNO851965 RXK851964:RXK851965 SHG851964:SHG851965 SRC851964:SRC851965 TAY851964:TAY851965 TKU851964:TKU851965 TUQ851964:TUQ851965 UEM851964:UEM851965 UOI851964:UOI851965 UYE851964:UYE851965 VIA851964:VIA851965 VRW851964:VRW851965 WBS851964:WBS851965 WLO851964:WLO851965 WVK851964:WVK851965 C917500:C917501 IY917500:IY917501 SU917500:SU917501 ACQ917500:ACQ917501 AMM917500:AMM917501 AWI917500:AWI917501 BGE917500:BGE917501 BQA917500:BQA917501 BZW917500:BZW917501 CJS917500:CJS917501 CTO917500:CTO917501 DDK917500:DDK917501 DNG917500:DNG917501 DXC917500:DXC917501 EGY917500:EGY917501 EQU917500:EQU917501 FAQ917500:FAQ917501 FKM917500:FKM917501 FUI917500:FUI917501 GEE917500:GEE917501 GOA917500:GOA917501 GXW917500:GXW917501 HHS917500:HHS917501 HRO917500:HRO917501 IBK917500:IBK917501 ILG917500:ILG917501 IVC917500:IVC917501 JEY917500:JEY917501 JOU917500:JOU917501 JYQ917500:JYQ917501 KIM917500:KIM917501 KSI917500:KSI917501 LCE917500:LCE917501 LMA917500:LMA917501 LVW917500:LVW917501 MFS917500:MFS917501 MPO917500:MPO917501 MZK917500:MZK917501 NJG917500:NJG917501 NTC917500:NTC917501 OCY917500:OCY917501 OMU917500:OMU917501 OWQ917500:OWQ917501 PGM917500:PGM917501 PQI917500:PQI917501 QAE917500:QAE917501 QKA917500:QKA917501 QTW917500:QTW917501 RDS917500:RDS917501 RNO917500:RNO917501 RXK917500:RXK917501 SHG917500:SHG917501 SRC917500:SRC917501 TAY917500:TAY917501 TKU917500:TKU917501 TUQ917500:TUQ917501 UEM917500:UEM917501 UOI917500:UOI917501 UYE917500:UYE917501 VIA917500:VIA917501 VRW917500:VRW917501 WBS917500:WBS917501 WLO917500:WLO917501 WVK917500:WVK917501 C983036:C983037 IY983036:IY983037 SU983036:SU983037 ACQ983036:ACQ983037 AMM983036:AMM983037 AWI983036:AWI983037 BGE983036:BGE983037 BQA983036:BQA983037 BZW983036:BZW983037 CJS983036:CJS983037 CTO983036:CTO983037 DDK983036:DDK983037 DNG983036:DNG983037 DXC983036:DXC983037 EGY983036:EGY983037 EQU983036:EQU983037 FAQ983036:FAQ983037 FKM983036:FKM983037 FUI983036:FUI983037 GEE983036:GEE983037 GOA983036:GOA983037 GXW983036:GXW983037 HHS983036:HHS983037 HRO983036:HRO983037 IBK983036:IBK983037 ILG983036:ILG983037 IVC983036:IVC983037 JEY983036:JEY983037 JOU983036:JOU983037 JYQ983036:JYQ983037 KIM983036:KIM983037 KSI983036:KSI983037 LCE983036:LCE983037 LMA983036:LMA983037 LVW983036:LVW983037 MFS983036:MFS983037 MPO983036:MPO983037 MZK983036:MZK983037 NJG983036:NJG983037 NTC983036:NTC983037 OCY983036:OCY983037 OMU983036:OMU983037 OWQ983036:OWQ983037 PGM983036:PGM983037 PQI983036:PQI983037 QAE983036:QAE983037 QKA983036:QKA983037 QTW983036:QTW983037 RDS983036:RDS983037 RNO983036:RNO983037 RXK983036:RXK983037 SHG983036:SHG983037 SRC983036:SRC983037 TAY983036:TAY983037 TKU983036:TKU983037 TUQ983036:TUQ983037 UEM983036:UEM983037 UOI983036:UOI983037 UYE983036:UYE983037 VIA983036:VIA983037 VRW983036:VRW983037 WBS983036:WBS983037 WLO983036:WLO983037 WVK983036:WVK983037" showErrorMessage="1" showInputMessage="1" allowBlank="1" type="list">
      <formula1>$R$1:$R$2</formula1>
    </dataValidation>
    <dataValidation sqref="O5" showErrorMessage="1" showInputMessage="1" allowBlank="1" type="list">
      <formula1>$AA$3:$AA$5</formula1>
    </dataValidation>
  </dataValidations>
  <pageMargins left="0.5118110236220472" right="0.3149606299212598" top="0.7874015748031497" bottom="0.7874015748031497" header="0.3149606299212598" footer="0.3149606299212598"/>
  <pageSetup orientation="portrait" paperSize="9" scale="80"/>
  <drawing r:id="rId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IESA</dc:creator>
  <dcterms:created xsi:type="dcterms:W3CDTF">2017-08-11T16:49:19Z</dcterms:created>
  <dcterms:modified xsi:type="dcterms:W3CDTF">2022-12-21T19:13:48Z</dcterms:modified>
  <cp:lastModifiedBy>Felipe Franchi Pires</cp:lastModifiedBy>
  <cp:lastPrinted>2022-03-17T11:45:25Z</cp:lastPrinted>
</cp:coreProperties>
</file>