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CONTROLE C2" sheetId="6" state="visible" r:id="rId6"/>
    <sheet name="CONTROLE C3" sheetId="7" state="visible" r:id="rId7"/>
  </sheets>
  <externalReferences>
    <externalReference r:id="rId8"/>
    <externalReference r:id="rId9"/>
    <externalReference r:id="rId10"/>
    <externalReference r:id="rId11"/>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externalLink" Target="/xl/externalLinks/externalLink2.xml" Id="rId9" /><Relationship Type="http://schemas.openxmlformats.org/officeDocument/2006/relationships/externalLink" Target="/xl/externalLinks/externalLink3.xml" Id="rId10" /><Relationship Type="http://schemas.openxmlformats.org/officeDocument/2006/relationships/externalLink" Target="/xl/externalLinks/externalLink4.xml" Id="rId11" /><Relationship Type="http://schemas.openxmlformats.org/officeDocument/2006/relationships/styles" Target="styles.xml" Id="rId12" /><Relationship Type="http://schemas.openxmlformats.org/officeDocument/2006/relationships/theme" Target="theme/theme1.xml" Id="rId1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12.65515401654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30.34333810108164</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21.10567697252</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0.5881095339000002</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1.22027012325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5.288707670188801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ALPEK</t>
        </is>
      </c>
      <c r="D9" s="103" t="n"/>
      <c r="E9" s="171">
        <f>M2&amp;"-"&amp;G6&amp;"01"</f>
        <v/>
      </c>
      <c r="F9" s="103" t="n"/>
      <c r="G9" s="409" t="inlineStr">
        <is>
          <t>None</t>
        </is>
      </c>
      <c r="H9" s="103" t="n"/>
      <c r="I9" s="410" t="inlineStr">
        <is>
          <t>1</t>
        </is>
      </c>
      <c r="J9" s="116" t="n"/>
      <c r="K9" s="411" t="n">
        <v>64.69227862404165</v>
      </c>
      <c r="L9" s="406" t="n"/>
      <c r="M9" s="406" t="n"/>
      <c r="N9" s="408" t="n"/>
      <c r="O9" s="83" t="n"/>
      <c r="P9" s="396" t="inlineStr">
        <is>
          <t xml:space="preserve">Peso metalon: </t>
        </is>
      </c>
      <c r="Q9" s="323" t="n">
        <v>1.8172567296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3.28017964232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64.69227862404165</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80.3203644617885</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74.76970409299781</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612.3</t>
        </is>
      </c>
      <c r="D14" s="116" t="n"/>
      <c r="E14" s="427" t="inlineStr">
        <is>
          <t>440</t>
        </is>
      </c>
      <c r="F14" s="428" t="n"/>
      <c r="G14" s="171" t="n">
        <v>396.8</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3</t>
        </is>
      </c>
      <c r="F17" s="406" t="n"/>
      <c r="G17" s="430" t="inlineStr">
        <is>
          <t>BUSCAR</t>
        </is>
      </c>
      <c r="H17" s="406" t="n"/>
      <c r="I17" s="430" t="inlineStr">
        <is>
          <t>BUSCAR</t>
        </is>
      </c>
      <c r="J17" s="428" t="n"/>
      <c r="K17" s="430" t="inlineStr">
        <is>
          <t>BUSCAR</t>
        </is>
      </c>
      <c r="L17" s="406" t="n"/>
      <c r="M17" s="409" t="n">
        <v>3</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12</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46.07533333333333</v>
      </c>
      <c r="D25" s="302" t="n"/>
      <c r="E25" s="438" t="n">
        <v>396.8</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3</v>
      </c>
      <c r="D28" s="302" t="n"/>
      <c r="E28" s="438" t="n">
        <v>396.8</v>
      </c>
      <c r="F28" s="302" t="n"/>
      <c r="G28" s="438" t="n">
        <v>50</v>
      </c>
      <c r="H28" s="302" t="n"/>
      <c r="I28" s="438" t="n">
        <v>20</v>
      </c>
      <c r="J28" s="302" t="n"/>
      <c r="K28" s="446" t="n">
        <v>320.6</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2</v>
      </c>
      <c r="F31" s="302" t="n"/>
      <c r="G31" s="438" t="n">
        <v>7.5</v>
      </c>
      <c r="H31" s="302" t="n"/>
      <c r="I31" s="438" t="n">
        <v>334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290</v>
      </c>
      <c r="F34" s="449" t="n"/>
      <c r="G34" s="449">
        <f>IF(C17="Não","Sim","Não")</f>
        <v/>
      </c>
      <c r="H34" s="425" t="n"/>
      <c r="I34" s="411" t="n">
        <v>80.3203644617885</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74.76970409299781</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812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812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444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ALPEK</t>
        </is>
      </c>
      <c r="D7" s="317" t="n"/>
      <c r="E7" s="467" t="inlineStr">
        <is>
          <t>None</t>
        </is>
      </c>
      <c r="F7" s="319" t="n"/>
      <c r="G7" s="468" t="inlineStr">
        <is>
          <t>1</t>
        </is>
      </c>
      <c r="H7" s="103" t="n"/>
      <c r="I7" s="171" t="n">
        <v>6</v>
      </c>
      <c r="J7" s="401" t="n"/>
      <c r="K7" s="469" t="n">
        <v>6.89277784705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3.552</t>
        </is>
      </c>
      <c r="F12" s="421" t="n"/>
      <c r="G12" s="428" t="inlineStr">
        <is>
          <t>1</t>
        </is>
      </c>
      <c r="H12" s="421" t="n"/>
      <c r="I12" s="409" t="inlineStr">
        <is>
          <t>Mylar</t>
        </is>
      </c>
      <c r="J12" s="421" t="n"/>
      <c r="K12" s="428" t="inlineStr">
        <is>
          <t>RTR/RR</t>
        </is>
      </c>
      <c r="L12" s="421" t="n"/>
      <c r="M12" s="475" t="n">
        <v>49.976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407</v>
      </c>
      <c r="G15" s="460" t="n"/>
      <c r="H15" s="460" t="n"/>
      <c r="I15" s="460" t="n"/>
      <c r="J15" s="460" t="n"/>
      <c r="K15" s="475" t="inlineStr">
        <is>
          <t>3.552</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40.66667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40</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2</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144.448</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1423.4682</v>
      </c>
      <c r="G26" s="253">
        <f>F26*(1+($C$131/100))</f>
        <v/>
      </c>
      <c r="H26" s="506" t="n"/>
      <c r="I26" s="494" t="n"/>
      <c r="J26" s="495" t="n"/>
      <c r="K26" s="496" t="n"/>
      <c r="L26" s="503" t="n"/>
      <c r="M26" s="504" t="n"/>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39.33333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39</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139.712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1442.79604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38</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38</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134.976</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1462.12389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37.33333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0</v>
      </c>
      <c r="J54" s="495" t="n">
        <v>37</v>
      </c>
      <c r="K54" s="494" t="n">
        <v>0</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132.608</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1481.45174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ALPEK</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437</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144.448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1423.4682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139.712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1442.79604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134.976</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1462.12389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132.608</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1481.45174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ALPEK</t>
        </is>
      </c>
      <c r="D7" s="317" t="n"/>
      <c r="E7" s="467" t="inlineStr">
        <is>
          <t>None</t>
        </is>
      </c>
      <c r="F7" s="319" t="n"/>
      <c r="G7" s="468" t="inlineStr">
        <is>
          <t>1</t>
        </is>
      </c>
      <c r="H7" s="103" t="n"/>
      <c r="I7" s="171" t="n">
        <v>6</v>
      </c>
      <c r="J7" s="401" t="n"/>
      <c r="K7" s="469" t="n">
        <v>5.554515330995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3.753</t>
        </is>
      </c>
      <c r="F12" s="421" t="n"/>
      <c r="G12" s="428" t="inlineStr">
        <is>
          <t>1</t>
        </is>
      </c>
      <c r="H12" s="421" t="n"/>
      <c r="I12" s="409" t="inlineStr">
        <is>
          <t>Teonex</t>
        </is>
      </c>
      <c r="J12" s="421" t="n"/>
      <c r="K12" s="428" t="inlineStr">
        <is>
          <t>RR/RR</t>
        </is>
      </c>
      <c r="L12" s="421" t="n"/>
      <c r="M12" s="475" t="n">
        <v>52.34400000000001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441.2</v>
      </c>
      <c r="G15" s="460" t="n"/>
      <c r="H15" s="460" t="n"/>
      <c r="I15" s="460" t="n"/>
      <c r="J15" s="460" t="n"/>
      <c r="K15" s="475" t="inlineStr">
        <is>
          <t>3.753</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33</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123.849</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1639.80686</v>
      </c>
      <c r="G26" s="253">
        <f>F26*(1+($C$131/100))</f>
        <v/>
      </c>
      <c r="H26" s="506" t="n"/>
      <c r="I26" s="494" t="n"/>
      <c r="J26" s="495" t="n"/>
      <c r="K26" s="496" t="n"/>
      <c r="L26" s="503" t="n"/>
      <c r="M26" s="504" t="n"/>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32.66667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32</v>
      </c>
      <c r="K32" s="494" t="n">
        <v>1</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122.598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1660.22842</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32</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121.347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1680.64999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ALPEK</t>
        </is>
      </c>
      <c r="D7" s="317" t="n"/>
      <c r="E7" s="467" t="inlineStr">
        <is>
          <t>None</t>
        </is>
      </c>
      <c r="F7" s="319" t="n"/>
      <c r="G7" s="468" t="inlineStr">
        <is>
          <t>1</t>
        </is>
      </c>
      <c r="H7" s="103" t="n"/>
      <c r="I7" s="171" t="n">
        <v>0</v>
      </c>
      <c r="J7" s="401" t="n"/>
      <c r="K7" s="469" t="n">
        <v>8.658383794475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3.953</t>
        </is>
      </c>
      <c r="F12" s="421" t="n"/>
      <c r="G12" s="428" t="inlineStr">
        <is>
          <t>1</t>
        </is>
      </c>
      <c r="H12" s="421" t="n"/>
      <c r="I12" s="409" t="inlineStr">
        <is>
          <t>Teonex</t>
        </is>
      </c>
      <c r="J12" s="421" t="n"/>
      <c r="K12" s="428" t="inlineStr">
        <is>
          <t>RR/RTR</t>
        </is>
      </c>
      <c r="L12" s="421" t="n"/>
      <c r="M12" s="475" t="n">
        <v>54.712</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441.2</v>
      </c>
      <c r="G15" s="460" t="n"/>
      <c r="H15" s="460" t="n"/>
      <c r="I15" s="460" t="n"/>
      <c r="J15" s="460" t="n"/>
      <c r="K15" s="475" t="inlineStr">
        <is>
          <t>3.953</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30.33333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30</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119.90767</v>
      </c>
      <c r="G24" s="253">
        <f>F24*(1+($C$131/100))</f>
        <v/>
      </c>
      <c r="H24" s="493" t="n"/>
      <c r="I24" s="494" t="n"/>
      <c r="J24" s="495" t="n"/>
      <c r="K24" s="496" t="n"/>
      <c r="L24" s="503" t="n">
        <v>2</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1840.26175</v>
      </c>
      <c r="G26" s="253">
        <f>F26*(1+($C$131/100))</f>
        <v/>
      </c>
      <c r="H26" s="506" t="n"/>
      <c r="I26" s="494" t="n"/>
      <c r="J26" s="495" t="n"/>
      <c r="K26" s="496" t="n"/>
      <c r="L26" s="503" t="n"/>
      <c r="M26" s="504" t="n"/>
      <c r="N26" s="505" t="n"/>
      <c r="Q26" s="407" t="n"/>
      <c r="R26" s="261" t="n"/>
      <c r="S26" s="398" t="n"/>
      <c r="T26" s="398" t="n"/>
      <c r="U26" s="398" t="n"/>
      <c r="V26" s="398" t="n"/>
      <c r="W26" s="260" t="n"/>
      <c r="X26" s="398" t="n"/>
      <c r="Y26" s="398" t="n"/>
    </row>
    <row r="27" ht="20.25" customHeight="1" s="72">
      <c r="A27" s="392" t="n"/>
      <c r="B27" s="488" t="n"/>
      <c r="H27" s="506" t="n"/>
      <c r="I27" s="494" t="n"/>
      <c r="J27" s="495" t="n"/>
      <c r="K27" s="496" t="n"/>
      <c r="L27" s="503" t="n"/>
      <c r="M27" s="504" t="n"/>
      <c r="N27" s="505" t="n"/>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c r="M28" s="504" t="n"/>
      <c r="N28" s="505" t="n"/>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30</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119.90767</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1861.77159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30.33333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30</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119.90767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1883.28144</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31</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31</v>
      </c>
      <c r="K54" s="494" t="n">
        <v>1</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122.543</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1904.79129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ALPEK</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438.8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123.849</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1639.80686</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122.598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1660.22842</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121.347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1680.64999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ALPEK</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438.8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119.90767</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1840.26175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119.90767</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1861.77159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119.90767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1883.28144</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3</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122.543</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1904.79129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