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CONTROLE C2" sheetId="6" state="visible" r:id="rId6"/>
    <sheet name="CONTROLE C3" sheetId="7" state="visible" r:id="rId7"/>
  </sheets>
  <externalReferences>
    <externalReference r:id="rId8"/>
    <externalReference r:id="rId9"/>
    <externalReference r:id="rId10"/>
    <externalReference r:id="rId11"/>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externalLink" Target="/xl/externalLinks/externalLink2.xml" Id="rId9" /><Relationship Type="http://schemas.openxmlformats.org/officeDocument/2006/relationships/externalLink" Target="/xl/externalLinks/externalLink3.xml" Id="rId10" /><Relationship Type="http://schemas.openxmlformats.org/officeDocument/2006/relationships/externalLink" Target="/xl/externalLinks/externalLink4.xml" Id="rId11" /><Relationship Type="http://schemas.openxmlformats.org/officeDocument/2006/relationships/styles" Target="styles.xml" Id="rId12" /><Relationship Type="http://schemas.openxmlformats.org/officeDocument/2006/relationships/theme" Target="theme/theme1.xml" Id="rId1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9.125703450360001</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33.46054604821131</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24.049521625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1.115147051200001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1.0593232245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5.491037525819999</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ALPEK</t>
        </is>
      </c>
      <c r="D9" s="103" t="n"/>
      <c r="E9" s="171">
        <f>M2&amp;"-"&amp;G6&amp;"01"</f>
        <v/>
      </c>
      <c r="F9" s="103" t="n"/>
      <c r="G9" s="409" t="inlineStr">
        <is>
          <t>None</t>
        </is>
      </c>
      <c r="H9" s="103" t="n"/>
      <c r="I9" s="410" t="inlineStr">
        <is>
          <t>1</t>
        </is>
      </c>
      <c r="J9" s="116" t="n"/>
      <c r="K9" s="411" t="n">
        <v>67.75091817477131</v>
      </c>
      <c r="L9" s="406" t="n"/>
      <c r="M9" s="406" t="n"/>
      <c r="N9" s="408" t="n"/>
      <c r="O9" s="83" t="n"/>
      <c r="P9" s="396" t="inlineStr">
        <is>
          <t xml:space="preserve">Peso metalon: </t>
        </is>
      </c>
      <c r="Q9" s="323" t="n">
        <v>2.87509248</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3.09420573384</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67.75091817477131</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84.89400854560047</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77.92963629947245</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558.1</t>
        </is>
      </c>
      <c r="D14" s="116" t="n"/>
      <c r="E14" s="427" t="inlineStr">
        <is>
          <t>385</t>
        </is>
      </c>
      <c r="F14" s="428" t="n"/>
      <c r="G14" s="171" t="n">
        <v>391.6</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4</t>
        </is>
      </c>
      <c r="F17" s="406" t="n"/>
      <c r="G17" s="430" t="inlineStr">
        <is>
          <t>BUSCAR</t>
        </is>
      </c>
      <c r="H17" s="406" t="n"/>
      <c r="I17" s="430" t="inlineStr">
        <is>
          <t>BUSCAR</t>
        </is>
      </c>
      <c r="J17" s="428" t="n"/>
      <c r="K17" s="430" t="inlineStr">
        <is>
          <t>BUSCAR</t>
        </is>
      </c>
      <c r="L17" s="406" t="n"/>
      <c r="M17" s="409" t="n">
        <v>3</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16</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40.31591666666667</v>
      </c>
      <c r="D25" s="302" t="n"/>
      <c r="E25" s="438" t="n">
        <v>391.6</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4</v>
      </c>
      <c r="D28" s="302" t="n"/>
      <c r="E28" s="438" t="n">
        <v>391.6</v>
      </c>
      <c r="F28" s="302" t="n"/>
      <c r="G28" s="438" t="n">
        <v>50</v>
      </c>
      <c r="H28" s="302" t="n"/>
      <c r="I28" s="438" t="n">
        <v>20</v>
      </c>
      <c r="J28" s="302" t="n"/>
      <c r="K28" s="446" t="n">
        <v>340.8</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2</v>
      </c>
      <c r="F31" s="302" t="n"/>
      <c r="G31" s="438" t="n">
        <v>7.5</v>
      </c>
      <c r="H31" s="302" t="n"/>
      <c r="I31" s="438" t="n">
        <v>279</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50.8 </t>
        </is>
      </c>
      <c r="D34" s="449" t="n"/>
      <c r="E34" s="450" t="n">
        <v>235</v>
      </c>
      <c r="F34" s="449" t="n"/>
      <c r="G34" s="449">
        <f>IF(C17="Não","Sim","Não")</f>
        <v/>
      </c>
      <c r="H34" s="425" t="n"/>
      <c r="I34" s="411" t="n">
        <v>84.89400854560047</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77.92963629947245</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758</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758</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490</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ALPEK</t>
        </is>
      </c>
      <c r="D7" s="317" t="n"/>
      <c r="E7" s="467" t="inlineStr">
        <is>
          <t>None</t>
        </is>
      </c>
      <c r="F7" s="319" t="n"/>
      <c r="G7" s="468" t="inlineStr">
        <is>
          <t>1</t>
        </is>
      </c>
      <c r="H7" s="103" t="n"/>
      <c r="I7" s="171" t="n">
        <v>8</v>
      </c>
      <c r="J7" s="401" t="n"/>
      <c r="K7" s="469" t="n">
        <v>7.954285499999999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3.552</t>
        </is>
      </c>
      <c r="F12" s="421" t="n"/>
      <c r="G12" s="428" t="inlineStr">
        <is>
          <t>2</t>
        </is>
      </c>
      <c r="H12" s="421" t="n"/>
      <c r="I12" s="409" t="inlineStr">
        <is>
          <t>Mylar</t>
        </is>
      </c>
      <c r="J12" s="421" t="n"/>
      <c r="K12" s="428" t="inlineStr">
        <is>
          <t>RTR/RR</t>
        </is>
      </c>
      <c r="L12" s="421" t="n"/>
      <c r="M12" s="475" t="n">
        <v>49.98399999999999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351.8</v>
      </c>
      <c r="G15" s="460" t="n"/>
      <c r="H15" s="460" t="n"/>
      <c r="I15" s="460" t="n"/>
      <c r="J15" s="460" t="n"/>
      <c r="K15" s="475" t="inlineStr">
        <is>
          <t>3.552</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26.75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26</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26</v>
      </c>
      <c r="K22" s="496" t="n">
        <v>0</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2</v>
      </c>
      <c r="M23" s="504" t="n">
        <v>0</v>
      </c>
      <c r="N23" s="505" t="n">
        <v>3</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190.032</v>
      </c>
      <c r="G24" s="253">
        <f>F24*(1+($C$131/100))</f>
        <v/>
      </c>
      <c r="H24" s="493" t="n"/>
      <c r="I24" s="494" t="n"/>
      <c r="J24" s="495" t="n"/>
      <c r="K24" s="496" t="n"/>
      <c r="L24" s="503" t="n">
        <v>2</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2</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1251.93724</v>
      </c>
      <c r="G26" s="253">
        <f>F26*(1+($C$131/100))</f>
        <v/>
      </c>
      <c r="H26" s="506" t="n"/>
      <c r="I26" s="494" t="n"/>
      <c r="J26" s="495" t="n"/>
      <c r="K26" s="496" t="n"/>
      <c r="L26" s="503" t="n">
        <v>2</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25.75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25</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3</v>
      </c>
      <c r="J33" s="495" t="n">
        <v>25</v>
      </c>
      <c r="K33" s="494" t="n">
        <v>2</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182.928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1271.26508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25</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25</v>
      </c>
      <c r="K44" s="494" t="n">
        <v>1</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177.6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1290.59293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24.25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2</v>
      </c>
      <c r="J54" s="495" t="n">
        <v>24</v>
      </c>
      <c r="K54" s="494" t="n">
        <v>3</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3</v>
      </c>
      <c r="J55" s="495" t="n">
        <v>24</v>
      </c>
      <c r="K55" s="494" t="n">
        <v>0</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172.272</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1309.92078</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ALPEK</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381.8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190.032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1251.93724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182.928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1271.26508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177.6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1290.59293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172.272</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1309.92078</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ALPEK</t>
        </is>
      </c>
      <c r="D7" s="317" t="n"/>
      <c r="E7" s="467" t="inlineStr">
        <is>
          <t>None</t>
        </is>
      </c>
      <c r="F7" s="319" t="n"/>
      <c r="G7" s="468" t="inlineStr">
        <is>
          <t>1</t>
        </is>
      </c>
      <c r="H7" s="103" t="n"/>
      <c r="I7" s="171" t="n">
        <v>8</v>
      </c>
      <c r="J7" s="401" t="n"/>
      <c r="K7" s="469" t="n">
        <v>6.27077175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3.753</t>
        </is>
      </c>
      <c r="F12" s="421" t="n"/>
      <c r="G12" s="428" t="inlineStr">
        <is>
          <t>2</t>
        </is>
      </c>
      <c r="H12" s="421" t="n"/>
      <c r="I12" s="409" t="inlineStr">
        <is>
          <t>Teonex</t>
        </is>
      </c>
      <c r="J12" s="421" t="n"/>
      <c r="K12" s="428" t="inlineStr">
        <is>
          <t>RR/RR</t>
        </is>
      </c>
      <c r="L12" s="421" t="n"/>
      <c r="M12" s="475" t="n">
        <v>53.536</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386.2</v>
      </c>
      <c r="G15" s="460" t="n"/>
      <c r="H15" s="460" t="n"/>
      <c r="I15" s="460" t="n"/>
      <c r="J15" s="460" t="n"/>
      <c r="K15" s="475" t="inlineStr">
        <is>
          <t>3.753</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21</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21</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21</v>
      </c>
      <c r="K22" s="496" t="n">
        <v>1</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2</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157.626</v>
      </c>
      <c r="G24" s="253">
        <f>F24*(1+($C$131/100))</f>
        <v/>
      </c>
      <c r="H24" s="493" t="n"/>
      <c r="I24" s="494" t="n"/>
      <c r="J24" s="495" t="n"/>
      <c r="K24" s="496" t="n"/>
      <c r="L24" s="503" t="n">
        <v>2</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1468.2759</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20.5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20</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3</v>
      </c>
      <c r="J33" s="495" t="n">
        <v>20</v>
      </c>
      <c r="K33" s="494" t="n">
        <v>1</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153.873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1488.69746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20.25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20</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20</v>
      </c>
      <c r="K44" s="494" t="n">
        <v>2</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151.9965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1509.11903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ALPEK</t>
        </is>
      </c>
      <c r="D7" s="317" t="n"/>
      <c r="E7" s="467" t="inlineStr">
        <is>
          <t>None</t>
        </is>
      </c>
      <c r="F7" s="319" t="n"/>
      <c r="G7" s="468" t="inlineStr">
        <is>
          <t>1</t>
        </is>
      </c>
      <c r="H7" s="103" t="n"/>
      <c r="I7" s="171" t="n">
        <v>0</v>
      </c>
      <c r="J7" s="401" t="n"/>
      <c r="K7" s="469" t="n">
        <v>9.824464375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3.953</t>
        </is>
      </c>
      <c r="F12" s="421" t="n"/>
      <c r="G12" s="428" t="inlineStr">
        <is>
          <t>2</t>
        </is>
      </c>
      <c r="H12" s="421" t="n"/>
      <c r="I12" s="409" t="inlineStr">
        <is>
          <t>Teonex</t>
        </is>
      </c>
      <c r="J12" s="421" t="n"/>
      <c r="K12" s="428" t="inlineStr">
        <is>
          <t>RR/RTR</t>
        </is>
      </c>
      <c r="L12" s="421" t="n"/>
      <c r="M12" s="475" t="n">
        <v>56.2</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386.2</v>
      </c>
      <c r="G15" s="460" t="n"/>
      <c r="H15" s="460" t="n"/>
      <c r="I15" s="460" t="n"/>
      <c r="J15" s="460" t="n"/>
      <c r="K15" s="475" t="inlineStr">
        <is>
          <t>3.953</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19</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19</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3</v>
      </c>
      <c r="J22" s="495" t="n">
        <v>19</v>
      </c>
      <c r="K22" s="496" t="n">
        <v>3</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2</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150.214</v>
      </c>
      <c r="G24" s="253">
        <f>F24*(1+($C$131/100))</f>
        <v/>
      </c>
      <c r="H24" s="493" t="n"/>
      <c r="I24" s="494" t="n"/>
      <c r="J24" s="495" t="n"/>
      <c r="K24" s="496" t="n"/>
      <c r="L24" s="503" t="n">
        <v>2</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2</v>
      </c>
      <c r="M25" s="504" t="n">
        <v>2</v>
      </c>
      <c r="N25" s="505" t="n">
        <v>3</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1668.73079</v>
      </c>
      <c r="G26" s="253">
        <f>F26*(1+($C$131/100))</f>
        <v/>
      </c>
      <c r="H26" s="506" t="n"/>
      <c r="I26" s="494" t="n"/>
      <c r="J26" s="495" t="n"/>
      <c r="K26" s="496" t="n"/>
      <c r="L26" s="503" t="n">
        <v>2</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19</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19</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19</v>
      </c>
      <c r="K33" s="494" t="n">
        <v>1</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150.214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1690.24063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19</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19</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3</v>
      </c>
      <c r="J44" s="495" t="n">
        <v>19</v>
      </c>
      <c r="K44" s="494" t="n">
        <v>3</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150.214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1711.75048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19.25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19</v>
      </c>
      <c r="K54" s="494" t="n">
        <v>1</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1</v>
      </c>
      <c r="J55" s="495" t="n">
        <v>19</v>
      </c>
      <c r="K55" s="494" t="n">
        <v>2</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152.1905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1733.26033</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ALPEK</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383.8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157.626</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1468.2759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153.873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1488.69746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151.9965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1509.11903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ALPEK</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383.8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150.214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1668.73079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150.214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1690.24063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150.214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1711.75048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3</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152.1905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1733.26033</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