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RET 8P (PT-BR)" sheetId="1" state="visible" r:id="rId1"/>
    <sheet name="RET 16P (PT-BR)" sheetId="2" state="visible" r:id="rId2"/>
  </sheets>
  <definedNames>
    <definedName name="_xlnm.Print_Area" localSheetId="0">'RET 8P (PT-BR)'!$P$12:$X$24</definedName>
    <definedName name="_xlnm.Print_Area" localSheetId="1">'RET 16P (PT-BR)'!$B$2:$V$336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.000"/>
  </numFmts>
  <fonts count="5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Times New Roman"/>
      <family val="1"/>
      <sz val="10"/>
    </font>
    <font>
      <name val="Times New Roman"/>
      <family val="1"/>
      <sz val="10"/>
    </font>
    <font>
      <name val="FuturaA Bk BT"/>
      <family val="2"/>
      <sz val="10"/>
    </font>
    <font>
      <name val="Arial"/>
      <family val="2"/>
      <sz val="10"/>
    </font>
    <font>
      <name val="Arial"/>
      <family val="2"/>
      <b val="1"/>
      <color theme="0"/>
      <sz val="10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theme="0"/>
      <sz val="18"/>
    </font>
    <font>
      <name val="Arial"/>
      <family val="2"/>
      <b val="1"/>
      <color theme="0"/>
      <sz val="20"/>
    </font>
    <font>
      <name val="Arial"/>
      <family val="2"/>
      <color rgb="FF002060"/>
      <sz val="11"/>
    </font>
    <font>
      <name val="Arial"/>
      <family val="2"/>
      <b val="1"/>
      <color rgb="FF002060"/>
      <sz val="12"/>
    </font>
    <font>
      <name val="Arial"/>
      <family val="2"/>
      <color rgb="FF004976"/>
      <sz val="11"/>
    </font>
    <font>
      <name val="Calibri"/>
      <family val="2"/>
      <color rgb="FF004976"/>
      <sz val="11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color rgb="FF002060"/>
      <sz val="10"/>
    </font>
    <font>
      <name val="Arial"/>
      <family val="2"/>
      <b val="1"/>
      <color theme="0"/>
      <sz val="11"/>
    </font>
    <font>
      <name val="Calibri"/>
      <family val="2"/>
      <color theme="1"/>
      <sz val="18"/>
      <scheme val="minor"/>
    </font>
    <font>
      <name val="Times New Roman"/>
      <family val="1"/>
      <sz val="10"/>
    </font>
    <font>
      <name val="Arial"/>
      <family val="2"/>
      <b val="1"/>
      <color rgb="FF002060"/>
      <sz val="10"/>
    </font>
    <font>
      <name val="Calibri"/>
      <family val="2"/>
      <b val="1"/>
      <color rgb="FF002060"/>
      <sz val="11"/>
      <scheme val="minor"/>
    </font>
    <font>
      <name val="Arial"/>
      <family val="2"/>
      <color theme="1"/>
      <sz val="12"/>
    </font>
    <font>
      <name val="Calibri"/>
      <family val="2"/>
      <color rgb="FF002060"/>
      <sz val="11"/>
      <scheme val="minor"/>
    </font>
    <font>
      <name val="Arial"/>
      <family val="2"/>
      <color rgb="FFFF0000"/>
      <sz val="11"/>
    </font>
    <font>
      <name val="Calibri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sz val="8"/>
      <scheme val="minor"/>
    </font>
    <font>
      <name val="Arial"/>
      <family val="2"/>
      <sz val="11"/>
    </font>
    <font>
      <name val="Arial"/>
      <family val="2"/>
      <sz val="10"/>
    </font>
    <font>
      <name val="Arial"/>
      <family val="2"/>
      <color rgb="FF004976"/>
      <sz val="14"/>
    </font>
    <font>
      <name val="Arial"/>
      <family val="2"/>
      <color theme="1"/>
      <sz val="14"/>
    </font>
    <font>
      <name val="Calibri"/>
      <family val="2"/>
      <color rgb="FF004976"/>
      <sz val="14"/>
    </font>
    <font>
      <name val="Arial"/>
      <family val="2"/>
      <color rgb="FF002060"/>
      <sz val="14"/>
    </font>
    <font>
      <name val="Calibri"/>
      <family val="2"/>
      <color rgb="FF002060"/>
      <sz val="14"/>
      <scheme val="minor"/>
    </font>
    <font>
      <name val="Arial"/>
      <family val="2"/>
      <b val="1"/>
      <sz val="14"/>
    </font>
    <font>
      <name val="Calibri"/>
      <family val="2"/>
      <color theme="1"/>
      <sz val="14"/>
      <scheme val="minor"/>
    </font>
    <font>
      <name val="Arial"/>
      <family val="2"/>
      <sz val="14"/>
    </font>
    <font>
      <name val="Arial"/>
      <family val="2"/>
      <b val="1"/>
      <color rgb="FF002060"/>
      <sz val="14"/>
    </font>
    <font>
      <name val="Arial"/>
      <family val="2"/>
      <color theme="0"/>
      <sz val="14"/>
    </font>
    <font>
      <name val="Arial"/>
      <family val="2"/>
      <b val="1"/>
      <color theme="0"/>
      <sz val="14"/>
    </font>
    <font>
      <name val="FuturaA Bk BT"/>
      <family val="2"/>
      <sz val="14"/>
    </font>
    <font>
      <name val="Calibri"/>
      <family val="2"/>
      <b val="1"/>
      <color theme="0"/>
      <sz val="14"/>
      <scheme val="minor"/>
    </font>
    <font>
      <name val="Calibri"/>
      <family val="2"/>
      <color theme="0"/>
      <sz val="14"/>
      <scheme val="minor"/>
    </font>
    <font>
      <name val="Calibri"/>
      <family val="2"/>
      <b val="1"/>
      <color theme="0"/>
      <sz val="14"/>
    </font>
    <font>
      <name val="Calibri"/>
      <family val="2"/>
      <color theme="1"/>
      <sz val="14"/>
    </font>
    <font>
      <name val="Arial"/>
      <family val="2"/>
      <sz val="10"/>
    </font>
    <font>
      <name val="Arial"/>
      <family val="2"/>
      <color theme="0"/>
      <sz val="10"/>
    </font>
    <font>
      <name val="Calibri"/>
      <family val="2"/>
      <color theme="0"/>
      <sz val="11"/>
    </font>
    <font>
      <name val="Arial"/>
      <family val="2"/>
      <color rgb="FFFF0000"/>
      <sz val="1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9" fillId="0" borderId="0"/>
    <xf numFmtId="0" fontId="22" fillId="0" borderId="0"/>
    <xf numFmtId="0" fontId="49" fillId="0" borderId="0"/>
    <xf numFmtId="0" fontId="22" fillId="0" borderId="0"/>
    <xf numFmtId="0" fontId="49" fillId="0" borderId="0"/>
    <xf numFmtId="9" fontId="49" fillId="0" borderId="0"/>
    <xf numFmtId="0" fontId="49" fillId="0" borderId="0"/>
    <xf numFmtId="0" fontId="49" fillId="0" borderId="0"/>
    <xf numFmtId="0" fontId="22" fillId="0" borderId="0"/>
    <xf numFmtId="0" fontId="22" fillId="0" borderId="0"/>
    <xf numFmtId="0" fontId="49" fillId="0" borderId="0"/>
    <xf numFmtId="0" fontId="49" fillId="0" borderId="0"/>
  </cellStyleXfs>
  <cellXfs count="424">
    <xf numFmtId="0" fontId="0" fillId="0" borderId="0" pivotButton="0" quotePrefix="0" xfId="0"/>
    <xf numFmtId="0" fontId="15" fillId="3" borderId="0" applyAlignment="1" pivotButton="0" quotePrefix="0" xfId="0">
      <alignment vertical="center"/>
    </xf>
    <xf numFmtId="0" fontId="15" fillId="3" borderId="0" applyAlignment="1" pivotButton="0" quotePrefix="0" xfId="0">
      <alignment horizontal="right" vertical="center"/>
    </xf>
    <xf numFmtId="0" fontId="19" fillId="3" borderId="9" applyAlignment="1" pivotButton="0" quotePrefix="0" xfId="7">
      <alignment horizontal="left" vertical="center"/>
    </xf>
    <xf numFmtId="0" fontId="17" fillId="3" borderId="9" applyAlignment="1" pivotButton="0" quotePrefix="0" xfId="7">
      <alignment horizontal="right" vertical="center"/>
    </xf>
    <xf numFmtId="0" fontId="19" fillId="3" borderId="2" applyAlignment="1" pivotButton="0" quotePrefix="0" xfId="7">
      <alignment horizontal="left" vertical="center"/>
    </xf>
    <xf numFmtId="0" fontId="17" fillId="3" borderId="2" applyAlignment="1" pivotButton="0" quotePrefix="0" xfId="7">
      <alignment horizontal="right" vertical="center"/>
    </xf>
    <xf numFmtId="0" fontId="5" fillId="3" borderId="2" applyAlignment="1" pivotButton="0" quotePrefix="0" xfId="7">
      <alignment vertical="center"/>
    </xf>
    <xf numFmtId="2" fontId="17" fillId="3" borderId="2" applyAlignment="1" pivotButton="0" quotePrefix="0" xfId="7">
      <alignment horizontal="right" vertical="center"/>
    </xf>
    <xf numFmtId="0" fontId="7" fillId="3" borderId="10" applyAlignment="1" pivotButton="0" quotePrefix="0" xfId="0">
      <alignment vertical="center"/>
    </xf>
    <xf numFmtId="0" fontId="18" fillId="3" borderId="2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1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right" vertical="center"/>
    </xf>
    <xf numFmtId="2" fontId="7" fillId="3" borderId="0" applyAlignment="1" pivotButton="0" quotePrefix="0" xfId="0">
      <alignment horizontal="center" vertical="center"/>
    </xf>
    <xf numFmtId="1" fontId="5" fillId="3" borderId="4" applyAlignment="1" applyProtection="1" pivotButton="0" quotePrefix="0" xfId="2">
      <alignment horizontal="center" vertical="center"/>
      <protection locked="0" hidden="1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12" fillId="4" borderId="0" applyAlignment="1" pivotButton="0" quotePrefix="0" xfId="7">
      <alignment horizontal="center" vertical="center"/>
    </xf>
    <xf numFmtId="0" fontId="18" fillId="3" borderId="9" applyAlignment="1" pivotButton="0" quotePrefix="0" xfId="0">
      <alignment horizontal="center" vertical="center"/>
    </xf>
    <xf numFmtId="0" fontId="7" fillId="3" borderId="9" applyAlignment="1" pivotButton="0" quotePrefix="0" xfId="0">
      <alignment horizontal="center" vertical="center"/>
    </xf>
    <xf numFmtId="0" fontId="7" fillId="3" borderId="20" applyAlignment="1" pivotButton="0" quotePrefix="0" xfId="0">
      <alignment horizontal="center" vertical="center"/>
    </xf>
    <xf numFmtId="0" fontId="7" fillId="3" borderId="21" applyAlignment="1" pivotButton="0" quotePrefix="0" xfId="0">
      <alignment horizontal="center" vertical="center"/>
    </xf>
    <xf numFmtId="0" fontId="7" fillId="3" borderId="22" applyAlignment="1" pivotButton="0" quotePrefix="0" xfId="0">
      <alignment horizontal="center" vertical="center"/>
    </xf>
    <xf numFmtId="0" fontId="7" fillId="3" borderId="23" applyAlignment="1" pivotButton="0" quotePrefix="0" xfId="0">
      <alignment horizontal="center" vertical="center"/>
    </xf>
    <xf numFmtId="0" fontId="7" fillId="3" borderId="24" applyAlignment="1" pivotButton="0" quotePrefix="0" xfId="0">
      <alignment horizontal="center" vertical="center"/>
    </xf>
    <xf numFmtId="0" fontId="7" fillId="3" borderId="25" applyAlignment="1" pivotButton="0" quotePrefix="0" xfId="0">
      <alignment horizontal="center" vertical="center"/>
    </xf>
    <xf numFmtId="0" fontId="7" fillId="3" borderId="26" applyAlignment="1" pivotButton="0" quotePrefix="0" xfId="0">
      <alignment horizontal="center" vertical="center"/>
    </xf>
    <xf numFmtId="2" fontId="13" fillId="3" borderId="0" applyAlignment="1" pivotButton="0" quotePrefix="0" xfId="0">
      <alignment horizontal="right" vertical="center"/>
    </xf>
    <xf numFmtId="0" fontId="13" fillId="3" borderId="29" applyAlignment="1" pivotButton="0" quotePrefix="0" xfId="0">
      <alignment horizontal="left" vertical="center"/>
    </xf>
    <xf numFmtId="0" fontId="7" fillId="3" borderId="27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/>
    </xf>
    <xf numFmtId="0" fontId="13" fillId="3" borderId="25" applyAlignment="1" pivotButton="0" quotePrefix="0" xfId="0">
      <alignment horizontal="right" vertical="center"/>
    </xf>
    <xf numFmtId="0" fontId="13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horizontal="left" vertical="center"/>
    </xf>
    <xf numFmtId="0" fontId="13" fillId="3" borderId="25" applyAlignment="1" pivotButton="0" quotePrefix="0" xfId="0">
      <alignment horizontal="center" vertical="center"/>
    </xf>
    <xf numFmtId="2" fontId="6" fillId="4" borderId="1" applyAlignment="1" applyProtection="1" pivotButton="0" quotePrefix="0" xfId="2">
      <alignment horizontal="center" vertical="center"/>
      <protection locked="0" hidden="1"/>
    </xf>
    <xf numFmtId="49" fontId="6" fillId="4" borderId="15" applyAlignment="1" applyProtection="1" pivotButton="0" quotePrefix="0" xfId="2">
      <alignment horizontal="center" vertical="center"/>
      <protection locked="0" hidden="1"/>
    </xf>
    <xf numFmtId="2" fontId="13" fillId="3" borderId="0" applyAlignment="1" pivotButton="0" quotePrefix="0" xfId="0">
      <alignment horizontal="center" vertical="center"/>
    </xf>
    <xf numFmtId="2" fontId="7" fillId="3" borderId="0" applyAlignment="1" pivotButton="0" quotePrefix="0" xfId="0">
      <alignment horizontal="right" vertical="center"/>
    </xf>
    <xf numFmtId="2" fontId="7" fillId="3" borderId="25" applyAlignment="1" pivotButton="0" quotePrefix="0" xfId="0">
      <alignment horizontal="right" vertical="center"/>
    </xf>
    <xf numFmtId="2" fontId="7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vertical="center"/>
    </xf>
    <xf numFmtId="0" fontId="11" fillId="4" borderId="32" pivotButton="0" quotePrefix="0" xfId="7"/>
    <xf numFmtId="0" fontId="12" fillId="4" borderId="33" applyAlignment="1" pivotButton="0" quotePrefix="0" xfId="7">
      <alignment horizontal="center" vertical="center"/>
    </xf>
    <xf numFmtId="0" fontId="11" fillId="4" borderId="22" pivotButton="0" quotePrefix="0" xfId="7"/>
    <xf numFmtId="0" fontId="19" fillId="3" borderId="16" applyAlignment="1" pivotButton="0" quotePrefix="0" xfId="7">
      <alignment horizontal="left" vertical="center"/>
    </xf>
    <xf numFmtId="0" fontId="18" fillId="3" borderId="16" applyAlignment="1" pivotButton="0" quotePrefix="0" xfId="0">
      <alignment horizontal="left" vertical="center"/>
    </xf>
    <xf numFmtId="0" fontId="7" fillId="3" borderId="20" applyAlignment="1" pivotButton="0" quotePrefix="0" xfId="0">
      <alignment vertical="center"/>
    </xf>
    <xf numFmtId="0" fontId="15" fillId="3" borderId="22" applyAlignment="1" pivotButton="0" quotePrefix="0" xfId="0">
      <alignment vertical="center"/>
    </xf>
    <xf numFmtId="0" fontId="7" fillId="3" borderId="29" applyAlignment="1" pivotButton="0" quotePrefix="0" xfId="0">
      <alignment horizontal="center" vertical="center"/>
    </xf>
    <xf numFmtId="49" fontId="6" fillId="4" borderId="19" applyAlignment="1" applyProtection="1" pivotButton="0" quotePrefix="0" xfId="2">
      <alignment horizontal="center" vertical="center"/>
      <protection locked="0" hidden="1"/>
    </xf>
    <xf numFmtId="0" fontId="25" fillId="3" borderId="0" pivotButton="0" quotePrefix="0" xfId="0"/>
    <xf numFmtId="0" fontId="25" fillId="3" borderId="22" pivotButton="0" quotePrefix="0" xfId="0"/>
    <xf numFmtId="0" fontId="7" fillId="3" borderId="29" applyAlignment="1" pivotButton="0" quotePrefix="0" xfId="0">
      <alignment vertical="center"/>
    </xf>
    <xf numFmtId="0" fontId="7" fillId="3" borderId="22" applyAlignment="1" pivotButton="0" quotePrefix="0" xfId="0">
      <alignment vertical="center"/>
    </xf>
    <xf numFmtId="0" fontId="7" fillId="3" borderId="24" applyAlignment="1" pivotButton="0" quotePrefix="0" xfId="0">
      <alignment vertical="center"/>
    </xf>
    <xf numFmtId="0" fontId="7" fillId="3" borderId="25" applyAlignment="1" pivotButton="0" quotePrefix="0" xfId="0">
      <alignment vertical="center"/>
    </xf>
    <xf numFmtId="0" fontId="7" fillId="3" borderId="31" applyAlignment="1" pivotButton="0" quotePrefix="0" xfId="0">
      <alignment horizontal="center" vertical="center"/>
    </xf>
    <xf numFmtId="0" fontId="27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5" fillId="3" borderId="22" applyAlignment="1" pivotButton="0" quotePrefix="0" xfId="0">
      <alignment horizontal="right" vertical="center"/>
    </xf>
    <xf numFmtId="14" fontId="25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164" fontId="27" fillId="3" borderId="0" applyAlignment="1" pivotButton="0" quotePrefix="0" xfId="0">
      <alignment horizontal="center" vertical="center"/>
    </xf>
    <xf numFmtId="1" fontId="6" fillId="5" borderId="4" applyAlignment="1" applyProtection="1" pivotButton="0" quotePrefix="0" xfId="2">
      <alignment horizontal="center" vertical="center"/>
      <protection locked="0" hidden="1"/>
    </xf>
    <xf numFmtId="1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4" applyAlignment="1" applyProtection="1" pivotButton="0" quotePrefix="0" xfId="2">
      <alignment horizontal="center" vertical="center"/>
      <protection locked="0" hidden="1"/>
    </xf>
    <xf numFmtId="2" fontId="6" fillId="5" borderId="4" applyAlignment="1" applyProtection="1" pivotButton="0" quotePrefix="0" xfId="2">
      <alignment horizontal="center" vertical="center"/>
      <protection locked="0" hidden="1"/>
    </xf>
    <xf numFmtId="0" fontId="31" fillId="3" borderId="0" applyAlignment="1" pivotButton="0" quotePrefix="0" xfId="0">
      <alignment horizontal="center" vertical="center"/>
    </xf>
    <xf numFmtId="1" fontId="6" fillId="5" borderId="43" applyAlignment="1" applyProtection="1" pivotButton="0" quotePrefix="0" xfId="2">
      <alignment horizontal="center" vertical="center"/>
      <protection locked="0" hidden="1"/>
    </xf>
    <xf numFmtId="164" fontId="8" fillId="3" borderId="0" applyAlignment="1" pivotButton="0" quotePrefix="0" xfId="0">
      <alignment horizontal="center" vertical="center"/>
    </xf>
    <xf numFmtId="0" fontId="19" fillId="6" borderId="2" applyAlignment="1" pivotButton="0" quotePrefix="0" xfId="7">
      <alignment horizontal="left" vertical="center"/>
    </xf>
    <xf numFmtId="0" fontId="16" fillId="3" borderId="0" applyAlignment="1" pivotButton="0" quotePrefix="0" xfId="0">
      <alignment vertical="center"/>
    </xf>
    <xf numFmtId="0" fontId="26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horizontal="right" vertical="center"/>
    </xf>
    <xf numFmtId="0" fontId="35" fillId="3" borderId="0" applyAlignment="1" pivotButton="0" quotePrefix="0" xfId="0">
      <alignment vertical="center"/>
    </xf>
    <xf numFmtId="0" fontId="34" fillId="3" borderId="20" applyAlignment="1" pivotButton="0" quotePrefix="0" xfId="0">
      <alignment horizontal="center" vertical="center"/>
    </xf>
    <xf numFmtId="0" fontId="34" fillId="3" borderId="10" applyAlignment="1" pivotButton="0" quotePrefix="0" xfId="0">
      <alignment horizontal="center" vertical="center"/>
    </xf>
    <xf numFmtId="0" fontId="36" fillId="3" borderId="10" applyAlignment="1" pivotButton="0" quotePrefix="0" xfId="7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6" fillId="3" borderId="28" applyAlignment="1" pivotButton="0" quotePrefix="0" xfId="7">
      <alignment horizontal="left" vertical="center"/>
    </xf>
    <xf numFmtId="0" fontId="34" fillId="3" borderId="37" applyAlignment="1" pivotButton="0" quotePrefix="0" xfId="0">
      <alignment horizontal="center" vertical="center"/>
    </xf>
    <xf numFmtId="0" fontId="34" fillId="3" borderId="2" applyAlignment="1" pivotButton="0" quotePrefix="0" xfId="0">
      <alignment horizontal="center" vertical="center"/>
    </xf>
    <xf numFmtId="0" fontId="36" fillId="3" borderId="2" applyAlignment="1" pivotButton="0" quotePrefix="0" xfId="7">
      <alignment horizontal="left" vertical="center"/>
    </xf>
    <xf numFmtId="0" fontId="38" fillId="3" borderId="2" applyAlignment="1" pivotButton="0" quotePrefix="0" xfId="7">
      <alignment horizontal="right" vertical="center"/>
    </xf>
    <xf numFmtId="0" fontId="40" fillId="3" borderId="2" applyAlignment="1" pivotButton="0" quotePrefix="0" xfId="7">
      <alignment vertical="center"/>
    </xf>
    <xf numFmtId="0" fontId="36" fillId="3" borderId="16" applyAlignment="1" pivotButton="0" quotePrefix="0" xfId="7">
      <alignment horizontal="left" vertical="center"/>
    </xf>
    <xf numFmtId="2" fontId="38" fillId="3" borderId="2" applyAlignment="1" pivotButton="0" quotePrefix="0" xfId="7">
      <alignment horizontal="right" vertical="center"/>
    </xf>
    <xf numFmtId="0" fontId="34" fillId="3" borderId="2" applyAlignment="1" pivotButton="0" quotePrefix="0" xfId="0">
      <alignment horizontal="left" vertical="center"/>
    </xf>
    <xf numFmtId="0" fontId="34" fillId="3" borderId="16" applyAlignment="1" pivotButton="0" quotePrefix="0" xfId="0">
      <alignment horizontal="left" vertical="center"/>
    </xf>
    <xf numFmtId="0" fontId="34" fillId="3" borderId="22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34" fillId="3" borderId="29" applyAlignment="1" pivotButton="0" quotePrefix="0" xfId="0">
      <alignment horizontal="center" vertical="center"/>
    </xf>
    <xf numFmtId="0" fontId="33" fillId="3" borderId="22" applyAlignment="1" pivotButton="0" quotePrefix="0" xfId="0">
      <alignment vertical="center"/>
    </xf>
    <xf numFmtId="0" fontId="34" fillId="3" borderId="22" applyAlignment="1" pivotButton="0" quotePrefix="0" xfId="0">
      <alignment horizontal="center" vertical="center"/>
    </xf>
    <xf numFmtId="0" fontId="35" fillId="3" borderId="29" applyAlignment="1" pivotButton="0" quotePrefix="0" xfId="0">
      <alignment vertical="center"/>
    </xf>
    <xf numFmtId="0" fontId="33" fillId="3" borderId="29" applyAlignment="1" pivotButton="0" quotePrefix="0" xfId="0">
      <alignment vertical="center"/>
    </xf>
    <xf numFmtId="0" fontId="37" fillId="3" borderId="0" applyAlignment="1" pivotButton="0" quotePrefix="0" xfId="0">
      <alignment horizontal="center" vertical="center"/>
    </xf>
    <xf numFmtId="0" fontId="37" fillId="3" borderId="29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2" fontId="34" fillId="3" borderId="0" applyAlignment="1" pivotButton="0" quotePrefix="0" xfId="0">
      <alignment horizontal="center" vertical="center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4" fillId="3" borderId="21" applyAlignment="1" pivotButton="0" quotePrefix="0" xfId="0">
      <alignment horizontal="center" vertical="center"/>
    </xf>
    <xf numFmtId="0" fontId="34" fillId="3" borderId="27" applyAlignment="1" pivotButton="0" quotePrefix="0" xfId="0">
      <alignment horizontal="center" vertical="center"/>
    </xf>
    <xf numFmtId="0" fontId="34" fillId="3" borderId="28" applyAlignment="1" pivotButton="0" quotePrefix="0" xfId="0">
      <alignment horizontal="center" vertical="center"/>
    </xf>
    <xf numFmtId="0" fontId="34" fillId="3" borderId="23" applyAlignment="1" pivotButton="0" quotePrefix="0" xfId="0">
      <alignment horizontal="center" vertical="center"/>
    </xf>
    <xf numFmtId="2" fontId="36" fillId="3" borderId="0" applyAlignment="1" pivotButton="0" quotePrefix="0" xfId="0">
      <alignment horizontal="right" vertical="center"/>
    </xf>
    <xf numFmtId="0" fontId="36" fillId="3" borderId="29" applyAlignment="1" pivotButton="0" quotePrefix="0" xfId="0">
      <alignment horizontal="left" vertical="center"/>
    </xf>
    <xf numFmtId="0" fontId="34" fillId="3" borderId="24" applyAlignment="1" pivotButton="0" quotePrefix="0" xfId="0">
      <alignment horizontal="center" vertical="center"/>
    </xf>
    <xf numFmtId="0" fontId="34" fillId="3" borderId="25" applyAlignment="1" pivotButton="0" quotePrefix="0" xfId="0">
      <alignment horizontal="center" vertical="center"/>
    </xf>
    <xf numFmtId="0" fontId="34" fillId="3" borderId="26" applyAlignment="1" pivotButton="0" quotePrefix="0" xfId="0">
      <alignment horizontal="center" vertical="center"/>
    </xf>
    <xf numFmtId="0" fontId="36" fillId="3" borderId="25" applyAlignment="1" pivotButton="0" quotePrefix="0" xfId="0">
      <alignment horizontal="right" vertical="center"/>
    </xf>
    <xf numFmtId="0" fontId="36" fillId="3" borderId="31" applyAlignment="1" pivotButton="0" quotePrefix="0" xfId="0">
      <alignment horizontal="left" vertical="center"/>
    </xf>
    <xf numFmtId="0" fontId="34" fillId="3" borderId="0" applyAlignment="1" pivotButton="0" quotePrefix="0" xfId="0">
      <alignment horizontal="right" vertical="center"/>
    </xf>
    <xf numFmtId="2" fontId="34" fillId="3" borderId="0" applyAlignment="1" pivotButton="0" quotePrefix="0" xfId="0">
      <alignment horizontal="right" vertical="center"/>
    </xf>
    <xf numFmtId="0" fontId="34" fillId="3" borderId="0" applyAlignment="1" pivotButton="0" quotePrefix="0" xfId="0">
      <alignment horizontal="left" vertical="center"/>
    </xf>
    <xf numFmtId="2" fontId="36" fillId="3" borderId="0" applyAlignment="1" pivotButton="0" quotePrefix="0" xfId="0">
      <alignment horizontal="center" vertical="center"/>
    </xf>
    <xf numFmtId="0" fontId="36" fillId="3" borderId="25" applyAlignment="1" pivotButton="0" quotePrefix="0" xfId="0">
      <alignment horizontal="center" vertical="center"/>
    </xf>
    <xf numFmtId="2" fontId="34" fillId="3" borderId="25" applyAlignment="1" pivotButton="0" quotePrefix="0" xfId="0">
      <alignment horizontal="right" vertical="center"/>
    </xf>
    <xf numFmtId="2" fontId="34" fillId="3" borderId="31" applyAlignment="1" pivotButton="0" quotePrefix="0" xfId="0">
      <alignment horizontal="left" vertical="center"/>
    </xf>
    <xf numFmtId="0" fontId="39" fillId="0" borderId="0" applyAlignment="1" pivotButton="0" quotePrefix="0" xfId="0">
      <alignment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4" fillId="3" borderId="0" pivotButton="0" quotePrefix="0" xfId="0"/>
    <xf numFmtId="0" fontId="34" fillId="3" borderId="29" applyAlignment="1" pivotButton="0" quotePrefix="0" xfId="0">
      <alignment vertical="center"/>
    </xf>
    <xf numFmtId="0" fontId="39" fillId="3" borderId="29" applyAlignment="1" pivotButton="0" quotePrefix="0" xfId="0">
      <alignment vertical="center"/>
    </xf>
    <xf numFmtId="0" fontId="39" fillId="3" borderId="22" applyAlignment="1" pivotButton="0" quotePrefix="0" xfId="0">
      <alignment vertical="center"/>
    </xf>
    <xf numFmtId="0" fontId="34" fillId="3" borderId="24" applyAlignment="1" pivotButton="0" quotePrefix="0" xfId="0">
      <alignment vertical="center"/>
    </xf>
    <xf numFmtId="0" fontId="34" fillId="3" borderId="25" applyAlignment="1" pivotButton="0" quotePrefix="0" xfId="0">
      <alignment vertical="center"/>
    </xf>
    <xf numFmtId="0" fontId="34" fillId="3" borderId="31" applyAlignment="1" pivotButton="0" quotePrefix="0" xfId="0">
      <alignment horizontal="center" vertical="center"/>
    </xf>
    <xf numFmtId="2" fontId="4" fillId="6" borderId="4" applyAlignment="1" applyProtection="1" pivotButton="0" quotePrefix="0" xfId="0">
      <alignment horizontal="center" vertical="center"/>
      <protection locked="0" hidden="0"/>
    </xf>
    <xf numFmtId="165" fontId="4" fillId="6" borderId="4" applyAlignment="1" applyProtection="1" pivotButton="0" quotePrefix="0" xfId="0">
      <alignment horizontal="center" vertical="center"/>
      <protection locked="0" hidden="0"/>
    </xf>
    <xf numFmtId="2" fontId="13" fillId="6" borderId="0" applyAlignment="1" pivotButton="0" quotePrefix="0" xfId="0">
      <alignment horizontal="right" vertical="center"/>
    </xf>
    <xf numFmtId="0" fontId="36" fillId="6" borderId="2" applyAlignment="1" pivotButton="0" quotePrefix="0" xfId="7">
      <alignment horizontal="left" vertical="center"/>
    </xf>
    <xf numFmtId="2" fontId="44" fillId="6" borderId="4" applyAlignment="1" applyProtection="1" pivotButton="0" quotePrefix="0" xfId="0">
      <alignment horizontal="center" vertical="center"/>
      <protection locked="0" hidden="0"/>
    </xf>
    <xf numFmtId="165" fontId="44" fillId="6" borderId="4" applyAlignment="1" applyProtection="1" pivotButton="0" quotePrefix="0" xfId="0">
      <alignment horizontal="center" vertical="center"/>
      <protection locked="0" hidden="0"/>
    </xf>
    <xf numFmtId="2" fontId="36" fillId="6" borderId="0" applyAlignment="1" pivotButton="0" quotePrefix="0" xfId="0">
      <alignment horizontal="right" vertical="center"/>
    </xf>
    <xf numFmtId="0" fontId="8" fillId="3" borderId="0" applyAlignment="1" pivotButton="0" quotePrefix="0" xfId="0">
      <alignment horizontal="center" vertical="center"/>
    </xf>
    <xf numFmtId="2" fontId="8" fillId="3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right" vertical="center"/>
    </xf>
    <xf numFmtId="0" fontId="50" fillId="3" borderId="0" applyAlignment="1" pivotButton="0" quotePrefix="0" xfId="7">
      <alignment horizontal="left" vertical="center"/>
    </xf>
    <xf numFmtId="0" fontId="50" fillId="3" borderId="0" applyAlignment="1" pivotButton="0" quotePrefix="0" xfId="0">
      <alignment horizontal="left" vertical="center"/>
    </xf>
    <xf numFmtId="0" fontId="51" fillId="3" borderId="0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center" vertical="center"/>
    </xf>
    <xf numFmtId="0" fontId="10" fillId="3" borderId="0" applyAlignment="1" pivotButton="0" quotePrefix="0" xfId="0">
      <alignment vertical="center"/>
    </xf>
    <xf numFmtId="2" fontId="13" fillId="6" borderId="0" applyAlignment="1" pivotButton="0" quotePrefix="0" xfId="0">
      <alignment horizontal="center" vertical="center"/>
    </xf>
    <xf numFmtId="2" fontId="36" fillId="6" borderId="0" applyAlignment="1" pivotButton="0" quotePrefix="0" xfId="0">
      <alignment horizontal="center" vertical="center"/>
    </xf>
    <xf numFmtId="0" fontId="15" fillId="3" borderId="0" applyAlignment="1" pivotButton="0" quotePrefix="0" xfId="0">
      <alignment horizontal="left" vertical="center"/>
    </xf>
    <xf numFmtId="0" fontId="16" fillId="3" borderId="29" applyAlignment="1" pivotButton="0" quotePrefix="0" xfId="0">
      <alignment horizontal="left" vertical="center"/>
    </xf>
    <xf numFmtId="0" fontId="15" fillId="3" borderId="29" applyAlignment="1" pivotButton="0" quotePrefix="0" xfId="0">
      <alignment horizontal="left" vertical="center"/>
    </xf>
    <xf numFmtId="0" fontId="7" fillId="3" borderId="29" applyAlignment="1" pivotButton="0" quotePrefix="0" xfId="0">
      <alignment horizontal="left" vertical="center"/>
    </xf>
    <xf numFmtId="165" fontId="15" fillId="3" borderId="0" applyAlignment="1" pivotButton="0" quotePrefix="0" xfId="0">
      <alignment horizontal="right" vertical="center"/>
    </xf>
    <xf numFmtId="2" fontId="15" fillId="3" borderId="0" applyAlignment="1" pivotButton="0" quotePrefix="0" xfId="0">
      <alignment horizontal="right" vertical="center"/>
    </xf>
    <xf numFmtId="165" fontId="33" fillId="3" borderId="0" applyAlignment="1" pivotButton="0" quotePrefix="0" xfId="0">
      <alignment horizontal="right" vertical="center"/>
    </xf>
    <xf numFmtId="2" fontId="33" fillId="3" borderId="0" applyAlignment="1" pivotButton="0" quotePrefix="0" xfId="0">
      <alignment horizontal="right" vertical="center"/>
    </xf>
    <xf numFmtId="0" fontId="7" fillId="6" borderId="27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/>
    </xf>
    <xf numFmtId="0" fontId="0" fillId="6" borderId="21" applyAlignment="1" pivotButton="0" quotePrefix="0" xfId="0">
      <alignment horizontal="center" vertical="center"/>
    </xf>
    <xf numFmtId="0" fontId="0" fillId="6" borderId="40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6" fillId="4" borderId="7" applyAlignment="1" pivotButton="0" quotePrefix="0" xfId="1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2" fontId="6" fillId="4" borderId="2" applyAlignment="1" applyProtection="1" pivotButton="0" quotePrefix="0" xfId="2">
      <alignment horizontal="center" vertical="center"/>
      <protection locked="0" hidden="1"/>
    </xf>
    <xf numFmtId="0" fontId="6" fillId="4" borderId="2" applyAlignment="1" applyProtection="1" pivotButton="0" quotePrefix="0" xfId="1">
      <alignment horizontal="center" vertical="center"/>
      <protection locked="0" hidden="1"/>
    </xf>
    <xf numFmtId="0" fontId="6" fillId="4" borderId="3" applyAlignment="1" applyProtection="1" pivotButton="0" quotePrefix="0" xfId="1">
      <alignment horizontal="center" vertical="center"/>
      <protection locked="0" hidden="1"/>
    </xf>
    <xf numFmtId="1" fontId="23" fillId="2" borderId="1" applyAlignment="1" applyProtection="1" pivotButton="0" quotePrefix="0" xfId="2">
      <alignment horizontal="center" vertical="center"/>
      <protection locked="0" hidden="1"/>
    </xf>
    <xf numFmtId="0" fontId="24" fillId="2" borderId="3" applyAlignment="1" pivotButton="0" quotePrefix="0" xfId="0">
      <alignment horizontal="center" vertical="center"/>
    </xf>
    <xf numFmtId="0" fontId="6" fillId="3" borderId="0" applyAlignment="1" pivotButton="0" quotePrefix="0" xfId="1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7" fillId="6" borderId="33" applyAlignment="1" pivotButton="0" quotePrefix="0" xfId="0">
      <alignment horizontal="right" vertical="center"/>
    </xf>
    <xf numFmtId="0" fontId="7" fillId="6" borderId="7" applyAlignment="1" pivotButton="0" quotePrefix="0" xfId="0">
      <alignment horizontal="right" vertical="center"/>
    </xf>
    <xf numFmtId="2" fontId="7" fillId="6" borderId="2" applyAlignment="1" pivotButton="0" quotePrefix="0" xfId="0">
      <alignment horizontal="right" vertical="center"/>
    </xf>
    <xf numFmtId="0" fontId="0" fillId="6" borderId="17" applyAlignment="1" pivotButton="0" quotePrefix="0" xfId="0">
      <alignment horizontal="right" vertical="center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0" fillId="0" borderId="4" applyAlignment="1" pivotButton="0" quotePrefix="0" xfId="0">
      <alignment horizontal="center" vertical="center"/>
    </xf>
    <xf numFmtId="0" fontId="7" fillId="6" borderId="10" applyAlignment="1" pivotButton="0" quotePrefix="0" xfId="0">
      <alignment horizontal="center" vertical="center"/>
    </xf>
    <xf numFmtId="0" fontId="7" fillId="6" borderId="21" applyAlignment="1" pivotButton="0" quotePrefix="0" xfId="0">
      <alignment horizontal="center" vertical="center"/>
    </xf>
    <xf numFmtId="0" fontId="7" fillId="6" borderId="40" applyAlignment="1" pivotButton="0" quotePrefix="0" xfId="0">
      <alignment horizontal="center" vertical="center"/>
    </xf>
    <xf numFmtId="0" fontId="7" fillId="6" borderId="7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0" fontId="7" fillId="3" borderId="16" applyAlignment="1" pivotButton="0" quotePrefix="0" xfId="0">
      <alignment horizontal="left" vertical="center"/>
    </xf>
    <xf numFmtId="0" fontId="0" fillId="0" borderId="39" applyAlignment="1" pivotButton="0" quotePrefix="0" xfId="0">
      <alignment horizontal="left" vertical="center"/>
    </xf>
    <xf numFmtId="0" fontId="7" fillId="3" borderId="38" applyAlignment="1" pivotButton="0" quotePrefix="0" xfId="0">
      <alignment horizontal="left" vertical="center"/>
    </xf>
    <xf numFmtId="0" fontId="0" fillId="0" borderId="16" applyAlignment="1" pivotButton="0" quotePrefix="0" xfId="0">
      <alignment horizontal="left" vertical="center"/>
    </xf>
    <xf numFmtId="0" fontId="8" fillId="4" borderId="41" applyAlignment="1" pivotButton="0" quotePrefix="0" xfId="0">
      <alignment horizontal="right" vertical="center"/>
    </xf>
    <xf numFmtId="0" fontId="8" fillId="4" borderId="18" applyAlignment="1" pivotButton="0" quotePrefix="0" xfId="0">
      <alignment horizontal="right" vertical="center"/>
    </xf>
    <xf numFmtId="0" fontId="0" fillId="0" borderId="18" applyAlignment="1" pivotButton="0" quotePrefix="0" xfId="0">
      <alignment vertical="center"/>
    </xf>
    <xf numFmtId="0" fontId="8" fillId="4" borderId="37" applyAlignment="1" pivotButton="0" quotePrefix="0" xfId="0">
      <alignment horizontal="right" vertical="center"/>
    </xf>
    <xf numFmtId="0" fontId="8" fillId="4" borderId="2" applyAlignment="1" pivotButton="0" quotePrefix="0" xfId="0">
      <alignment horizontal="right" vertical="center"/>
    </xf>
    <xf numFmtId="0" fontId="0" fillId="0" borderId="2" applyAlignment="1" pivotButton="0" quotePrefix="0" xfId="0">
      <alignment vertical="center"/>
    </xf>
    <xf numFmtId="0" fontId="0" fillId="0" borderId="42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2" fontId="6" fillId="4" borderId="12" applyAlignment="1" applyProtection="1" pivotButton="0" quotePrefix="0" xfId="2">
      <alignment horizontal="center" vertical="center"/>
      <protection locked="0" hidden="1"/>
    </xf>
    <xf numFmtId="2" fontId="6" fillId="4" borderId="13" applyAlignment="1" applyProtection="1" pivotButton="0" quotePrefix="0" xfId="2">
      <alignment horizontal="center" vertical="center"/>
      <protection locked="0" hidden="1"/>
    </xf>
    <xf numFmtId="2" fontId="6" fillId="4" borderId="14" applyAlignment="1" applyProtection="1" pivotButton="0" quotePrefix="0" xfId="2">
      <alignment horizontal="center" vertical="center"/>
      <protection locked="0" hidden="1"/>
    </xf>
    <xf numFmtId="2" fontId="6" fillId="4" borderId="4" applyAlignment="1" applyProtection="1" pivotButton="0" quotePrefix="0" xfId="2">
      <alignment horizontal="center" vertical="center"/>
      <protection locked="0" hidden="1"/>
    </xf>
    <xf numFmtId="0" fontId="15" fillId="3" borderId="0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14" fillId="2" borderId="22" applyAlignment="1" pivotButton="0" quotePrefix="0" xfId="7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2" borderId="29" applyAlignment="1" pivotButton="0" quotePrefix="0" xfId="0">
      <alignment horizontal="center" vertical="center"/>
    </xf>
    <xf numFmtId="49" fontId="20" fillId="4" borderId="18" applyAlignment="1" applyProtection="1" pivotButton="0" quotePrefix="0" xfId="2">
      <alignment horizontal="center" vertical="center"/>
      <protection locked="0" hidden="1"/>
    </xf>
    <xf numFmtId="49" fontId="20" fillId="4" borderId="38" applyAlignment="1" applyProtection="1" pivotButton="0" quotePrefix="0" xfId="2">
      <alignment horizontal="center" vertical="center"/>
      <protection locked="0" hidden="1"/>
    </xf>
    <xf numFmtId="0" fontId="11" fillId="4" borderId="33" applyAlignment="1" pivotButton="0" quotePrefix="0" xfId="7">
      <alignment horizontal="center" vertical="center" wrapText="1"/>
    </xf>
    <xf numFmtId="0" fontId="21" fillId="0" borderId="33" applyAlignment="1" pivotButton="0" quotePrefix="0" xfId="0">
      <alignment horizontal="center" vertical="center"/>
    </xf>
    <xf numFmtId="0" fontId="21" fillId="0" borderId="34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1" fillId="0" borderId="29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35" applyAlignment="1" pivotButton="0" quotePrefix="0" xfId="0">
      <alignment horizontal="center" vertical="center"/>
    </xf>
    <xf numFmtId="0" fontId="7" fillId="3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13" fillId="3" borderId="0" applyAlignment="1" pivotButton="0" quotePrefix="0" xfId="0">
      <alignment horizontal="left" vertical="center"/>
    </xf>
    <xf numFmtId="0" fontId="26" fillId="3" borderId="29" applyAlignment="1" pivotButton="0" quotePrefix="0" xfId="0">
      <alignment horizontal="left" vertical="center"/>
    </xf>
    <xf numFmtId="49" fontId="20" fillId="4" borderId="13" applyAlignment="1" applyProtection="1" pivotButton="0" quotePrefix="0" xfId="2">
      <alignment horizontal="center" vertical="center"/>
      <protection locked="0" hidden="1"/>
    </xf>
    <xf numFmtId="0" fontId="9" fillId="0" borderId="13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 vertical="center"/>
    </xf>
    <xf numFmtId="0" fontId="17" fillId="3" borderId="36" applyAlignment="1" pivotButton="0" quotePrefix="0" xfId="7">
      <alignment horizontal="right" vertical="center"/>
    </xf>
    <xf numFmtId="0" fontId="0" fillId="3" borderId="9" applyAlignment="1" pivotButton="0" quotePrefix="0" xfId="0">
      <alignment vertical="center"/>
    </xf>
    <xf numFmtId="0" fontId="17" fillId="3" borderId="37" applyAlignment="1" pivotButton="0" quotePrefix="0" xfId="7">
      <alignment horizontal="right" vertical="center"/>
    </xf>
    <xf numFmtId="0" fontId="0" fillId="3" borderId="2" applyAlignment="1" pivotButton="0" quotePrefix="0" xfId="0">
      <alignment vertical="center"/>
    </xf>
    <xf numFmtId="49" fontId="20" fillId="4" borderId="4" applyAlignment="1" applyProtection="1" pivotButton="0" quotePrefix="0" xfId="2">
      <alignment horizontal="center" vertical="center"/>
      <protection locked="0" hidden="1"/>
    </xf>
    <xf numFmtId="0" fontId="9" fillId="0" borderId="4" applyAlignment="1" pivotButton="0" quotePrefix="0" xfId="0">
      <alignment horizontal="center" vertical="center"/>
    </xf>
    <xf numFmtId="49" fontId="20" fillId="4" borderId="27" applyAlignment="1" applyProtection="1" pivotButton="0" quotePrefix="0" xfId="2">
      <alignment horizontal="center" vertical="center"/>
      <protection locked="0" hidden="1"/>
    </xf>
    <xf numFmtId="49" fontId="20" fillId="4" borderId="10" applyAlignment="1" applyProtection="1" pivotButton="0" quotePrefix="0" xfId="2">
      <alignment horizontal="center" vertical="center"/>
      <protection locked="0" hidden="1"/>
    </xf>
    <xf numFmtId="49" fontId="20" fillId="4" borderId="21" applyAlignment="1" applyProtection="1" pivotButton="0" quotePrefix="0" xfId="2">
      <alignment horizontal="center" vertical="center"/>
      <protection locked="0" hidden="1"/>
    </xf>
    <xf numFmtId="49" fontId="20" fillId="4" borderId="40" applyAlignment="1" applyProtection="1" pivotButton="0" quotePrefix="0" xfId="2">
      <alignment horizontal="center" vertical="center"/>
      <protection locked="0" hidden="1"/>
    </xf>
    <xf numFmtId="49" fontId="20" fillId="4" borderId="7" applyAlignment="1" applyProtection="1" pivotButton="0" quotePrefix="0" xfId="2">
      <alignment horizontal="center" vertical="center"/>
      <protection locked="0" hidden="1"/>
    </xf>
    <xf numFmtId="49" fontId="20" fillId="4" borderId="6" applyAlignment="1" applyProtection="1" pivotButton="0" quotePrefix="0" xfId="2">
      <alignment horizontal="center" vertical="center"/>
      <protection locked="0" hidden="1"/>
    </xf>
    <xf numFmtId="49" fontId="20" fillId="4" borderId="12" applyAlignment="1" applyProtection="1" pivotButton="0" quotePrefix="0" xfId="2">
      <alignment horizontal="center" vertical="center" wrapText="1"/>
      <protection locked="0" hidden="1"/>
    </xf>
    <xf numFmtId="0" fontId="20" fillId="4" borderId="1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20" fillId="4" borderId="4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0" fillId="4" borderId="4" applyAlignment="1" pivotButton="0" quotePrefix="0" xfId="0">
      <alignment horizontal="center" vertical="center"/>
    </xf>
    <xf numFmtId="0" fontId="10" fillId="4" borderId="19" applyAlignment="1" pivotButton="0" quotePrefix="0" xfId="0">
      <alignment horizontal="center" vertical="center"/>
    </xf>
    <xf numFmtId="49" fontId="20" fillId="4" borderId="12" applyAlignment="1" applyProtection="1" pivotButton="0" quotePrefix="0" xfId="2">
      <alignment horizontal="center" vertical="center"/>
      <protection locked="0" hidden="1"/>
    </xf>
    <xf numFmtId="0" fontId="13" fillId="3" borderId="30" applyAlignment="1" pivotButton="0" quotePrefix="0" xfId="0">
      <alignment horizontal="right" vertical="center"/>
    </xf>
    <xf numFmtId="0" fontId="0" fillId="0" borderId="25" applyAlignment="1" pivotButton="0" quotePrefix="0" xfId="0">
      <alignment vertical="center"/>
    </xf>
    <xf numFmtId="0" fontId="13" fillId="3" borderId="11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49" fontId="13" fillId="3" borderId="30" applyAlignment="1" pivotButton="0" quotePrefix="0" xfId="0">
      <alignment horizontal="right" vertical="center"/>
    </xf>
    <xf numFmtId="0" fontId="0" fillId="3" borderId="0" applyAlignment="1" pivotButton="0" quotePrefix="0" xfId="0">
      <alignment vertical="center"/>
    </xf>
    <xf numFmtId="0" fontId="0" fillId="3" borderId="25" applyAlignment="1" pivotButton="0" quotePrefix="0" xfId="0">
      <alignment vertical="center"/>
    </xf>
    <xf numFmtId="0" fontId="7" fillId="3" borderId="22" applyAlignment="1" pivotButton="0" quotePrefix="0" xfId="0">
      <alignment horizontal="center" vertical="center" wrapText="1"/>
    </xf>
    <xf numFmtId="0" fontId="0" fillId="0" borderId="29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0" fontId="25" fillId="3" borderId="10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0" borderId="10" applyAlignment="1" pivotButton="0" quotePrefix="0" xfId="0">
      <alignment horizontal="center" vertical="center"/>
    </xf>
    <xf numFmtId="14" fontId="25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horizontal="center" vertical="center"/>
    </xf>
    <xf numFmtId="0" fontId="20" fillId="4" borderId="32" applyAlignment="1" pivotButton="0" quotePrefix="0" xfId="6">
      <alignment horizontal="center"/>
    </xf>
    <xf numFmtId="0" fontId="9" fillId="4" borderId="33" applyAlignment="1" pivotButton="0" quotePrefix="0" xfId="0">
      <alignment horizontal="center"/>
    </xf>
    <xf numFmtId="0" fontId="0" fillId="4" borderId="33" applyAlignment="1" pivotButton="0" quotePrefix="0" xfId="0">
      <alignment horizontal="center"/>
    </xf>
    <xf numFmtId="0" fontId="0" fillId="4" borderId="34" applyAlignment="1" pivotButton="0" quotePrefix="0" xfId="0">
      <alignment horizontal="center"/>
    </xf>
    <xf numFmtId="0" fontId="20" fillId="4" borderId="2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20" fillId="4" borderId="24" applyAlignment="1" pivotButton="0" quotePrefix="0" xfId="0">
      <alignment horizontal="center" vertical="center"/>
    </xf>
    <xf numFmtId="0" fontId="0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 wrapText="1"/>
    </xf>
    <xf numFmtId="1" fontId="41" fillId="2" borderId="4" applyAlignment="1" applyProtection="1" pivotButton="0" quotePrefix="0" xfId="2">
      <alignment horizontal="center" vertical="center"/>
      <protection locked="0" hidden="1"/>
    </xf>
    <xf numFmtId="0" fontId="43" fillId="4" borderId="37" applyAlignment="1" pivotButton="0" quotePrefix="0" xfId="0">
      <alignment horizontal="center" vertical="center"/>
    </xf>
    <xf numFmtId="0" fontId="43" fillId="4" borderId="2" applyAlignment="1" pivotButton="0" quotePrefix="0" xfId="0">
      <alignment horizontal="center" vertical="center"/>
    </xf>
    <xf numFmtId="0" fontId="43" fillId="4" borderId="3" applyAlignment="1" pivotButton="0" quotePrefix="0" xfId="0">
      <alignment horizontal="center" vertical="center"/>
    </xf>
    <xf numFmtId="49" fontId="43" fillId="4" borderId="41" applyAlignment="1" applyProtection="1" pivotButton="0" quotePrefix="0" xfId="2">
      <alignment horizontal="center" vertical="center"/>
      <protection locked="0" hidden="1"/>
    </xf>
    <xf numFmtId="49" fontId="43" fillId="4" borderId="18" applyAlignment="1" applyProtection="1" pivotButton="0" quotePrefix="0" xfId="2">
      <alignment horizontal="center" vertical="center"/>
      <protection locked="0" hidden="1"/>
    </xf>
    <xf numFmtId="49" fontId="43" fillId="4" borderId="38" applyAlignment="1" applyProtection="1" pivotButton="0" quotePrefix="0" xfId="2">
      <alignment horizontal="center" vertical="center"/>
      <protection locked="0" hidden="1"/>
    </xf>
    <xf numFmtId="49" fontId="36" fillId="3" borderId="30" applyAlignment="1" pivotButton="0" quotePrefix="0" xfId="0">
      <alignment horizontal="right" vertical="center"/>
    </xf>
    <xf numFmtId="49" fontId="36" fillId="3" borderId="25" applyAlignment="1" pivotButton="0" quotePrefix="0" xfId="0">
      <alignment horizontal="right" vertical="center"/>
    </xf>
    <xf numFmtId="49" fontId="43" fillId="4" borderId="12" applyAlignment="1" applyProtection="1" pivotButton="0" quotePrefix="0" xfId="2">
      <alignment horizontal="center" vertical="center"/>
      <protection locked="0" hidden="1"/>
    </xf>
    <xf numFmtId="0" fontId="39" fillId="0" borderId="13" applyAlignment="1" pivotButton="0" quotePrefix="0" xfId="0">
      <alignment horizontal="center" vertical="center"/>
    </xf>
    <xf numFmtId="0" fontId="39" fillId="0" borderId="14" applyAlignment="1" pivotButton="0" quotePrefix="0" xfId="0">
      <alignment horizontal="center" vertical="center"/>
    </xf>
    <xf numFmtId="0" fontId="43" fillId="4" borderId="15" applyAlignment="1" pivotButton="0" quotePrefix="0" xfId="0">
      <alignment horizontal="center" vertical="center"/>
    </xf>
    <xf numFmtId="0" fontId="45" fillId="0" borderId="4" applyAlignment="1" pivotButton="0" quotePrefix="0" xfId="0">
      <alignment horizontal="center" vertical="center"/>
    </xf>
    <xf numFmtId="0" fontId="43" fillId="4" borderId="4" applyAlignment="1" pivotButton="0" quotePrefix="0" xfId="0">
      <alignment horizontal="center" vertical="center"/>
    </xf>
    <xf numFmtId="0" fontId="45" fillId="4" borderId="4" applyAlignment="1" pivotButton="0" quotePrefix="0" xfId="0">
      <alignment horizontal="center" vertical="center"/>
    </xf>
    <xf numFmtId="0" fontId="46" fillId="4" borderId="4" applyAlignment="1" pivotButton="0" quotePrefix="0" xfId="0">
      <alignment horizontal="center" vertical="center"/>
    </xf>
    <xf numFmtId="0" fontId="46" fillId="4" borderId="19" applyAlignment="1" pivotButton="0" quotePrefix="0" xfId="0">
      <alignment horizontal="center" vertical="center"/>
    </xf>
    <xf numFmtId="49" fontId="43" fillId="4" borderId="44" applyAlignment="1" applyProtection="1" pivotButton="0" quotePrefix="0" xfId="2">
      <alignment horizontal="center" vertical="center"/>
      <protection locked="0" hidden="1"/>
    </xf>
    <xf numFmtId="0" fontId="41" fillId="2" borderId="22" applyAlignment="1" pivotButton="0" quotePrefix="0" xfId="7">
      <alignment horizontal="center" vertical="center"/>
    </xf>
    <xf numFmtId="0" fontId="41" fillId="2" borderId="0" applyAlignment="1" pivotButton="0" quotePrefix="0" xfId="7">
      <alignment horizontal="center" vertical="center"/>
    </xf>
    <xf numFmtId="0" fontId="41" fillId="2" borderId="29" applyAlignment="1" pivotButton="0" quotePrefix="0" xfId="7">
      <alignment horizontal="center" vertical="center"/>
    </xf>
    <xf numFmtId="0" fontId="36" fillId="3" borderId="11" applyAlignment="1" pivotButton="0" quotePrefix="0" xfId="0">
      <alignment horizontal="right" vertical="center"/>
    </xf>
    <xf numFmtId="0" fontId="39" fillId="0" borderId="0" applyAlignment="1" pivotButton="0" quotePrefix="0" xfId="0">
      <alignment vertical="center"/>
    </xf>
    <xf numFmtId="0" fontId="34" fillId="3" borderId="10" applyAlignment="1" pivotButton="0" quotePrefix="0" xfId="0">
      <alignment horizontal="center" vertical="center"/>
    </xf>
    <xf numFmtId="0" fontId="39" fillId="0" borderId="10" applyAlignment="1" pivotButton="0" quotePrefix="0" xfId="0">
      <alignment vertical="center"/>
    </xf>
    <xf numFmtId="0" fontId="39" fillId="0" borderId="10" applyAlignment="1" pivotButton="0" quotePrefix="0" xfId="0">
      <alignment horizontal="center" vertical="center"/>
    </xf>
    <xf numFmtId="0" fontId="39" fillId="0" borderId="25" applyAlignment="1" pivotButton="0" quotePrefix="0" xfId="0">
      <alignment vertical="center"/>
    </xf>
    <xf numFmtId="49" fontId="43" fillId="4" borderId="12" applyAlignment="1" applyProtection="1" pivotButton="0" quotePrefix="0" xfId="2">
      <alignment horizontal="center" vertical="center" wrapText="1"/>
      <protection locked="0" hidden="1"/>
    </xf>
    <xf numFmtId="0" fontId="36" fillId="3" borderId="30" applyAlignment="1" pivotButton="0" quotePrefix="0" xfId="0">
      <alignment horizontal="right" vertical="center"/>
    </xf>
    <xf numFmtId="0" fontId="36" fillId="3" borderId="0" applyAlignment="1" pivotButton="0" quotePrefix="0" xfId="0">
      <alignment horizontal="right" vertical="center"/>
    </xf>
    <xf numFmtId="0" fontId="43" fillId="4" borderId="32" applyAlignment="1" pivotButton="0" quotePrefix="0" xfId="6">
      <alignment horizontal="center"/>
    </xf>
    <xf numFmtId="0" fontId="39" fillId="4" borderId="33" applyAlignment="1" pivotButton="0" quotePrefix="0" xfId="0">
      <alignment horizontal="center"/>
    </xf>
    <xf numFmtId="0" fontId="39" fillId="4" borderId="34" applyAlignment="1" pivotButton="0" quotePrefix="0" xfId="0">
      <alignment horizontal="center"/>
    </xf>
    <xf numFmtId="0" fontId="43" fillId="4" borderId="22" applyAlignment="1" pivotButton="0" quotePrefix="0" xfId="0">
      <alignment horizontal="center" vertical="center"/>
    </xf>
    <xf numFmtId="0" fontId="39" fillId="4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/>
    </xf>
    <xf numFmtId="0" fontId="39" fillId="0" borderId="29" applyAlignment="1" pivotButton="0" quotePrefix="0" xfId="0">
      <alignment horizontal="center" vertical="center"/>
    </xf>
    <xf numFmtId="0" fontId="43" fillId="4" borderId="24" applyAlignment="1" pivotButton="0" quotePrefix="0" xfId="0">
      <alignment horizontal="center" vertical="center"/>
    </xf>
    <xf numFmtId="0" fontId="39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right"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9" fillId="3" borderId="25" applyAlignment="1" pivotButton="0" quotePrefix="0" xfId="0">
      <alignment vertical="center"/>
    </xf>
    <xf numFmtId="0" fontId="43" fillId="4" borderId="1" applyAlignment="1" pivotButton="0" quotePrefix="0" xfId="0">
      <alignment horizontal="center" vertical="center"/>
    </xf>
    <xf numFmtId="0" fontId="43" fillId="4" borderId="16" applyAlignment="1" pivotButton="0" quotePrefix="0" xfId="0">
      <alignment horizontal="center" vertical="center"/>
    </xf>
    <xf numFmtId="2" fontId="43" fillId="4" borderId="4" applyAlignment="1" applyProtection="1" pivotButton="0" quotePrefix="0" xfId="2">
      <alignment horizontal="center" vertical="center"/>
      <protection locked="0" hidden="1"/>
    </xf>
    <xf numFmtId="0" fontId="6" fillId="4" borderId="1" applyAlignment="1" pivotButton="0" quotePrefix="0" xfId="1">
      <alignment horizontal="center" vertical="center"/>
    </xf>
    <xf numFmtId="0" fontId="6" fillId="4" borderId="2" applyAlignment="1" pivotButton="0" quotePrefix="0" xfId="1">
      <alignment horizontal="center" vertical="center"/>
    </xf>
    <xf numFmtId="0" fontId="6" fillId="4" borderId="3" applyAlignment="1" pivotButton="0" quotePrefix="0" xfId="1">
      <alignment horizontal="center" vertical="center"/>
    </xf>
    <xf numFmtId="2" fontId="6" fillId="4" borderId="3" applyAlignment="1" applyProtection="1" pivotButton="0" quotePrefix="0" xfId="2">
      <alignment horizontal="center" vertical="center"/>
      <protection locked="0" hidden="1"/>
    </xf>
    <xf numFmtId="2" fontId="6" fillId="4" borderId="7" applyAlignment="1" applyProtection="1" pivotButton="0" quotePrefix="0" xfId="2">
      <alignment horizontal="center" vertical="center"/>
      <protection locked="0" hidden="1"/>
    </xf>
    <xf numFmtId="2" fontId="6" fillId="4" borderId="6" applyAlignment="1" applyProtection="1" pivotButton="0" quotePrefix="0" xfId="2">
      <alignment horizontal="center" vertical="center"/>
      <protection locked="0" hidden="1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9" fillId="0" borderId="4" applyAlignment="1" pivotButton="0" quotePrefix="0" xfId="0">
      <alignment horizontal="center" vertical="center"/>
    </xf>
    <xf numFmtId="0" fontId="34" fillId="6" borderId="27" applyAlignment="1" pivotButton="0" quotePrefix="0" xfId="0">
      <alignment horizontal="center" vertical="center"/>
    </xf>
    <xf numFmtId="0" fontId="39" fillId="6" borderId="10" applyAlignment="1" pivotButton="0" quotePrefix="0" xfId="0">
      <alignment horizontal="center" vertical="center"/>
    </xf>
    <xf numFmtId="0" fontId="39" fillId="6" borderId="21" applyAlignment="1" pivotButton="0" quotePrefix="0" xfId="0">
      <alignment horizontal="center" vertical="center"/>
    </xf>
    <xf numFmtId="0" fontId="39" fillId="6" borderId="40" applyAlignment="1" pivotButton="0" quotePrefix="0" xfId="0">
      <alignment horizontal="center" vertical="center"/>
    </xf>
    <xf numFmtId="0" fontId="39" fillId="6" borderId="7" applyAlignment="1" pivotButton="0" quotePrefix="0" xfId="0">
      <alignment horizontal="center" vertical="center"/>
    </xf>
    <xf numFmtId="0" fontId="39" fillId="6" borderId="6" applyAlignment="1" pivotButton="0" quotePrefix="0" xfId="0">
      <alignment horizontal="center" vertical="center"/>
    </xf>
    <xf numFmtId="0" fontId="42" fillId="4" borderId="37" applyAlignment="1" pivotButton="0" quotePrefix="0" xfId="0">
      <alignment horizontal="right" vertical="center"/>
    </xf>
    <xf numFmtId="0" fontId="39" fillId="0" borderId="2" applyAlignment="1" pivotButton="0" quotePrefix="0" xfId="0">
      <alignment vertical="center"/>
    </xf>
    <xf numFmtId="0" fontId="39" fillId="0" borderId="42" applyAlignment="1" pivotButton="0" quotePrefix="0" xfId="0">
      <alignment vertical="center"/>
    </xf>
    <xf numFmtId="0" fontId="39" fillId="0" borderId="17" applyAlignment="1" pivotButton="0" quotePrefix="0" xfId="0">
      <alignment vertical="center"/>
    </xf>
    <xf numFmtId="2" fontId="34" fillId="6" borderId="2" applyAlignment="1" pivotButton="0" quotePrefix="0" xfId="0">
      <alignment horizontal="right" vertical="center"/>
    </xf>
    <xf numFmtId="0" fontId="39" fillId="6" borderId="17" applyAlignment="1" pivotButton="0" quotePrefix="0" xfId="0">
      <alignment horizontal="right" vertical="center"/>
    </xf>
    <xf numFmtId="0" fontId="34" fillId="3" borderId="16" applyAlignment="1" pivotButton="0" quotePrefix="0" xfId="0">
      <alignment horizontal="left" vertical="center"/>
    </xf>
    <xf numFmtId="0" fontId="39" fillId="0" borderId="39" applyAlignment="1" pivotButton="0" quotePrefix="0" xfId="0">
      <alignment horizontal="left" vertical="center"/>
    </xf>
    <xf numFmtId="49" fontId="43" fillId="4" borderId="27" applyAlignment="1" applyProtection="1" pivotButton="0" quotePrefix="0" xfId="2">
      <alignment horizontal="center" vertical="center"/>
      <protection locked="0" hidden="1"/>
    </xf>
    <xf numFmtId="49" fontId="43" fillId="4" borderId="10" applyAlignment="1" applyProtection="1" pivotButton="0" quotePrefix="0" xfId="2">
      <alignment horizontal="center" vertical="center"/>
      <protection locked="0" hidden="1"/>
    </xf>
    <xf numFmtId="49" fontId="43" fillId="4" borderId="21" applyAlignment="1" applyProtection="1" pivotButton="0" quotePrefix="0" xfId="2">
      <alignment horizontal="center" vertical="center"/>
      <protection locked="0" hidden="1"/>
    </xf>
    <xf numFmtId="49" fontId="43" fillId="4" borderId="40" applyAlignment="1" applyProtection="1" pivotButton="0" quotePrefix="0" xfId="2">
      <alignment horizontal="center" vertical="center"/>
      <protection locked="0" hidden="1"/>
    </xf>
    <xf numFmtId="49" fontId="43" fillId="4" borderId="7" applyAlignment="1" applyProtection="1" pivotButton="0" quotePrefix="0" xfId="2">
      <alignment horizontal="center" vertical="center"/>
      <protection locked="0" hidden="1"/>
    </xf>
    <xf numFmtId="49" fontId="43" fillId="4" borderId="6" applyAlignment="1" applyProtection="1" pivotButton="0" quotePrefix="0" xfId="2">
      <alignment horizontal="center" vertical="center"/>
      <protection locked="0" hidden="1"/>
    </xf>
    <xf numFmtId="0" fontId="34" fillId="6" borderId="10" applyAlignment="1" pivotButton="0" quotePrefix="0" xfId="0">
      <alignment horizontal="center" vertical="center"/>
    </xf>
    <xf numFmtId="0" fontId="34" fillId="6" borderId="21" applyAlignment="1" pivotButton="0" quotePrefix="0" xfId="0">
      <alignment horizontal="center" vertical="center"/>
    </xf>
    <xf numFmtId="0" fontId="34" fillId="6" borderId="40" applyAlignment="1" pivotButton="0" quotePrefix="0" xfId="0">
      <alignment horizontal="center" vertical="center"/>
    </xf>
    <xf numFmtId="0" fontId="34" fillId="6" borderId="7" applyAlignment="1" pivotButton="0" quotePrefix="0" xfId="0">
      <alignment horizontal="center" vertical="center"/>
    </xf>
    <xf numFmtId="0" fontId="34" fillId="6" borderId="6" applyAlignment="1" pivotButton="0" quotePrefix="0" xfId="0">
      <alignment horizontal="center" vertical="center"/>
    </xf>
    <xf numFmtId="49" fontId="43" fillId="4" borderId="13" applyAlignment="1" applyProtection="1" pivotButton="0" quotePrefix="0" xfId="2">
      <alignment horizontal="center" vertical="center"/>
      <protection locked="0" hidden="1"/>
    </xf>
    <xf numFmtId="0" fontId="11" fillId="4" borderId="34" applyAlignment="1" pivotButton="0" quotePrefix="0" xfId="7">
      <alignment horizontal="center" vertical="center" wrapText="1"/>
    </xf>
    <xf numFmtId="0" fontId="11" fillId="4" borderId="0" applyAlignment="1" pivotButton="0" quotePrefix="0" xfId="7">
      <alignment horizontal="center" vertical="center" wrapText="1"/>
    </xf>
    <xf numFmtId="0" fontId="11" fillId="4" borderId="29" applyAlignment="1" pivotButton="0" quotePrefix="0" xfId="7">
      <alignment horizontal="center" vertical="center" wrapText="1"/>
    </xf>
    <xf numFmtId="0" fontId="33" fillId="3" borderId="0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left" vertical="center" wrapText="1"/>
    </xf>
    <xf numFmtId="0" fontId="39" fillId="0" borderId="0" applyAlignment="1" pivotButton="0" quotePrefix="0" xfId="0">
      <alignment horizontal="left" vertical="center" wrapText="1"/>
    </xf>
    <xf numFmtId="0" fontId="42" fillId="4" borderId="41" applyAlignment="1" pivotButton="0" quotePrefix="0" xfId="0">
      <alignment horizontal="right" vertical="center"/>
    </xf>
    <xf numFmtId="0" fontId="42" fillId="4" borderId="18" applyAlignment="1" pivotButton="0" quotePrefix="0" xfId="0">
      <alignment horizontal="right" vertical="center"/>
    </xf>
    <xf numFmtId="0" fontId="39" fillId="0" borderId="18" applyAlignment="1" pivotButton="0" quotePrefix="0" xfId="0">
      <alignment vertical="center"/>
    </xf>
    <xf numFmtId="0" fontId="42" fillId="4" borderId="2" applyAlignment="1" pivotButton="0" quotePrefix="0" xfId="0">
      <alignment horizontal="right" vertical="center"/>
    </xf>
    <xf numFmtId="0" fontId="34" fillId="6" borderId="33" applyAlignment="1" pivotButton="0" quotePrefix="0" xfId="0">
      <alignment horizontal="right" vertical="center"/>
    </xf>
    <xf numFmtId="0" fontId="34" fillId="6" borderId="7" applyAlignment="1" pivotButton="0" quotePrefix="0" xfId="0">
      <alignment horizontal="right" vertical="center"/>
    </xf>
    <xf numFmtId="0" fontId="34" fillId="3" borderId="38" applyAlignment="1" pivotButton="0" quotePrefix="0" xfId="0">
      <alignment horizontal="left" vertical="center"/>
    </xf>
    <xf numFmtId="0" fontId="39" fillId="0" borderId="16" applyAlignment="1" pivotButton="0" quotePrefix="0" xfId="0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9" fillId="3" borderId="10" applyAlignment="1" pivotButton="0" quotePrefix="0" xfId="0">
      <alignment vertical="center"/>
    </xf>
    <xf numFmtId="0" fontId="38" fillId="3" borderId="2" applyAlignment="1" pivotButton="0" quotePrefix="0" xfId="7">
      <alignment horizontal="right" vertical="center"/>
    </xf>
    <xf numFmtId="0" fontId="39" fillId="3" borderId="2" applyAlignment="1" pivotButton="0" quotePrefix="0" xfId="0">
      <alignment vertical="center"/>
    </xf>
    <xf numFmtId="0" fontId="36" fillId="3" borderId="0" applyAlignment="1" pivotButton="0" quotePrefix="0" xfId="0">
      <alignment horizontal="left" vertical="center"/>
    </xf>
    <xf numFmtId="0" fontId="37" fillId="3" borderId="0" applyAlignment="1" pivotButton="0" quotePrefix="0" xfId="0">
      <alignment horizontal="left" vertical="center"/>
    </xf>
    <xf numFmtId="2" fontId="52" fillId="3" borderId="5" applyAlignment="1" applyProtection="1" pivotButton="0" quotePrefix="0" xfId="2">
      <alignment horizontal="center" vertical="center"/>
      <protection locked="0" hidden="1"/>
    </xf>
    <xf numFmtId="2" fontId="52" fillId="3" borderId="4" applyAlignment="1" applyProtection="1" pivotButton="0" quotePrefix="0" xfId="2">
      <alignment horizontal="center" vertical="center"/>
      <protection locked="0" hidden="1"/>
    </xf>
    <xf numFmtId="0" fontId="25" fillId="3" borderId="22" applyAlignment="1" pivotButton="0" quotePrefix="0" xfId="0">
      <alignment horizontal="center" vertical="center"/>
    </xf>
    <xf numFmtId="0" fontId="25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25" fillId="3" borderId="22" applyAlignment="1" pivotButton="0" quotePrefix="0" xfId="0">
      <alignment vertical="center"/>
    </xf>
    <xf numFmtId="0" fontId="0" fillId="3" borderId="0" pivotButton="0" quotePrefix="0" xfId="0"/>
    <xf numFmtId="0" fontId="6" fillId="4" borderId="6" applyAlignment="1" pivotButton="0" quotePrefix="0" xfId="1">
      <alignment horizontal="center" vertical="center"/>
    </xf>
    <xf numFmtId="0" fontId="11" fillId="4" borderId="49" applyAlignment="1" pivotButton="0" quotePrefix="0" xfId="7">
      <alignment horizontal="center" vertical="center" wrapText="1"/>
    </xf>
    <xf numFmtId="0" fontId="0" fillId="0" borderId="3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9" pivotButton="0" quotePrefix="0" xfId="0"/>
    <xf numFmtId="0" fontId="0" fillId="0" borderId="2" applyProtection="1" pivotButton="0" quotePrefix="0" xfId="0">
      <protection locked="0" hidden="1"/>
    </xf>
    <xf numFmtId="0" fontId="0" fillId="0" borderId="3" applyProtection="1" pivotButton="0" quotePrefix="0" xfId="0">
      <protection locked="0" hidden="1"/>
    </xf>
    <xf numFmtId="0" fontId="0" fillId="0" borderId="8" pivotButton="0" quotePrefix="0" xfId="0"/>
    <xf numFmtId="0" fontId="0" fillId="0" borderId="35" pivotButton="0" quotePrefix="0" xfId="0"/>
    <xf numFmtId="0" fontId="0" fillId="0" borderId="9" pivotButton="0" quotePrefix="0" xfId="0"/>
    <xf numFmtId="0" fontId="0" fillId="0" borderId="2" pivotButton="0" quotePrefix="0" xfId="0"/>
    <xf numFmtId="0" fontId="14" fillId="2" borderId="47" applyAlignment="1" pivotButton="0" quotePrefix="0" xfId="7">
      <alignment horizontal="center" vertical="center"/>
    </xf>
    <xf numFmtId="0" fontId="15" fillId="3" borderId="29" applyAlignment="1" pivotButton="0" quotePrefix="0" xfId="0">
      <alignment horizontal="center" vertical="center"/>
    </xf>
    <xf numFmtId="0" fontId="7" fillId="6" borderId="18" applyAlignment="1" pivotButton="0" quotePrefix="0" xfId="0">
      <alignment horizontal="right" vertical="center"/>
    </xf>
    <xf numFmtId="0" fontId="0" fillId="0" borderId="52" pivotButton="0" quotePrefix="0" xfId="0"/>
    <xf numFmtId="0" fontId="0" fillId="0" borderId="51" pivotButton="0" quotePrefix="0" xfId="0"/>
    <xf numFmtId="0" fontId="0" fillId="0" borderId="10" pivotButton="0" quotePrefix="0" xfId="0"/>
    <xf numFmtId="0" fontId="0" fillId="0" borderId="21" applyProtection="1" pivotButton="0" quotePrefix="0" xfId="0">
      <protection locked="0" hidden="1"/>
    </xf>
    <xf numFmtId="0" fontId="0" fillId="0" borderId="10" applyProtection="1" pivotButton="0" quotePrefix="0" xfId="0">
      <protection locked="0" hidden="1"/>
    </xf>
    <xf numFmtId="0" fontId="0" fillId="0" borderId="40" applyProtection="1" pivotButton="0" quotePrefix="0" xfId="0">
      <protection locked="0" hidden="1"/>
    </xf>
    <xf numFmtId="0" fontId="0" fillId="0" borderId="6" applyProtection="1" pivotButton="0" quotePrefix="0" xfId="0">
      <protection locked="0" hidden="1"/>
    </xf>
    <xf numFmtId="0" fontId="0" fillId="0" borderId="7" applyProtection="1" pivotButton="0" quotePrefix="0" xfId="0">
      <protection locked="0" hidden="1"/>
    </xf>
    <xf numFmtId="0" fontId="7" fillId="6" borderId="4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40" pivotButton="0" quotePrefix="0" xfId="0"/>
    <xf numFmtId="0" fontId="0" fillId="0" borderId="18" applyProtection="1" pivotButton="0" quotePrefix="0" xfId="0">
      <protection locked="0" hidden="1"/>
    </xf>
    <xf numFmtId="0" fontId="0" fillId="0" borderId="46" applyProtection="1" pivotButton="0" quotePrefix="0" xfId="0">
      <protection locked="0" hidden="1"/>
    </xf>
    <xf numFmtId="0" fontId="0" fillId="0" borderId="38" applyProtection="1" pivotButton="0" quotePrefix="0" xfId="0">
      <protection locked="0" hidden="1"/>
    </xf>
    <xf numFmtId="1" fontId="23" fillId="2" borderId="4" applyAlignment="1" applyProtection="1" pivotButton="0" quotePrefix="0" xfId="2">
      <alignment horizontal="center" vertical="center"/>
      <protection locked="0" hidden="1"/>
    </xf>
    <xf numFmtId="0" fontId="0" fillId="0" borderId="3" pivotButton="0" quotePrefix="0" xfId="0"/>
    <xf numFmtId="0" fontId="0" fillId="0" borderId="25" pivotButton="0" quotePrefix="0" xfId="0"/>
    <xf numFmtId="0" fontId="20" fillId="4" borderId="48" applyAlignment="1" pivotButton="0" quotePrefix="0" xfId="6">
      <alignment horizontal="center"/>
    </xf>
    <xf numFmtId="0" fontId="7" fillId="3" borderId="47" applyAlignment="1" pivotButton="0" quotePrefix="0" xfId="0">
      <alignment horizontal="center" vertical="center" wrapText="1"/>
    </xf>
    <xf numFmtId="0" fontId="0" fillId="0" borderId="22" pivotButton="0" quotePrefix="0" xfId="0"/>
    <xf numFmtId="0" fontId="6" fillId="4" borderId="4" applyAlignment="1" pivotButton="0" quotePrefix="0" xfId="1">
      <alignment horizontal="center" vertical="center"/>
    </xf>
    <xf numFmtId="0" fontId="41" fillId="2" borderId="47" applyAlignment="1" pivotButton="0" quotePrefix="0" xfId="7">
      <alignment horizontal="center" vertical="center"/>
    </xf>
    <xf numFmtId="0" fontId="34" fillId="6" borderId="18" applyAlignment="1" pivotButton="0" quotePrefix="0" xfId="0">
      <alignment horizontal="right" vertical="center"/>
    </xf>
    <xf numFmtId="0" fontId="34" fillId="6" borderId="4" applyAlignment="1" pivotButton="0" quotePrefix="0" xfId="0">
      <alignment horizontal="center" vertical="center"/>
    </xf>
    <xf numFmtId="49" fontId="43" fillId="4" borderId="14" applyAlignment="1" applyProtection="1" pivotButton="0" quotePrefix="0" xfId="2">
      <alignment horizontal="center" vertical="center"/>
      <protection locked="0" hidden="1"/>
    </xf>
    <xf numFmtId="49" fontId="43" fillId="4" borderId="53" applyAlignment="1" applyProtection="1" pivotButton="0" quotePrefix="0" xfId="2">
      <alignment horizontal="center" vertical="center"/>
      <protection locked="0" hidden="1"/>
    </xf>
    <xf numFmtId="0" fontId="43" fillId="4" borderId="19" applyAlignment="1" pivotButton="0" quotePrefix="0" xfId="0">
      <alignment horizontal="center" vertical="center"/>
    </xf>
    <xf numFmtId="0" fontId="0" fillId="0" borderId="16" pivotButton="0" quotePrefix="0" xfId="0"/>
    <xf numFmtId="0" fontId="43" fillId="4" borderId="48" applyAlignment="1" pivotButton="0" quotePrefix="0" xfId="6">
      <alignment horizontal="center"/>
    </xf>
  </cellXfs>
  <cellStyles count="12">
    <cellStyle name="Normal" xfId="0" builtinId="0"/>
    <cellStyle name="Normal 2" xfId="1"/>
    <cellStyle name="Normal_02.9134 Estabilizacao" xfId="2"/>
    <cellStyle name="Normal 3" xfId="3"/>
    <cellStyle name="Normal 2 3" xfId="4"/>
    <cellStyle name="Porcentagem 2" xfId="5"/>
    <cellStyle name="Normal 2 2" xfId="6"/>
    <cellStyle name="Normal 3 2" xfId="7"/>
    <cellStyle name="Normal 2 4" xfId="8"/>
    <cellStyle name="Normal 3 3" xfId="9"/>
    <cellStyle name="Normal 4" xfId="10"/>
    <cellStyle name="Normal 5" xfId="11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7813269254149771"/>
          <y val="0.05980512201734009"/>
          <w val="0.813856408275941"/>
          <h val="0.8657225835677018"/>
        </manualLayout>
      </layout>
      <scatterChart>
        <scatterStyle val="smoothMarker"/>
        <varyColors val="0"/>
        <ser>
          <idx val="1"/>
          <order val="0"/>
          <tx>
            <strRef>
              <f>'RET 8P (PT-BR)'!$E$87</f>
              <strCache>
                <ptCount val="1"/>
                <pt idx="0">
                  <v>P1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(PT-BR)'!$E$88:$E$208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2"/>
          <order val="1"/>
          <tx>
            <strRef>
              <f>'RET 8P (PT-BR)'!$F$87</f>
              <strCache>
                <ptCount val="1"/>
                <pt idx="0">
                  <v>P2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(PT-BR)'!$F$88:$F$208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3"/>
          <order val="2"/>
          <tx>
            <strRef>
              <f>'RET 8P (PT-BR)'!$G$87</f>
              <strCache>
                <ptCount val="1"/>
                <pt idx="0">
                  <v>P3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(PT-BR)'!$G$88:$G$208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4"/>
          <order val="3"/>
          <tx>
            <strRef>
              <f>'RET 8P (PT-BR)'!$H$87</f>
              <strCache>
                <ptCount val="1"/>
                <pt idx="0">
                  <v>P4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(PT-BR)'!$H$88:$H$208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5"/>
          <order val="4"/>
          <tx>
            <strRef>
              <f>'RET 8P (PT-BR)'!$I$87</f>
              <strCache>
                <ptCount val="1"/>
                <pt idx="0">
                  <v>P5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(PT-BR)'!$I$88:$I$208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6"/>
          <order val="5"/>
          <tx>
            <strRef>
              <f>'RET 8P (PT-BR)'!$J$87</f>
              <strCache>
                <ptCount val="1"/>
                <pt idx="0">
                  <v>A1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(PT-BR)'!$J$88:$J$208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7"/>
          <order val="6"/>
          <tx>
            <strRef>
              <f>'RET 8P (PT-BR)'!$K$87</f>
              <strCache>
                <ptCount val="1"/>
                <pt idx="0">
                  <v>A2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(PT-BR)'!$K$88:$K$208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8"/>
          <order val="7"/>
          <tx>
            <strRef>
              <f>'RET 8P (PT-BR)'!$L$87</f>
              <strCache>
                <ptCount val="1"/>
                <pt idx="0">
                  <v>A3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(PT-BR)'!$L$88:$L$208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547968"/>
        <axId val="78557952"/>
      </scatterChart>
      <valAx>
        <axId val="78547968"/>
        <scaling>
          <orientation val="minMax"/>
          <max val="370"/>
          <min val="0"/>
        </scaling>
        <delete val="0"/>
        <axPos val="b"/>
        <numFmt formatCode="0" sourceLinked="1"/>
        <majorTickMark val="out"/>
        <minorTickMark val="none"/>
        <tickLblPos val="nextTo"/>
        <crossAx val="78557952"/>
        <crosses val="autoZero"/>
        <crossBetween val="midCat"/>
        <majorUnit val="30"/>
      </valAx>
      <valAx>
        <axId val="78557952"/>
        <scaling>
          <orientation val="minMax"/>
          <min val="15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78547968"/>
        <crossesAt val="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958224961698793"/>
          <y val="0.1050801258538335"/>
          <w val="0.05958957466403422"/>
          <h val="0.5621110525033992"/>
        </manualLayout>
      </layout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(PT-BR)'!$H$236:$H$244</f>
              <numCache>
                <formatCode>0</formatCode>
                <ptCount val="9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</numCache>
            </numRef>
          </xVal>
          <yVal>
            <numRef>
              <f>'RET 8P (PT-BR)'!$I$236:$I$244</f>
              <numCache>
                <formatCode>General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8P (PT-BR)'!$H$236:$H$250</f>
              <numCache>
                <formatCode>0</formatCode>
                <ptCount val="15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  <pt idx="9">
                  <v>142</v>
                </pt>
                <pt idx="10">
                  <v>147</v>
                </pt>
                <pt idx="11">
                  <v>150</v>
                </pt>
                <pt idx="12">
                  <v>154</v>
                </pt>
                <pt idx="13">
                  <v>159</v>
                </pt>
                <pt idx="14">
                  <v>163</v>
                </pt>
              </numCache>
            </numRef>
          </xVal>
          <yVal>
            <numRef>
              <f>'RET 8P (PT-BR)'!$J$236:$J$250</f>
              <numCache>
                <formatCode>0.000</formatCode>
                <ptCount val="15"/>
                <pt idx="0">
                  <v>4357</v>
                </pt>
                <pt idx="1">
                  <v>4350</v>
                </pt>
                <pt idx="2">
                  <v>4345</v>
                </pt>
                <pt idx="3">
                  <v>4343</v>
                </pt>
                <pt idx="4">
                  <v>4341</v>
                </pt>
                <pt idx="5">
                  <v>4339</v>
                </pt>
                <pt idx="6">
                  <v>4337</v>
                </pt>
                <pt idx="7">
                  <v>4335</v>
                </pt>
                <pt idx="8">
                  <v>4333</v>
                </pt>
                <pt idx="9">
                  <v>4331</v>
                </pt>
                <pt idx="10">
                  <v>4329</v>
                </pt>
                <pt idx="11">
                  <v>4327</v>
                </pt>
                <pt idx="12">
                  <v>4325</v>
                </pt>
                <pt idx="13">
                  <v>4323</v>
                </pt>
                <pt idx="14">
                  <v>4321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8P (PT-BR)'!$Q$4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(PT-BR)'!$Q$5:$Q$24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(PT-BR)'!$R$5:$R$24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(PT-BR)'!$S$5:$S$24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(PT-BR)'!$T$5:$T$24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(PT-BR)'!$U$5:$U$24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(PT-BR)'!$V$5:$V$24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6"/>
          <order val="6"/>
          <tx>
            <strRef>
              <f>'RET 8P (PT-BR)'!$W$4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(PT-BR)'!$W$5:$W$24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7"/>
          <order val="7"/>
          <tx>
            <strRef>
              <f>'RET 8P (PT-BR)'!$X$4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(PT-BR)'!$X$5:$X$24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'RET 8P (PT-BR)'!$Q$56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(PT-BR)'!$Q$57:$Q$66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(PT-BR)'!$R$57:$R$66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(PT-BR)'!$S$57:$S$66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(PT-BR)'!$T$57:$T$66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(PT-BR)'!$U$57:$U$66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(PT-BR)'!$V$57:$V$66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6"/>
          <order val="6"/>
          <tx>
            <strRef>
              <f>'RET 8P (PT-BR)'!$W$56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(PT-BR)'!$W$57:$W$66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7"/>
          <order val="7"/>
          <tx>
            <strRef>
              <f>'RET 8P (PT-BR)'!$X$56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(PT-BR)'!$X$57:$X$66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16P (PT-BR)'!$K$236:$K$244</f>
              <numCache>
                <formatCode>0</formatCode>
                <ptCount val="9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</numCache>
            </numRef>
          </xVal>
          <yVal>
            <numRef>
              <f>'RET 16P (PT-BR)'!$L$236:$L$244</f>
              <numCache>
                <formatCode>0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16P (PT-BR)'!$K$236:$K$250</f>
              <numCache>
                <formatCode>0</formatCode>
                <ptCount val="15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  <pt idx="9">
                  <v>189</v>
                </pt>
                <pt idx="10">
                  <v>194</v>
                </pt>
                <pt idx="11">
                  <v>204</v>
                </pt>
                <pt idx="12">
                  <v>213</v>
                </pt>
                <pt idx="13">
                  <v>222</v>
                </pt>
                <pt idx="14">
                  <v>231</v>
                </pt>
              </numCache>
            </numRef>
          </xVal>
          <yVal>
            <numRef>
              <f>'RET 16P (PT-BR)'!$N$236:$N$250</f>
              <numCache>
                <formatCode>0.000</formatCode>
                <ptCount val="15"/>
                <pt idx="0">
                  <v>3.193</v>
                </pt>
                <pt idx="1">
                  <v>3.19</v>
                </pt>
                <pt idx="2">
                  <v>3.187</v>
                </pt>
                <pt idx="3">
                  <v>3.184</v>
                </pt>
                <pt idx="4">
                  <v>3.181</v>
                </pt>
                <pt idx="5">
                  <v>3.178</v>
                </pt>
                <pt idx="6">
                  <v>3.175</v>
                </pt>
                <pt idx="7">
                  <v>3.172</v>
                </pt>
                <pt idx="8">
                  <v>3.169</v>
                </pt>
                <pt idx="9">
                  <v>3.166</v>
                </pt>
                <pt idx="10">
                  <v>3.163</v>
                </pt>
                <pt idx="11">
                  <v>3.16</v>
                </pt>
                <pt idx="12">
                  <v>3.157</v>
                </pt>
                <pt idx="13">
                  <v>3.154</v>
                </pt>
                <pt idx="14">
                  <v>3.151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0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(PT-BR)'!$Y$5:$Y$24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(PT-BR)'!$Z$5:$Z$24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(PT-BR)'!$AA$5:$AA$24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(PT-BR)'!$AB$5:$AB$24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(PT-BR)'!$AC$5:$AC$24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(PT-BR)'!$AD$4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(PT-BR)'!$AD$5:$AD$24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(PT-BR)'!$AE$4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(PT-BR)'!$AE$5:$AE$24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(PT-BR)'!$AF$4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(PT-BR)'!$AF$5:$AF$24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(PT-BR)'!$AG$4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(PT-BR)'!$AG$5:$AG$24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(PT-BR)'!$AH$4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(PT-BR)'!$AH$5:$AH$24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(PT-BR)'!$AI$4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(PT-BR)'!$AI$5:$AI$24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(PT-BR)'!$AJ$4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(PT-BR)'!$AJ$5:$AJ$24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(PT-BR)'!$AK$4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(PT-BR)'!$AK$5:$AK$24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(PT-BR)'!$AL$5:$AL$24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4"/>
          <order val="14"/>
          <tx>
            <strRef>
              <f>'RET 16P (PT-BR)'!$AM$4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(PT-BR)'!$AM$5:$AM$24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5"/>
          <order val="15"/>
          <tx>
            <strRef>
              <f>'RET 16P (PT-BR)'!$AN$4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(PT-BR)'!$AN$5:$AN$24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33364392"/>
        <axId val="481960648"/>
      </lineChart>
      <catAx>
        <axId val="2333643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1960648"/>
        <crosses val="autoZero"/>
        <auto val="1"/>
        <lblAlgn val="ctr"/>
        <lblOffset val="100"/>
        <noMultiLvlLbl val="0"/>
      </catAx>
      <valAx>
        <axId val="4819606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3336439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(PT-BR)'!$Y$57:$Y$66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(PT-BR)'!$Z$57:$Z$66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(PT-BR)'!$AA$57:$AA$66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(PT-BR)'!$AB$57:$AB$66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(PT-BR)'!$AC$57:$AC$66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(PT-BR)'!$AD$56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(PT-BR)'!$AD$57:$AD$66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(PT-BR)'!$AE$56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(PT-BR)'!$AE$57:$AE$66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(PT-BR)'!$AF$56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(PT-BR)'!$AF$57:$AF$66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(PT-BR)'!$AG$56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(PT-BR)'!$AG$57:$AG$66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(PT-BR)'!$AH$56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(PT-BR)'!$AH$57:$AH$66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(PT-BR)'!$AI$56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(PT-BR)'!$AI$57:$AI$66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(PT-BR)'!$AJ$56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(PT-BR)'!$AJ$57:$AJ$66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(PT-BR)'!$AK$56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(PT-BR)'!$AK$57:$AK$66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(PT-BR)'!$AL$57:$AL$66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4"/>
          <order val="14"/>
          <tx>
            <strRef>
              <f>'RET 16P (PT-BR)'!$AM$56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(PT-BR)'!$AM$57:$AM$66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5"/>
          <order val="15"/>
          <tx>
            <strRef>
              <f>'RET 16P (PT-BR)'!$AN$56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(PT-BR)'!$AN$57:$AN$66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84358960"/>
        <axId val="484349776"/>
      </lineChart>
      <catAx>
        <axId val="4843589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49776"/>
        <crosses val="autoZero"/>
        <auto val="1"/>
        <lblAlgn val="ctr"/>
        <lblOffset val="100"/>
        <noMultiLvlLbl val="0"/>
      </catAx>
      <valAx>
        <axId val="4843497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589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'RET 16P (PT-BR)'!$E$87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(PT-BR)'!$E$89:$E$208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2"/>
          <order val="1"/>
          <tx>
            <strRef>
              <f>'RET 16P (PT-BR)'!$F$87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(PT-BR)'!$F$89:$F$208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3"/>
          <order val="2"/>
          <tx>
            <strRef>
              <f>'RET 16P (PT-BR)'!$G$87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(PT-BR)'!$G$89:$G$208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4"/>
          <order val="3"/>
          <tx>
            <strRef>
              <f>'RET 16P (PT-BR)'!$H$87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(PT-BR)'!$H$89:$H$208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5"/>
          <order val="4"/>
          <tx>
            <strRef>
              <f>'RET 16P (PT-BR)'!$I$87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(PT-BR)'!$I$89:$I$208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6"/>
          <order val="5"/>
          <tx>
            <strRef>
              <f>'RET 16P (PT-BR)'!$J$87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(PT-BR)'!$J$89:$J$208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7"/>
          <order val="6"/>
          <tx>
            <strRef>
              <f>'RET 16P (PT-BR)'!$K$87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(PT-BR)'!$K$89:$K$208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8"/>
          <order val="7"/>
          <tx>
            <strRef>
              <f>'RET 16P (PT-BR)'!$L$87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(PT-BR)'!$L$89:$L$208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9"/>
          <order val="8"/>
          <tx>
            <strRef>
              <f>'RET 16P (PT-BR)'!$M$87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(PT-BR)'!$M$89:$M$208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0"/>
          <order val="9"/>
          <tx>
            <strRef>
              <f>'RET 16P (PT-BR)'!$N$87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(PT-BR)'!$N$89:$N$208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1"/>
          <order val="10"/>
          <tx>
            <strRef>
              <f>'RET 16P (PT-BR)'!$O$87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(PT-BR)'!$O$89:$O$208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2"/>
          <order val="11"/>
          <tx>
            <strRef>
              <f>'RET 16P (PT-BR)'!$P$87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(PT-BR)'!$P$89:$P$208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3"/>
          <order val="12"/>
          <tx>
            <strRef>
              <f>'RET 16P (PT-BR)'!$Q$87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(PT-BR)'!$Q$89:$Q$208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4"/>
          <order val="13"/>
          <tx>
            <strRef>
              <f>'RET 16P (PT-BR)'!$R$87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(PT-BR)'!$R$89:$R$208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5"/>
          <order val="14"/>
          <tx>
            <strRef>
              <f>'RET 16P (PT-BR)'!$S$87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(PT-BR)'!$S$89:$S$208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6"/>
          <order val="15"/>
          <tx>
            <strRef>
              <f>'RET 16P (PT-BR)'!$T$87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(PT-BR)'!$T$89:$T$208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16291752"/>
        <axId val="516295032"/>
      </lineChart>
      <catAx>
        <axId val="5162917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5032"/>
        <crosses val="autoZero"/>
        <auto val="1"/>
        <lblAlgn val="ctr"/>
        <lblOffset val="100"/>
        <noMultiLvlLbl val="0"/>
      </catAx>
      <valAx>
        <axId val="5162950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175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28575</colOff>
      <row>211</row>
      <rowOff>38100</rowOff>
    </from>
    <to>
      <col>13</col>
      <colOff>625929</colOff>
      <row>229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19049</colOff>
      <row>253</row>
      <rowOff>57150</rowOff>
    </from>
    <to>
      <col>13</col>
      <colOff>142874</colOff>
      <row>261</row>
      <rowOff>157161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536806</colOff>
      <row>25</row>
      <rowOff>7182</rowOff>
    </from>
    <to>
      <col>24</col>
      <colOff>0</colOff>
      <row>51</row>
      <rowOff>122464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14</col>
      <colOff>538102</colOff>
      <row>67</row>
      <rowOff>84698</rowOff>
    </from>
    <to>
      <col>24</col>
      <colOff>13607</colOff>
      <row>95</row>
      <rowOff>136071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112060</colOff>
      <row>1</row>
      <rowOff>56032</rowOff>
    </from>
    <to>
      <col>2</col>
      <colOff>182707</colOff>
      <row>4</row>
      <rowOff>20280</rowOff>
    </to>
    <pic>
      <nvPicPr>
        <cNvPr id="6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21660" y="227482"/>
          <a:ext cx="926166" cy="478598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59870</colOff>
      <row>253</row>
      <rowOff>43543</rowOff>
    </from>
    <to>
      <col>16</col>
      <colOff>489857</colOff>
      <row>261</row>
      <rowOff>143554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22</col>
      <colOff>517072</colOff>
      <row>25</row>
      <rowOff>43543</rowOff>
    </from>
    <to>
      <col>40</col>
      <colOff>27214</colOff>
      <row>51</row>
      <rowOff>108857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22</col>
      <colOff>537481</colOff>
      <row>67</row>
      <rowOff>97970</rowOff>
    </from>
    <to>
      <col>40</col>
      <colOff>13606</colOff>
      <row>91</row>
      <rowOff>13606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580157</colOff>
      <row>211</row>
      <rowOff>13855</rowOff>
    </from>
    <to>
      <col>20</col>
      <colOff>17318</colOff>
      <row>229</row>
      <rowOff>121228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57632</colOff>
      <row>1</row>
      <rowOff>28817</rowOff>
    </from>
    <to>
      <col>2</col>
      <colOff>128279</colOff>
      <row>4</row>
      <rowOff>1869</rowOff>
    </to>
    <pic>
      <nvPicPr>
        <cNvPr id="4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10775" y="205710"/>
          <a:ext cx="914290" cy="49492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Planilha2">
    <outlinePr summaryBelow="1" summaryRight="1"/>
    <pageSetUpPr fitToPage="1"/>
  </sheetPr>
  <dimension ref="B1:AQ336"/>
  <sheetViews>
    <sheetView tabSelected="1" zoomScale="70" zoomScaleNormal="70" workbookViewId="0">
      <selection activeCell="AD39" sqref="AD39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14"/>
    <col width="9.7109375" customWidth="1" style="141" min="15" max="15"/>
    <col width="8.28515625" customWidth="1" style="141" min="16" max="16"/>
    <col width="8.28515625" customWidth="1" style="376" min="17" max="25"/>
    <col width="13.85546875" customWidth="1" style="376" min="26" max="26"/>
    <col width="8.28515625" customWidth="1" style="376" min="27" max="27"/>
    <col width="9.85546875" bestFit="1" customWidth="1" style="376" min="28" max="28"/>
    <col width="8.28515625" customWidth="1" style="376" min="29" max="29"/>
    <col width="9.140625" customWidth="1" style="376" min="30" max="16384"/>
  </cols>
  <sheetData>
    <row r="1" ht="14.1" customHeight="1" thickBot="1">
      <c r="P1" s="376" t="n"/>
      <c r="AJ1" s="141" t="n"/>
      <c r="AK1" s="141" t="n"/>
    </row>
    <row r="2" ht="14.1" customHeight="1">
      <c r="B2" s="43" t="inlineStr">
        <is>
          <t xml:space="preserve">  </t>
        </is>
      </c>
      <c r="C2" s="44" t="n"/>
      <c r="D2" s="380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2" t="n"/>
      <c r="P2" s="379" t="inlineStr">
        <is>
          <t>Estabilização em período de 30 minutos</t>
        </is>
      </c>
      <c r="Q2" s="383" t="n"/>
      <c r="R2" s="383" t="n"/>
      <c r="S2" s="383" t="n"/>
      <c r="T2" s="383" t="n"/>
      <c r="U2" s="383" t="n"/>
      <c r="V2" s="383" t="n"/>
      <c r="W2" s="383" t="n"/>
      <c r="X2" s="384" t="n"/>
      <c r="AJ2" s="141" t="n"/>
      <c r="AK2" s="141" t="n"/>
    </row>
    <row r="3" ht="14.1" customHeight="1">
      <c r="B3" s="45" t="n"/>
      <c r="C3" s="18" t="n"/>
      <c r="N3" s="385" t="n"/>
      <c r="P3" s="166" t="inlineStr">
        <is>
          <t>Pontos de medição no reator</t>
        </is>
      </c>
      <c r="Q3" s="383" t="n"/>
      <c r="R3" s="383" t="n"/>
      <c r="S3" s="383" t="n"/>
      <c r="T3" s="383" t="n"/>
      <c r="U3" s="383" t="n"/>
      <c r="V3" s="320" t="inlineStr">
        <is>
          <t>Temp. Ambiente</t>
        </is>
      </c>
      <c r="W3" s="386" t="n"/>
      <c r="X3" s="387" t="n"/>
      <c r="AJ3" s="141" t="n"/>
      <c r="AK3" s="141" t="n"/>
    </row>
    <row r="4" ht="14.1" customHeight="1" thickBot="1">
      <c r="B4" s="45" t="n"/>
      <c r="C4" s="18" t="n"/>
      <c r="D4" s="388" t="n"/>
      <c r="E4" s="388" t="n"/>
      <c r="F4" s="388" t="n"/>
      <c r="G4" s="388" t="n"/>
      <c r="H4" s="388" t="n"/>
      <c r="I4" s="388" t="n"/>
      <c r="J4" s="388" t="n"/>
      <c r="K4" s="388" t="n"/>
      <c r="L4" s="388" t="n"/>
      <c r="M4" s="388" t="n"/>
      <c r="N4" s="389" t="n"/>
      <c r="P4" s="36" t="inlineStr">
        <is>
          <t>TEMPO</t>
        </is>
      </c>
      <c r="Q4" s="182" t="inlineStr">
        <is>
          <t>P1</t>
        </is>
      </c>
      <c r="R4" s="182" t="inlineStr">
        <is>
          <t>P2</t>
        </is>
      </c>
      <c r="S4" s="182" t="inlineStr">
        <is>
          <t>P3</t>
        </is>
      </c>
      <c r="T4" s="182" t="inlineStr">
        <is>
          <t>P4</t>
        </is>
      </c>
      <c r="U4" s="182" t="inlineStr">
        <is>
          <t>P5</t>
        </is>
      </c>
      <c r="V4" s="182" t="inlineStr">
        <is>
          <t>A1</t>
        </is>
      </c>
      <c r="W4" s="182" t="inlineStr">
        <is>
          <t>A2</t>
        </is>
      </c>
      <c r="X4" s="182" t="inlineStr">
        <is>
          <t>A3</t>
        </is>
      </c>
      <c r="AJ4" s="141" t="n"/>
      <c r="AK4" s="141" t="n"/>
      <c r="AL4" s="141" t="n">
        <v>33.5</v>
      </c>
      <c r="AM4" s="141" t="n"/>
      <c r="AN4" s="141" t="n"/>
      <c r="AO4" s="141" t="n"/>
      <c r="AP4" s="141" t="n"/>
      <c r="AQ4" s="141" t="n"/>
    </row>
    <row r="5" ht="14.1" customHeight="1" thickTop="1">
      <c r="B5" s="226" t="inlineStr">
        <is>
          <t>Cliente:</t>
        </is>
      </c>
      <c r="C5" s="390" t="n"/>
      <c r="D5" s="3" t="inlineStr">
        <is>
          <t>ALPEK</t>
        </is>
      </c>
      <c r="E5" s="19" t="n"/>
      <c r="F5" s="3" t="n"/>
      <c r="G5" s="20" t="n"/>
      <c r="H5" s="4" t="inlineStr">
        <is>
          <t>Referência:</t>
        </is>
      </c>
      <c r="I5" s="3" t="inlineStr">
        <is>
          <t>None</t>
        </is>
      </c>
      <c r="J5" s="20" t="n"/>
      <c r="K5" s="20" t="n"/>
      <c r="L5" s="4" t="n"/>
      <c r="M5" s="4" t="inlineStr">
        <is>
          <t>Nº de Série:</t>
        </is>
      </c>
      <c r="N5" s="46" t="inlineStr">
        <is>
          <t>None-101</t>
        </is>
      </c>
      <c r="P5" s="16" t="inlineStr">
        <is>
          <t>0-30</t>
        </is>
      </c>
      <c r="Q5" s="372">
        <f>MEDIAN(E88:E94)-E88-(MEDIAN($J$88:$L$94)-MEDIAN($J$88:$L$88))</f>
        <v/>
      </c>
      <c r="R5" s="372">
        <f>MEDIAN(F88:F94)-F88-(MEDIAN($J$88:$L$94)-MEDIAN($J$88:$L$88))</f>
        <v/>
      </c>
      <c r="S5" s="372">
        <f>MEDIAN(G88:G94)-G88-(MEDIAN($J$88:$L$94)-MEDIAN($J$88:$L$88))</f>
        <v/>
      </c>
      <c r="T5" s="372">
        <f>MEDIAN(H88:H94)-H88-(MEDIAN($J$88:$L$94)-MEDIAN($J$88:$L$88))</f>
        <v/>
      </c>
      <c r="U5" s="372">
        <f>MEDIAN(I88:I94)-I88-(MEDIAN($J$88:$L$94)-MEDIAN($J$88:$L$88))</f>
        <v/>
      </c>
      <c r="V5" s="372">
        <f>MEDIAN(J88:J94)-J88</f>
        <v/>
      </c>
      <c r="W5" s="372">
        <f>MEDIAN(K88:K94)-K88</f>
        <v/>
      </c>
      <c r="X5" s="372">
        <f>MEDIAN(L88:L94)-L88</f>
        <v/>
      </c>
      <c r="AJ5" s="141" t="n"/>
      <c r="AK5" s="141" t="n"/>
      <c r="AL5" s="141">
        <f>AL4*1.1</f>
        <v/>
      </c>
      <c r="AM5" s="141" t="n"/>
      <c r="AN5" s="141" t="n"/>
      <c r="AO5" s="141" t="n"/>
      <c r="AP5" s="141" t="n"/>
      <c r="AQ5" s="141" t="n"/>
    </row>
    <row r="6" ht="14.1" customHeight="1">
      <c r="B6" s="228" t="inlineStr">
        <is>
          <t>Aplicação:</t>
        </is>
      </c>
      <c r="C6" s="391" t="n"/>
      <c r="D6" s="73" t="inlineStr"/>
      <c r="E6" s="10" t="n"/>
      <c r="F6" s="5" t="n"/>
      <c r="G6" s="11" t="n"/>
      <c r="H6" s="6" t="inlineStr">
        <is>
          <t>Montagem:</t>
        </is>
      </c>
      <c r="I6" s="73" t="inlineStr"/>
      <c r="J6" s="11" t="n"/>
      <c r="K6" s="11" t="n"/>
      <c r="L6" s="7" t="n"/>
      <c r="M6" s="6" t="inlineStr">
        <is>
          <t>Quantidade:</t>
        </is>
      </c>
      <c r="N6" s="46" t="inlineStr">
        <is>
          <t>1</t>
        </is>
      </c>
      <c r="P6" s="16" t="inlineStr">
        <is>
          <t>30-60</t>
        </is>
      </c>
      <c r="Q6" s="372">
        <f>MEDIAN(E94:E100)-E94-(MEDIAN($J$94:$L$100)-MEDIAN($J$94:$L$94))</f>
        <v/>
      </c>
      <c r="R6" s="372">
        <f>MEDIAN(F94:F100)-F94-(MEDIAN($J$94:$L$100)-MEDIAN($J$94:$L$94))</f>
        <v/>
      </c>
      <c r="S6" s="372">
        <f>MEDIAN(G94:G100)-G94-(MEDIAN($J$94:$L$100)-MEDIAN($J$94:$L$94))</f>
        <v/>
      </c>
      <c r="T6" s="372">
        <f>MEDIAN(H94:H100)-H94-(MEDIAN($J$94:$L$100)-MEDIAN($J$94:$L$94))</f>
        <v/>
      </c>
      <c r="U6" s="372">
        <f>MEDIAN(I94:I100)-I94-(MEDIAN($J$94:$L$100)-MEDIAN($J$94:$L$94))</f>
        <v/>
      </c>
      <c r="V6" s="372">
        <f>MEDIAN(J94:J100)-J94</f>
        <v/>
      </c>
      <c r="W6" s="372">
        <f>MEDIAN(K94:K100)-K94</f>
        <v/>
      </c>
      <c r="X6" s="372">
        <f>MEDIAN(L94:L100)-L94</f>
        <v/>
      </c>
      <c r="AJ6" s="141" t="n"/>
      <c r="AK6" s="141" t="n"/>
      <c r="AL6" s="141" t="n"/>
      <c r="AM6" s="141" t="n"/>
      <c r="AN6" s="141" t="n"/>
      <c r="AO6" s="141" t="n"/>
      <c r="AP6" s="141" t="n"/>
      <c r="AQ6" s="141" t="n"/>
    </row>
    <row r="7" ht="14.1" customHeight="1">
      <c r="B7" s="228" t="inlineStr">
        <is>
          <t>Tipo:</t>
        </is>
      </c>
      <c r="C7" s="391" t="n"/>
      <c r="D7" s="5" t="inlineStr">
        <is>
          <t>None</t>
        </is>
      </c>
      <c r="E7" s="10" t="n"/>
      <c r="F7" s="7" t="n"/>
      <c r="G7" s="11" t="n"/>
      <c r="H7" s="8" t="inlineStr">
        <is>
          <t>Norma:</t>
        </is>
      </c>
      <c r="I7" s="5" t="inlineStr">
        <is>
          <t>ABNT NBR 5356-06</t>
        </is>
      </c>
      <c r="J7" s="11" t="n"/>
      <c r="K7" s="11" t="n"/>
      <c r="L7" s="7" t="n"/>
      <c r="M7" s="6" t="inlineStr">
        <is>
          <t>Nº do Relatório:</t>
        </is>
      </c>
      <c r="N7" s="47" t="inlineStr">
        <is>
          <t>None1</t>
        </is>
      </c>
      <c r="P7" s="16" t="inlineStr">
        <is>
          <t>60-90</t>
        </is>
      </c>
      <c r="Q7" s="372">
        <f>MEDIAN(E100:E106)-E100-(MEDIAN($J$100:$L$106)-MEDIAN($J$100:$L$100))</f>
        <v/>
      </c>
      <c r="R7" s="372">
        <f>MEDIAN(F100:F106)-F100-(MEDIAN($J$100:$L$106)-MEDIAN($J$100:$L$100))</f>
        <v/>
      </c>
      <c r="S7" s="372">
        <f>MEDIAN(G100:G106)-G100-(MEDIAN($J$100:$L$106)-MEDIAN($J$100:$L$100))</f>
        <v/>
      </c>
      <c r="T7" s="372">
        <f>MEDIAN(H100:H106)-H100-(MEDIAN($J$100:$L$106)-MEDIAN($J$100:$L$100))</f>
        <v/>
      </c>
      <c r="U7" s="372">
        <f>MEDIAN(I100:I106)-I100-(MEDIAN($J$100:$L$106)-MEDIAN($J$100:$L$100))</f>
        <v/>
      </c>
      <c r="V7" s="372">
        <f>MEDIAN(J100:J106)-J100</f>
        <v/>
      </c>
      <c r="W7" s="372">
        <f>MEDIAN(K100:K106)-K100</f>
        <v/>
      </c>
      <c r="X7" s="372">
        <f>MEDIAN(L100:L106)-L100</f>
        <v/>
      </c>
      <c r="AJ7" s="141" t="n"/>
      <c r="AK7" s="141" t="n"/>
      <c r="AL7" s="141" t="n"/>
      <c r="AM7" s="141" t="n"/>
      <c r="AN7" s="141" t="n"/>
      <c r="AO7" s="141" t="n"/>
      <c r="AP7" s="141" t="n"/>
      <c r="AQ7" s="141" t="n"/>
    </row>
    <row r="8" ht="14.1" customHeight="1">
      <c r="B8" s="48" t="n"/>
      <c r="C8" s="12" t="n"/>
      <c r="D8" s="9" t="n"/>
      <c r="E8" s="9" t="n"/>
      <c r="F8" s="9" t="n"/>
      <c r="G8" s="9" t="n"/>
      <c r="H8" s="9" t="n"/>
      <c r="I8" s="9" t="n"/>
      <c r="J8" s="9" t="n"/>
      <c r="K8" s="12" t="n"/>
      <c r="L8" s="12" t="n"/>
      <c r="M8" s="12" t="n"/>
      <c r="N8" s="31" t="n"/>
      <c r="P8" s="16" t="inlineStr">
        <is>
          <t>90-120</t>
        </is>
      </c>
      <c r="Q8" s="372">
        <f>MEDIAN(E106:E112)-E106-(MEDIAN($J$106:$L$112)-MEDIAN($J$106:$L$106))</f>
        <v/>
      </c>
      <c r="R8" s="372">
        <f>MEDIAN(F106:F112)-F106-(MEDIAN($J$106:$L$112)-MEDIAN($J$106:$L$106))</f>
        <v/>
      </c>
      <c r="S8" s="372">
        <f>MEDIAN(G106:G112)-G106-(MEDIAN($J$106:$L$112)-MEDIAN($J$106:$L$106))</f>
        <v/>
      </c>
      <c r="T8" s="372">
        <f>MEDIAN(H106:H112)-H106-(MEDIAN($J$106:$L$112)-MEDIAN($J$106:$L$106))</f>
        <v/>
      </c>
      <c r="U8" s="372">
        <f>MEDIAN(I106:I112)-I106-(MEDIAN($J$106:$L$112)-MEDIAN($J$106:$L$106))</f>
        <v/>
      </c>
      <c r="V8" s="372">
        <f>MEDIAN(J106:J112)-J106</f>
        <v/>
      </c>
      <c r="W8" s="372">
        <f>MEDIAN(K106:K112)-K106</f>
        <v/>
      </c>
      <c r="X8" s="372">
        <f>MEDIAN(L106:L112)-L106</f>
        <v/>
      </c>
      <c r="AJ8" s="141" t="n"/>
      <c r="AK8" s="141" t="n"/>
      <c r="AL8" s="141" t="n"/>
      <c r="AM8" s="141" t="n"/>
      <c r="AN8" s="141" t="n"/>
      <c r="AO8" s="141" t="n"/>
      <c r="AP8" s="141" t="n"/>
      <c r="AQ8" s="141" t="n"/>
    </row>
    <row r="9" ht="14.1" customHeight="1">
      <c r="B9" s="392" t="inlineStr">
        <is>
          <t>Dados do Reator</t>
        </is>
      </c>
      <c r="N9" s="385" t="n"/>
      <c r="P9" s="16" t="inlineStr">
        <is>
          <t>120-150</t>
        </is>
      </c>
      <c r="Q9" s="372">
        <f>MEDIAN(E112:E118)-E112-(MEDIAN($J$112:$L$118)-MEDIAN($J$112:$L$112))</f>
        <v/>
      </c>
      <c r="R9" s="372">
        <f>MEDIAN(F112:F118)-F112-(MEDIAN($J$112:$L$118)-MEDIAN($J$112:$L$112))</f>
        <v/>
      </c>
      <c r="S9" s="372">
        <f>MEDIAN(G112:G118)-G112-(MEDIAN($J$112:$L$118)-MEDIAN($J$112:$L$112))</f>
        <v/>
      </c>
      <c r="T9" s="372">
        <f>MEDIAN(H112:H118)-H112-(MEDIAN($J$112:$L$118)-MEDIAN($J$112:$L$112))</f>
        <v/>
      </c>
      <c r="U9" s="372">
        <f>MEDIAN(I112:I118)-I112-(MEDIAN($J$112:$L$118)-MEDIAN($J$112:$L$112))</f>
        <v/>
      </c>
      <c r="V9" s="372">
        <f>MEDIAN(J112:J118)-J112</f>
        <v/>
      </c>
      <c r="W9" s="372">
        <f>MEDIAN(K112:K118)-K112</f>
        <v/>
      </c>
      <c r="X9" s="372">
        <f>MEDIAN(L112:L118)-L112</f>
        <v/>
      </c>
      <c r="AJ9" s="141" t="n"/>
      <c r="AK9" s="141" t="n"/>
      <c r="AL9" s="141" t="n"/>
      <c r="AM9" s="141" t="n"/>
      <c r="AN9" s="141" t="n"/>
      <c r="AO9" s="141" t="n"/>
      <c r="AP9" s="141" t="n"/>
      <c r="AQ9" s="141" t="n"/>
    </row>
    <row r="10" ht="14.1" customHeight="1">
      <c r="B10" s="49" t="n"/>
      <c r="E10" s="1" t="n"/>
      <c r="F10" s="1" t="n"/>
      <c r="G10" s="1" t="n"/>
      <c r="H10" s="1" t="n"/>
      <c r="I10" s="1" t="n"/>
      <c r="J10" s="1" t="n"/>
      <c r="K10" s="1" t="n"/>
      <c r="N10" s="50" t="n"/>
      <c r="P10" s="16" t="inlineStr">
        <is>
          <t>150-180</t>
        </is>
      </c>
      <c r="Q10" s="372">
        <f>MEDIAN(E118:E124)-E118-(MEDIAN($J$118:$L$124)-MEDIAN($J$118:$L$118))</f>
        <v/>
      </c>
      <c r="R10" s="372">
        <f>MEDIAN(F118:F124)-F118-(MEDIAN($J$118:$L$124)-MEDIAN($J$118:$L$118))</f>
        <v/>
      </c>
      <c r="S10" s="372">
        <f>MEDIAN(G118:G124)-G118-(MEDIAN($J$118:$L$124)-MEDIAN($J$118:$L$118))</f>
        <v/>
      </c>
      <c r="T10" s="372">
        <f>MEDIAN(H118:H124)-H118-(MEDIAN($J$118:$L$124)-MEDIAN($J$118:$L$118))</f>
        <v/>
      </c>
      <c r="U10" s="372">
        <f>MEDIAN(I118:I124)-I118-(MEDIAN($J$118:$L$124)-MEDIAN($J$118:$L$118))</f>
        <v/>
      </c>
      <c r="V10" s="372">
        <f>MEDIAN(J118:J124)-J118</f>
        <v/>
      </c>
      <c r="W10" s="372">
        <f>MEDIAN(K118:K124)-K118</f>
        <v/>
      </c>
      <c r="X10" s="372">
        <f>MEDIAN(L118:L124)-L118</f>
        <v/>
      </c>
      <c r="AJ10" s="141" t="n"/>
      <c r="AK10" s="141" t="n"/>
      <c r="AL10" s="141" t="n"/>
      <c r="AM10" s="141" t="n"/>
      <c r="AN10" s="141" t="n"/>
      <c r="AO10" s="141" t="n"/>
      <c r="AP10" s="141" t="n"/>
      <c r="AQ10" s="141" t="n"/>
    </row>
    <row r="11" ht="14.1" customHeight="1">
      <c r="B11" s="49" t="n"/>
      <c r="E11" s="2" t="inlineStr">
        <is>
          <t>Indutância:</t>
        </is>
      </c>
      <c r="F11" s="156" t="n">
        <v>0.198</v>
      </c>
      <c r="G11" s="1" t="inlineStr">
        <is>
          <t>mH</t>
        </is>
      </c>
      <c r="H11" s="1" t="n"/>
      <c r="L11" s="2" t="inlineStr">
        <is>
          <t>Impedância:</t>
        </is>
      </c>
      <c r="M11" s="156" t="n">
        <v>0.07464204000000001</v>
      </c>
      <c r="N11" s="153" t="inlineStr">
        <is>
          <t>Ω</t>
        </is>
      </c>
      <c r="P11" s="16" t="inlineStr">
        <is>
          <t>180-210</t>
        </is>
      </c>
      <c r="Q11" s="372">
        <f>MEDIAN(E124:E130)-E124-(MEDIAN($J$124:$L$130)-MEDIAN($J$124:$L$124))</f>
        <v/>
      </c>
      <c r="R11" s="372">
        <f>MEDIAN(F124:F130)-F124-(MEDIAN($J$124:$L$130)-MEDIAN($J$124:$L$124))</f>
        <v/>
      </c>
      <c r="S11" s="372">
        <f>MEDIAN(G124:G130)-G124-(MEDIAN($J$124:$L$130)-MEDIAN($J$124:$L$124))</f>
        <v/>
      </c>
      <c r="T11" s="372">
        <f>MEDIAN(H124:H130)-H124-(MEDIAN($J$124:$L$130)-MEDIAN($J$124:$L$124))</f>
        <v/>
      </c>
      <c r="U11" s="372">
        <f>MEDIAN(I124:I130)-I124-(MEDIAN($J$124:$L$130)-MEDIAN($J$124:$L$124))</f>
        <v/>
      </c>
      <c r="V11" s="372">
        <f>MEDIAN(J124:J130)-J124</f>
        <v/>
      </c>
      <c r="W11" s="372">
        <f>MEDIAN(K124:K130)-K124</f>
        <v/>
      </c>
      <c r="X11" s="372">
        <f>MEDIAN(L124:L130)-L124</f>
        <v/>
      </c>
      <c r="AJ11" s="141" t="n"/>
      <c r="AK11" s="141" t="n"/>
      <c r="AL11" s="141" t="n"/>
      <c r="AM11" s="141" t="n"/>
      <c r="AN11" s="141" t="n"/>
      <c r="AO11" s="141" t="n"/>
      <c r="AP11" s="141" t="n"/>
      <c r="AQ11" s="141" t="n"/>
    </row>
    <row r="12" ht="14.1" customHeight="1">
      <c r="B12" s="49" t="n"/>
      <c r="E12" s="2" t="inlineStr">
        <is>
          <t>Corrente Nominal:</t>
        </is>
      </c>
      <c r="F12" s="157" t="inlineStr">
        <is>
          <t>350</t>
        </is>
      </c>
      <c r="G12" s="1" t="inlineStr">
        <is>
          <t>A</t>
        </is>
      </c>
      <c r="H12" s="1" t="n"/>
      <c r="L12" s="2" t="inlineStr">
        <is>
          <t>Perdas a 75°C - In:</t>
        </is>
      </c>
      <c r="M12" s="157" t="n">
        <v>0.736</v>
      </c>
      <c r="N12" s="154" t="inlineStr">
        <is>
          <t>kW</t>
        </is>
      </c>
      <c r="P12" s="16" t="inlineStr">
        <is>
          <t>210-240</t>
        </is>
      </c>
      <c r="Q12" s="372">
        <f>MEDIAN(E130:E136)-E130-(MEDIAN($J$130:$L$136)-MEDIAN($J$130:$L$130))</f>
        <v/>
      </c>
      <c r="R12" s="372">
        <f>MEDIAN(F130:F136)-F130-(MEDIAN($J$130:$L$136)-MEDIAN($J$130:$L$130))</f>
        <v/>
      </c>
      <c r="S12" s="372">
        <f>MEDIAN(G130:G136)-G130-(MEDIAN($J$130:$L$136)-MEDIAN($J$130:$L$130))</f>
        <v/>
      </c>
      <c r="T12" s="372">
        <f>MEDIAN(H130:H136)-H130-(MEDIAN($J$130:$L$136)-MEDIAN($J$130:$L$130))</f>
        <v/>
      </c>
      <c r="U12" s="372">
        <f>MEDIAN(I130:I136)-I130-(MEDIAN($J$130:$L$136)-MEDIAN($J$130:$L$130))</f>
        <v/>
      </c>
      <c r="V12" s="372">
        <f>MEDIAN(J130:J136)-J130</f>
        <v/>
      </c>
      <c r="W12" s="372">
        <f>MEDIAN(K130:K136)-K130</f>
        <v/>
      </c>
      <c r="X12" s="372">
        <f>MEDIAN(L130:L136)-L130</f>
        <v/>
      </c>
      <c r="AJ12" s="141" t="n"/>
      <c r="AK12" s="141" t="n"/>
      <c r="AL12" s="141" t="n"/>
      <c r="AM12" s="141" t="n"/>
      <c r="AN12" s="141" t="n"/>
      <c r="AO12" s="141" t="n"/>
      <c r="AP12" s="141" t="n"/>
      <c r="AQ12" s="141" t="n"/>
    </row>
    <row r="13" ht="14.1" customHeight="1">
      <c r="B13" s="49" t="n"/>
      <c r="E13" s="2" t="inlineStr">
        <is>
          <t>Tensão Nominal:</t>
        </is>
      </c>
      <c r="F13" s="157" t="n">
        <v>0.5</v>
      </c>
      <c r="G13" s="1" t="inlineStr">
        <is>
          <t>kV</t>
        </is>
      </c>
      <c r="H13" s="1" t="n"/>
      <c r="L13" s="2" t="inlineStr">
        <is>
          <t>NBI:</t>
        </is>
      </c>
      <c r="M13" s="157" t="inlineStr">
        <is>
          <t>1</t>
        </is>
      </c>
      <c r="N13" s="154" t="inlineStr">
        <is>
          <t>kVp</t>
        </is>
      </c>
      <c r="P13" s="16" t="inlineStr">
        <is>
          <t>240-270</t>
        </is>
      </c>
      <c r="Q13" s="372">
        <f>MEDIAN(E136:E142)-E136-(MEDIAN($J$136:$L$142)-MEDIAN($J$136:$L$136))</f>
        <v/>
      </c>
      <c r="R13" s="372">
        <f>MEDIAN(F136:F142)-F136-(MEDIAN($J$136:$L$142)-MEDIAN($J$136:$L$136))</f>
        <v/>
      </c>
      <c r="S13" s="372">
        <f>MEDIAN(G136:G142)-G136-(MEDIAN($J$136:$L$142)-MEDIAN($J$136:$L$136))</f>
        <v/>
      </c>
      <c r="T13" s="372">
        <f>MEDIAN(H136:H142)-H136-(MEDIAN($J$136:$L$142)-MEDIAN($J$136:$L$136))</f>
        <v/>
      </c>
      <c r="U13" s="372">
        <f>MEDIAN(I136:I142)-I136-(MEDIAN($J$136:$L$142)-MEDIAN($J$136:$L$136))</f>
        <v/>
      </c>
      <c r="V13" s="372">
        <f>MEDIAN(J136:J142)-J136</f>
        <v/>
      </c>
      <c r="W13" s="372">
        <f>MEDIAN(K136:K142)-K136</f>
        <v/>
      </c>
      <c r="X13" s="372">
        <f>MEDIAN(L136:L142)-L136</f>
        <v/>
      </c>
      <c r="AJ13" s="141" t="n"/>
      <c r="AK13" s="141" t="n"/>
      <c r="AL13" s="141" t="n"/>
      <c r="AM13" s="141" t="n"/>
      <c r="AN13" s="141" t="n"/>
      <c r="AO13" s="141" t="n"/>
      <c r="AP13" s="141" t="n"/>
      <c r="AQ13" s="141" t="n"/>
    </row>
    <row r="14" ht="14.1" customHeight="1">
      <c r="B14" s="49" t="n"/>
      <c r="E14" s="2" t="inlineStr">
        <is>
          <t>Frequência Nominal:</t>
        </is>
      </c>
      <c r="F14" s="157" t="inlineStr">
        <is>
          <t>60</t>
        </is>
      </c>
      <c r="G14" s="1" t="inlineStr">
        <is>
          <t>Hz</t>
        </is>
      </c>
      <c r="H14" s="1" t="n"/>
      <c r="L14" s="2" t="inlineStr">
        <is>
          <t>Corrente de C.C Dinâmica:</t>
        </is>
      </c>
      <c r="M14" s="157" t="inlineStr">
        <is>
          <t>7.14</t>
        </is>
      </c>
      <c r="N14" s="154" t="inlineStr">
        <is>
          <t>kAp</t>
        </is>
      </c>
      <c r="P14" s="16" t="inlineStr">
        <is>
          <t>270-300</t>
        </is>
      </c>
      <c r="Q14" s="372">
        <f>MEDIAN(E142:E148)-E142-(MEDIAN($J$142:$L$148)-MEDIAN($J$142:$L$142))</f>
        <v/>
      </c>
      <c r="R14" s="372">
        <f>MEDIAN(F142:F148)-F142-(MEDIAN($J$142:$L$148)-MEDIAN($J$142:$L$142))</f>
        <v/>
      </c>
      <c r="S14" s="372">
        <f>MEDIAN(G142:G148)-G142-(MEDIAN($J$142:$L$148)-MEDIAN($J$142:$L$142))</f>
        <v/>
      </c>
      <c r="T14" s="372">
        <f>MEDIAN(H142:H148)-H142-(MEDIAN($J$142:$L$148)-MEDIAN($J$142:$L$142))</f>
        <v/>
      </c>
      <c r="U14" s="372">
        <f>MEDIAN(I142:I148)-I142-(MEDIAN($J$142:$L$148)-MEDIAN($J$142:$L$142))</f>
        <v/>
      </c>
      <c r="V14" s="372">
        <f>MEDIAN(J142:J148)-J142</f>
        <v/>
      </c>
      <c r="W14" s="372">
        <f>MEDIAN(K142:K148)-K142</f>
        <v/>
      </c>
      <c r="X14" s="372">
        <f>MEDIAN(L142:L148)-L142</f>
        <v/>
      </c>
      <c r="AJ14" s="141" t="n"/>
      <c r="AK14" s="141" t="n"/>
      <c r="AL14" s="141" t="n"/>
      <c r="AM14" s="141" t="n"/>
      <c r="AN14" s="141" t="n"/>
      <c r="AO14" s="141" t="n"/>
      <c r="AP14" s="141" t="n"/>
      <c r="AQ14" s="141" t="n"/>
    </row>
    <row r="15" ht="14.1" customHeight="1">
      <c r="B15" s="49" t="n"/>
      <c r="E15" s="2" t="inlineStr">
        <is>
          <t>Corrente de Curto Circuito:</t>
        </is>
      </c>
      <c r="F15" s="157" t="inlineStr">
        <is>
          <t>2.8</t>
        </is>
      </c>
      <c r="G15" s="1" t="inlineStr">
        <is>
          <t>kA / 1s</t>
        </is>
      </c>
      <c r="H15" s="1" t="n"/>
      <c r="M15" s="34" t="n"/>
      <c r="N15" s="155" t="n"/>
      <c r="P15" s="16" t="inlineStr">
        <is>
          <t>300-330</t>
        </is>
      </c>
      <c r="Q15" s="372">
        <f>MEDIAN(E148:E154)-E148-(MEDIAN($J$148:$L$154)-MEDIAN($J$148:$L$148))</f>
        <v/>
      </c>
      <c r="R15" s="372">
        <f>MEDIAN(F148:F154)-F148-(MEDIAN($J$148:$L$154)-MEDIAN($J$148:$L$148))</f>
        <v/>
      </c>
      <c r="S15" s="372">
        <f>MEDIAN(G148:G154)-G148-(MEDIAN($J$148:$L$154)-MEDIAN($J$148:$L$148))</f>
        <v/>
      </c>
      <c r="T15" s="372">
        <f>MEDIAN(H148:H154)-H148-(MEDIAN($J$148:$L$154)-MEDIAN($J$148:$L$148))</f>
        <v/>
      </c>
      <c r="U15" s="372">
        <f>MEDIAN(I148:I154)-I148-(MEDIAN($J$148:$L$154)-MEDIAN($J$148:$L$148))</f>
        <v/>
      </c>
      <c r="V15" s="372">
        <f>MEDIAN(J148:J154)-J148</f>
        <v/>
      </c>
      <c r="W15" s="372">
        <f>MEDIAN(K148:K154)-K148</f>
        <v/>
      </c>
      <c r="X15" s="372">
        <f>MEDIAN(L148:L154)-L148</f>
        <v/>
      </c>
      <c r="AJ15" s="141" t="n"/>
      <c r="AK15" s="141" t="n"/>
      <c r="AL15" s="141" t="n"/>
      <c r="AM15" s="141" t="n"/>
      <c r="AN15" s="141" t="n"/>
      <c r="AO15" s="141" t="n"/>
      <c r="AP15" s="141" t="n"/>
      <c r="AQ15" s="141" t="n"/>
    </row>
    <row r="16" ht="14.1" customHeight="1">
      <c r="B16" s="49" t="n"/>
      <c r="E16" s="2" t="inlineStr">
        <is>
          <t>Ano de Fabricação</t>
        </is>
      </c>
      <c r="F16" s="152">
        <f>YEAR(TODAY())</f>
        <v/>
      </c>
      <c r="H16" s="1" t="n"/>
      <c r="L16" s="2" t="inlineStr">
        <is>
          <t>Nº de série do reator ensaiado:</t>
        </is>
      </c>
      <c r="M16" s="29" t="inlineStr">
        <is>
          <t>None-101 - None-101</t>
        </is>
      </c>
      <c r="N16" s="385" t="n"/>
      <c r="P16" s="16" t="inlineStr">
        <is>
          <t>330-360</t>
        </is>
      </c>
      <c r="Q16" s="372">
        <f>MEDIAN(E154:E160)-E154-(MEDIAN($J$154:$L$160)-MEDIAN($J$154:$L$154))</f>
        <v/>
      </c>
      <c r="R16" s="372">
        <f>MEDIAN(F154:F160)-F154-(MEDIAN($J$154:$L$160)-MEDIAN($J$154:$L$154))</f>
        <v/>
      </c>
      <c r="S16" s="372">
        <f>MEDIAN(G154:G160)-G154-(MEDIAN($J$154:$L$160)-MEDIAN($J$154:$L$154))</f>
        <v/>
      </c>
      <c r="T16" s="372">
        <f>MEDIAN(H154:H160)-H154-(MEDIAN($J$154:$L$160)-MEDIAN($J$154:$L$154))</f>
        <v/>
      </c>
      <c r="U16" s="372">
        <f>MEDIAN(I154:I160)-I154-(MEDIAN($J$154:$L$160)-MEDIAN($J$154:$L$154))</f>
        <v/>
      </c>
      <c r="V16" s="372">
        <f>MEDIAN(J154:J160)-J154</f>
        <v/>
      </c>
      <c r="W16" s="372">
        <f>MEDIAN(K154:K160)-K154</f>
        <v/>
      </c>
      <c r="X16" s="372">
        <f>MEDIAN(L154:L160)-L154</f>
        <v/>
      </c>
      <c r="AJ16" s="141" t="n"/>
      <c r="AK16" s="141" t="n"/>
      <c r="AL16" s="141" t="n"/>
      <c r="AM16" s="141" t="n"/>
      <c r="AN16" s="141" t="n"/>
      <c r="AO16" s="141" t="n"/>
      <c r="AP16" s="141" t="n"/>
      <c r="AQ16" s="141" t="n"/>
    </row>
    <row r="17" ht="14.1" customHeight="1">
      <c r="B17" s="49" t="n"/>
      <c r="G17" s="1" t="n"/>
      <c r="H17" s="1" t="n"/>
      <c r="M17" s="393" t="n"/>
      <c r="N17" s="385" t="n"/>
      <c r="P17" s="16" t="inlineStr">
        <is>
          <t>360-390</t>
        </is>
      </c>
      <c r="Q17" s="372">
        <f>MEDIAN(E160:E166)-E160-(MEDIAN($J$160:$L$166)-MEDIAN($J$160:$L$160))</f>
        <v/>
      </c>
      <c r="R17" s="372">
        <f>MEDIAN(F160:F166)-F160-(MEDIAN($J$160:$L$166)-MEDIAN($J$160:$L$160))</f>
        <v/>
      </c>
      <c r="S17" s="372">
        <f>MEDIAN(G160:G166)-G160-(MEDIAN($J$160:$L$166)-MEDIAN($J$160:$L$160))</f>
        <v/>
      </c>
      <c r="T17" s="372">
        <f>MEDIAN(H160:H166)-H160-(MEDIAN($J$160:$L$166)-MEDIAN($J$160:$L$160))</f>
        <v/>
      </c>
      <c r="U17" s="372">
        <f>MEDIAN(I160:I166)-I160-(MEDIAN($J$160:$L$166)-MEDIAN($J$160:$L$160))</f>
        <v/>
      </c>
      <c r="V17" s="372">
        <f>MEDIAN(J160:J166)-J160</f>
        <v/>
      </c>
      <c r="W17" s="372">
        <f>MEDIAN(K160:K166)-K160</f>
        <v/>
      </c>
      <c r="X17" s="372">
        <f>MEDIAN(L160:L166)-L160</f>
        <v/>
      </c>
      <c r="AJ17" s="141" t="n"/>
      <c r="AK17" s="141" t="n"/>
      <c r="AL17" s="141" t="n"/>
      <c r="AM17" s="141" t="n"/>
      <c r="AN17" s="141" t="n"/>
      <c r="AO17" s="141" t="n"/>
      <c r="AP17" s="141" t="n"/>
      <c r="AQ17" s="141" t="n"/>
    </row>
    <row r="18" ht="14.1" customHeight="1">
      <c r="B18" s="392" t="inlineStr">
        <is>
          <t>Descrição do Ensaio</t>
        </is>
      </c>
      <c r="N18" s="385" t="n"/>
      <c r="P18" s="16" t="inlineStr">
        <is>
          <t>390-420</t>
        </is>
      </c>
      <c r="Q18" s="372">
        <f>MEDIAN(E166:E172)-E166-(MEDIAN($J$166:$L$172)-MEDIAN($J$166:$L$166))</f>
        <v/>
      </c>
      <c r="R18" s="372">
        <f>MEDIAN(F166:F172)-F166-(MEDIAN($J$166:$L$172)-MEDIAN($J$166:$L$166))</f>
        <v/>
      </c>
      <c r="S18" s="372">
        <f>MEDIAN(G166:G172)-G166-(MEDIAN($J$166:$L$172)-MEDIAN($J$166:$L$166))</f>
        <v/>
      </c>
      <c r="T18" s="372">
        <f>MEDIAN(H166:H172)-H166-(MEDIAN($J$166:$L$172)-MEDIAN($J$166:$L$166))</f>
        <v/>
      </c>
      <c r="U18" s="372">
        <f>MEDIAN(I166:I172)-I166-(MEDIAN($J$166:$L$172)-MEDIAN($J$166:$L$166))</f>
        <v/>
      </c>
      <c r="V18" s="372">
        <f>MEDIAN(J166:J172)-J166</f>
        <v/>
      </c>
      <c r="W18" s="372">
        <f>MEDIAN(K166:K172)-K166</f>
        <v/>
      </c>
      <c r="X18" s="372">
        <f>MEDIAN(L166:L172)-L166</f>
        <v/>
      </c>
      <c r="AJ18" s="141" t="n"/>
      <c r="AK18" s="141" t="n"/>
      <c r="AL18" s="141" t="n"/>
      <c r="AM18" s="141" t="n"/>
      <c r="AN18" s="141" t="n"/>
      <c r="AO18" s="141" t="n"/>
      <c r="AP18" s="141" t="n"/>
      <c r="AQ18" s="141" t="n"/>
    </row>
    <row r="19" ht="14.1" customHeight="1">
      <c r="B19" s="23" t="n"/>
      <c r="N19" s="50" t="n"/>
      <c r="P19" s="16" t="inlineStr">
        <is>
          <t>420-450</t>
        </is>
      </c>
      <c r="Q19" s="372">
        <f>MEDIAN(E172:E178)-E172-(MEDIAN($J$172:$L$178)-MEDIAN($J$172:$L$172))</f>
        <v/>
      </c>
      <c r="R19" s="372">
        <f>MEDIAN(F172:F178)-F172-(MEDIAN($J$172:$L$178)-MEDIAN($J$172:$L$172))</f>
        <v/>
      </c>
      <c r="S19" s="372">
        <f>MEDIAN(G172:G178)-G172-(MEDIAN($J$172:$L$178)-MEDIAN($J$172:$L$172))</f>
        <v/>
      </c>
      <c r="T19" s="372">
        <f>MEDIAN(H172:H178)-H172-(MEDIAN($J$172:$L$178)-MEDIAN($J$172:$L$172))</f>
        <v/>
      </c>
      <c r="U19" s="372">
        <f>MEDIAN(I172:I178)-I172-(MEDIAN($J$172:$L$178)-MEDIAN($J$172:$L$172))</f>
        <v/>
      </c>
      <c r="V19" s="372">
        <f>MEDIAN(J172:J178)-J172</f>
        <v/>
      </c>
      <c r="W19" s="372">
        <f>MEDIAN(K172:K178)-K172</f>
        <v/>
      </c>
      <c r="X19" s="372">
        <f>MEDIAN(L172:L178)-L172</f>
        <v/>
      </c>
      <c r="AA19" s="70" t="n"/>
      <c r="AB19" s="70" t="n"/>
      <c r="AC19" s="70" t="n"/>
      <c r="AJ19" s="141" t="n"/>
      <c r="AK19" s="141" t="n"/>
      <c r="AL19" s="141" t="n"/>
      <c r="AM19" s="141" t="n"/>
      <c r="AN19" s="141" t="n"/>
      <c r="AO19" s="141" t="n"/>
      <c r="AP19" s="141" t="n"/>
      <c r="AQ19" s="141" t="n"/>
    </row>
    <row r="20" ht="14.1" customHeight="1">
      <c r="B20" s="23" t="n"/>
      <c r="C20" s="219" t="n"/>
      <c r="N20" s="50" t="n"/>
      <c r="P20" s="16" t="inlineStr">
        <is>
          <t>450-480</t>
        </is>
      </c>
      <c r="Q20" s="372">
        <f>MEDIAN(E178:E184)-E178-(MEDIAN($J$178:$L$184)-MEDIAN($J$178:$L$178))</f>
        <v/>
      </c>
      <c r="R20" s="372">
        <f>MEDIAN(F178:F184)-F178-(MEDIAN($J$178:$L$184)-MEDIAN($J$178:$L$178))</f>
        <v/>
      </c>
      <c r="S20" s="372">
        <f>MEDIAN(G178:G184)-G178-(MEDIAN($J$178:$L$184)-MEDIAN($J$178:$L$178))</f>
        <v/>
      </c>
      <c r="T20" s="372">
        <f>MEDIAN(H178:H184)-H178-(MEDIAN($J$178:$L$184)-MEDIAN($J$178:$L$178))</f>
        <v/>
      </c>
      <c r="U20" s="372">
        <f>MEDIAN(I178:I184)-I178-(MEDIAN($J$178:$L$184)-MEDIAN($J$178:$L$178))</f>
        <v/>
      </c>
      <c r="V20" s="372">
        <f>MEDIAN(J178:J184)-J178</f>
        <v/>
      </c>
      <c r="W20" s="372">
        <f>MEDIAN(K178:K184)-K178</f>
        <v/>
      </c>
      <c r="X20" s="372">
        <f>MEDIAN(L178:L184)-L178</f>
        <v/>
      </c>
      <c r="AA20" s="70" t="n"/>
      <c r="AB20" s="70" t="n"/>
      <c r="AC20" s="70" t="n"/>
      <c r="AJ20" s="141" t="n"/>
      <c r="AK20" s="141" t="n"/>
      <c r="AL20" s="141" t="n"/>
      <c r="AM20" s="141" t="n"/>
      <c r="AN20" s="141" t="n"/>
      <c r="AO20" s="141" t="n"/>
      <c r="AP20" s="141" t="n"/>
      <c r="AQ20" s="141" t="n"/>
    </row>
    <row r="21" ht="14.1" customHeight="1">
      <c r="B21" s="23" t="n"/>
      <c r="N21" s="50" t="n"/>
      <c r="P21" s="16" t="inlineStr">
        <is>
          <t>480-510</t>
        </is>
      </c>
      <c r="Q21" s="372">
        <f>MEDIAN(E184:E190)-E184-(MEDIAN($J$184:$L$190)-MEDIAN($J$184:$L$184))</f>
        <v/>
      </c>
      <c r="R21" s="372">
        <f>MEDIAN(F184:F190)-F184-(MEDIAN($J$184:$L$190)-MEDIAN($J$184:$L$184))</f>
        <v/>
      </c>
      <c r="S21" s="372">
        <f>MEDIAN(G184:G190)-G184-(MEDIAN($J$184:$L$190)-MEDIAN($J$184:$L$184))</f>
        <v/>
      </c>
      <c r="T21" s="372">
        <f>MEDIAN(H184:H190)-H184-(MEDIAN($J$184:$L$190)-MEDIAN($J$184:$L$184))</f>
        <v/>
      </c>
      <c r="U21" s="372">
        <f>MEDIAN(I184:I190)-I184-(MEDIAN($J$184:$L$190)-MEDIAN($J$184:$L$184))</f>
        <v/>
      </c>
      <c r="V21" s="372">
        <f>MEDIAN(J184:J190)-J184</f>
        <v/>
      </c>
      <c r="W21" s="372">
        <f>MEDIAN(K184:K190)-K184</f>
        <v/>
      </c>
      <c r="X21" s="372">
        <f>MEDIAN(L184:L190)-L184</f>
        <v/>
      </c>
      <c r="AA21" s="70" t="n"/>
      <c r="AB21" s="70" t="n"/>
      <c r="AC21" s="70" t="n"/>
      <c r="AJ21" s="141" t="n"/>
      <c r="AK21" s="141" t="n"/>
      <c r="AL21" s="141" t="n"/>
      <c r="AM21" s="141" t="n"/>
      <c r="AN21" s="141" t="n"/>
      <c r="AO21" s="141" t="n"/>
      <c r="AP21" s="141" t="n"/>
      <c r="AQ21" s="141" t="n"/>
    </row>
    <row r="22" ht="14.1" customHeight="1">
      <c r="B22" s="23" t="n"/>
      <c r="N22" s="50" t="n"/>
      <c r="P22" s="16" t="inlineStr">
        <is>
          <t>510-540</t>
        </is>
      </c>
      <c r="Q22" s="372">
        <f>MEDIAN(E190:E196)-E190-(MEDIAN($J$190:$L$196)-MEDIAN($J$190:$L$190))</f>
        <v/>
      </c>
      <c r="R22" s="372">
        <f>MEDIAN(F190:F196)-F190-(MEDIAN($J$190:$L$196)-MEDIAN($J$190:$L$190))</f>
        <v/>
      </c>
      <c r="S22" s="372">
        <f>MEDIAN(G190:G196)-G190-(MEDIAN($J$190:$L$196)-MEDIAN($J$190:$L$190))</f>
        <v/>
      </c>
      <c r="T22" s="372">
        <f>MEDIAN(H190:H196)-H190-(MEDIAN($J$190:$L$196)-MEDIAN($J$190:$L$190))</f>
        <v/>
      </c>
      <c r="U22" s="372">
        <f>MEDIAN(I190:I196)-I190-(MEDIAN($J$190:$L$196)-MEDIAN($J$190:$L$190))</f>
        <v/>
      </c>
      <c r="V22" s="372">
        <f>MEDIAN(J190:J196)-J190</f>
        <v/>
      </c>
      <c r="W22" s="372">
        <f>MEDIAN(K190:K196)-K190</f>
        <v/>
      </c>
      <c r="X22" s="372">
        <f>MEDIAN(L190:L196)-L190</f>
        <v/>
      </c>
      <c r="AA22" s="70" t="n"/>
      <c r="AB22" s="70" t="n"/>
      <c r="AC22" s="70" t="n"/>
      <c r="AJ22" s="141" t="n"/>
      <c r="AK22" s="141" t="n"/>
      <c r="AL22" s="141" t="n"/>
      <c r="AM22" s="141" t="n"/>
      <c r="AN22" s="141" t="n"/>
      <c r="AO22" s="141" t="n"/>
      <c r="AP22" s="141" t="n"/>
      <c r="AQ22" s="141" t="n"/>
    </row>
    <row r="23" ht="14.1" customHeight="1">
      <c r="B23" s="23" t="n"/>
      <c r="N23" s="50" t="n"/>
      <c r="P23" s="16" t="inlineStr">
        <is>
          <t>540-570</t>
        </is>
      </c>
      <c r="Q23" s="372">
        <f>MEDIAN(E196:E202)-E196-(MEDIAN($J$196:$L$202)-MEDIAN($J$196:$L$196))</f>
        <v/>
      </c>
      <c r="R23" s="372">
        <f>MEDIAN(F196:F202)-F196-(MEDIAN($J$196:$L$202)-MEDIAN($J$196:$L$196))</f>
        <v/>
      </c>
      <c r="S23" s="372">
        <f>MEDIAN(G196:G202)-G196-(MEDIAN($J$196:$L$202)-MEDIAN($J$196:$L$196))</f>
        <v/>
      </c>
      <c r="T23" s="372">
        <f>MEDIAN(H196:H202)-H196-(MEDIAN($J$196:$L$202)-MEDIAN($J$196:$L$196))</f>
        <v/>
      </c>
      <c r="U23" s="372">
        <f>MEDIAN(I196:I202)-I196-(MEDIAN($J$196:$L$202)-MEDIAN($J$196:$L$196))</f>
        <v/>
      </c>
      <c r="V23" s="372">
        <f>MEDIAN(J196:J202)-J196</f>
        <v/>
      </c>
      <c r="W23" s="372">
        <f>MEDIAN(K196:K202)-K196</f>
        <v/>
      </c>
      <c r="X23" s="372">
        <f>MEDIAN(L196:L202)-L196</f>
        <v/>
      </c>
      <c r="AA23" s="70" t="n"/>
      <c r="AB23" s="70" t="n"/>
      <c r="AC23" s="70" t="n"/>
      <c r="AJ23" s="141" t="n"/>
      <c r="AK23" s="141" t="n"/>
      <c r="AL23" s="141" t="n"/>
      <c r="AM23" s="141" t="n"/>
      <c r="AN23" s="141" t="n"/>
      <c r="AO23" s="141" t="n"/>
      <c r="AP23" s="141" t="n"/>
      <c r="AQ23" s="141" t="n"/>
    </row>
    <row r="24" ht="14.1" customHeight="1">
      <c r="B24" s="23" t="n"/>
      <c r="N24" s="50" t="n"/>
      <c r="P24" s="16" t="inlineStr">
        <is>
          <t>570-600</t>
        </is>
      </c>
      <c r="Q24" s="372">
        <f>MEDIAN(E202:E208)-E202-(MEDIAN($J$202:$L$208)-MEDIAN($J$202:$L$202))</f>
        <v/>
      </c>
      <c r="R24" s="372">
        <f>MEDIAN(F202:F208)-F202-(MEDIAN($J$202:$L$208)-MEDIAN($J$202:$L$202))</f>
        <v/>
      </c>
      <c r="S24" s="372">
        <f>MEDIAN(G202:G208)-G202-(MEDIAN($J$202:$L$208)-MEDIAN($J$202:$L$202))</f>
        <v/>
      </c>
      <c r="T24" s="372">
        <f>MEDIAN(H202:H208)-H202-(MEDIAN($J$202:$L$208)-MEDIAN($J$202:$L$202))</f>
        <v/>
      </c>
      <c r="U24" s="372">
        <f>MEDIAN(I202:I208)-I202-(MEDIAN($J$202:$L$208)-MEDIAN($J$202:$L$202))</f>
        <v/>
      </c>
      <c r="V24" s="372">
        <f>MEDIAN(J202:J208)-J202</f>
        <v/>
      </c>
      <c r="W24" s="372">
        <f>MEDIAN(K202:K208)-K202</f>
        <v/>
      </c>
      <c r="X24" s="372">
        <f>MEDIAN(L202:L208)-L202</f>
        <v/>
      </c>
      <c r="AA24" s="70" t="n"/>
      <c r="AB24" s="70" t="n"/>
      <c r="AC24" s="70" t="n"/>
      <c r="AJ24" s="141" t="n"/>
      <c r="AK24" s="141" t="n"/>
      <c r="AL24" s="141" t="n"/>
      <c r="AM24" s="141" t="n"/>
      <c r="AN24" s="141" t="n"/>
      <c r="AO24" s="141" t="n"/>
      <c r="AP24" s="141" t="n"/>
      <c r="AQ24" s="141" t="n"/>
    </row>
    <row r="25" ht="14.1" customHeight="1">
      <c r="B25" s="23" t="n"/>
      <c r="N25" s="50" t="n"/>
      <c r="P25" s="66" t="n"/>
      <c r="Q25" s="67" t="n"/>
      <c r="R25" s="67" t="n"/>
      <c r="S25" s="67" t="n"/>
      <c r="T25" s="67" t="n"/>
      <c r="U25" s="67" t="n"/>
      <c r="V25" s="67" t="n"/>
      <c r="W25" s="67" t="n"/>
      <c r="X25" s="67" t="n"/>
      <c r="AA25" s="70" t="n"/>
      <c r="AB25" s="70" t="n"/>
      <c r="AC25" s="70" t="n"/>
      <c r="AJ25" s="141" t="n"/>
      <c r="AK25" s="141" t="n"/>
      <c r="AL25" s="141" t="n"/>
      <c r="AM25" s="141" t="n"/>
      <c r="AN25" s="141" t="n"/>
      <c r="AO25" s="141" t="n"/>
      <c r="AP25" s="141" t="n"/>
      <c r="AQ25" s="141" t="n"/>
    </row>
    <row r="26" ht="14.1" customHeight="1">
      <c r="B26" s="23" t="n"/>
      <c r="N26" s="50" t="n"/>
      <c r="O26" s="142" t="n"/>
      <c r="P26" s="66" t="n"/>
      <c r="V26" s="67" t="n"/>
      <c r="W26" s="67" t="n"/>
      <c r="X26" s="67" t="n"/>
      <c r="AA26" s="70" t="n"/>
      <c r="AB26" s="70" t="n"/>
      <c r="AC26" s="70" t="n"/>
      <c r="AJ26" s="141" t="n"/>
      <c r="AK26" s="141" t="n"/>
      <c r="AL26" s="141" t="n"/>
      <c r="AM26" s="141" t="n"/>
      <c r="AN26" s="141" t="n"/>
      <c r="AO26" s="141" t="n"/>
      <c r="AP26" s="141" t="n"/>
      <c r="AQ26" s="141" t="n"/>
    </row>
    <row r="27" ht="14.1" customHeight="1">
      <c r="B27" s="23" t="n"/>
      <c r="N27" s="50" t="n"/>
      <c r="P27" s="66" t="n"/>
      <c r="V27" s="67" t="n"/>
      <c r="W27" s="67" t="n"/>
      <c r="X27" s="67" t="n"/>
      <c r="AA27" s="70" t="n"/>
      <c r="AB27" s="70" t="n"/>
      <c r="AC27" s="70" t="n"/>
      <c r="AJ27" s="141" t="n"/>
      <c r="AK27" s="141" t="n"/>
      <c r="AL27" s="141" t="n"/>
      <c r="AM27" s="141" t="n"/>
      <c r="AN27" s="141" t="n"/>
      <c r="AO27" s="143" t="inlineStr">
        <is>
          <t>Constante do Alumínio (225)</t>
        </is>
      </c>
      <c r="AP27" s="141" t="n">
        <v>225</v>
      </c>
      <c r="AQ27" s="141" t="n"/>
    </row>
    <row r="28" ht="14.1" customHeight="1">
      <c r="B28" s="23" t="n"/>
      <c r="N28" s="50" t="n"/>
      <c r="P28" s="66" t="n"/>
      <c r="V28" s="67" t="n"/>
      <c r="W28" s="67" t="n"/>
      <c r="X28" s="67" t="n"/>
      <c r="AA28" s="70" t="n"/>
      <c r="AB28" s="70" t="n"/>
      <c r="AC28" s="70" t="n"/>
      <c r="AJ28" s="141" t="n"/>
      <c r="AK28" s="141" t="n"/>
    </row>
    <row r="29" ht="14.1" customHeight="1">
      <c r="B29" s="23" t="n"/>
      <c r="N29" s="50" t="n"/>
      <c r="P29" s="66" t="n"/>
      <c r="V29" s="67" t="n"/>
      <c r="W29" s="67" t="n"/>
      <c r="X29" s="67" t="n"/>
      <c r="AA29" s="70" t="n"/>
      <c r="AB29" s="70" t="n"/>
      <c r="AC29" s="70" t="n"/>
      <c r="AJ29" s="141" t="n"/>
      <c r="AK29" s="141" t="n"/>
    </row>
    <row r="30" ht="14.1" customHeight="1">
      <c r="B30" s="23" t="n"/>
      <c r="N30" s="50" t="n"/>
      <c r="P30" s="66" t="n"/>
      <c r="V30" s="67" t="n"/>
      <c r="W30" s="67" t="n"/>
      <c r="X30" s="67" t="n"/>
      <c r="AA30" s="70" t="n"/>
      <c r="AB30" s="70" t="n"/>
      <c r="AC30" s="70" t="n"/>
      <c r="AJ30" s="141" t="n"/>
      <c r="AK30" s="141" t="n"/>
    </row>
    <row r="31" ht="14.1" customHeight="1">
      <c r="B31" s="23" t="n"/>
      <c r="N31" s="50" t="n"/>
      <c r="P31" s="66" t="n"/>
      <c r="V31" s="67" t="n"/>
      <c r="W31" s="67" t="n"/>
      <c r="X31" s="67" t="n"/>
      <c r="AA31" s="70" t="n"/>
      <c r="AB31" s="70" t="n"/>
      <c r="AC31" s="70" t="n"/>
      <c r="AJ31" s="141" t="n"/>
      <c r="AK31" s="141" t="n"/>
    </row>
    <row r="32" ht="14.1" customHeight="1">
      <c r="B32" s="392" t="inlineStr">
        <is>
          <t>Medição de resistência Ôhmica a frio.</t>
        </is>
      </c>
      <c r="N32" s="385" t="n"/>
      <c r="P32" s="66" t="n"/>
      <c r="V32" s="67" t="n"/>
      <c r="W32" s="67" t="n"/>
      <c r="X32" s="67" t="n"/>
      <c r="AA32" s="70" t="n"/>
      <c r="AB32" s="70" t="n"/>
      <c r="AC32" s="70" t="n"/>
      <c r="AJ32" s="141" t="n"/>
      <c r="AK32" s="141" t="n"/>
    </row>
    <row r="33" ht="14.1" customHeight="1" thickBot="1">
      <c r="B33" s="23" t="n"/>
      <c r="N33" s="50" t="n"/>
      <c r="P33" s="66" t="n"/>
      <c r="V33" s="67" t="n"/>
      <c r="W33" s="67" t="n"/>
      <c r="X33" s="67" t="n"/>
      <c r="AA33" s="70" t="n"/>
      <c r="AB33" s="70" t="n"/>
      <c r="AC33" s="70" t="n"/>
      <c r="AJ33" s="141" t="n"/>
      <c r="AK33" s="141" t="n"/>
    </row>
    <row r="34" ht="11.1" customHeight="1">
      <c r="B34" s="23" t="n"/>
      <c r="E34" s="193" t="inlineStr">
        <is>
          <t>Resistencia a Frio - R1</t>
        </is>
      </c>
      <c r="F34" s="381" t="n"/>
      <c r="G34" s="381" t="n"/>
      <c r="H34" s="381" t="n"/>
      <c r="I34" s="381" t="n"/>
      <c r="J34" s="394" t="n">
        <v>3354</v>
      </c>
      <c r="K34" s="191">
        <f>M269</f>
        <v/>
      </c>
      <c r="N34" s="50" t="n"/>
      <c r="P34" s="66" t="n"/>
      <c r="V34" s="67" t="n"/>
      <c r="W34" s="67" t="n"/>
      <c r="X34" s="67" t="n"/>
      <c r="AA34" s="70" t="n"/>
      <c r="AB34" s="70" t="n"/>
      <c r="AC34" s="70" t="n"/>
      <c r="AJ34" s="141" t="n"/>
      <c r="AK34" s="141" t="n"/>
    </row>
    <row r="35" ht="11.1" customHeight="1">
      <c r="B35" s="23" t="n"/>
      <c r="E35" s="395" t="n"/>
      <c r="F35" s="383" t="n"/>
      <c r="G35" s="383" t="n"/>
      <c r="H35" s="383" t="n"/>
      <c r="I35" s="383" t="n"/>
      <c r="J35" s="383" t="n"/>
      <c r="K35" s="396" t="n"/>
      <c r="N35" s="50" t="n"/>
      <c r="P35" s="66" t="n"/>
      <c r="V35" s="67" t="n"/>
      <c r="W35" s="67" t="n"/>
      <c r="X35" s="67" t="n"/>
      <c r="AA35" s="70" t="n"/>
      <c r="AB35" s="70" t="n"/>
      <c r="AC35" s="70" t="n"/>
      <c r="AJ35" s="141" t="n"/>
      <c r="AK35" s="141" t="n"/>
    </row>
    <row r="36" ht="11.1" customHeight="1">
      <c r="B36" s="23" t="n"/>
      <c r="E36" s="196" t="inlineStr">
        <is>
          <t>Temperatura Ambiente inicial - T1</t>
        </is>
      </c>
      <c r="F36" s="397" t="n"/>
      <c r="G36" s="397" t="n"/>
      <c r="H36" s="397" t="n"/>
      <c r="I36" s="397" t="n"/>
      <c r="J36" s="180">
        <f>MEDIAN(J88:L88)</f>
        <v/>
      </c>
      <c r="K36" s="189">
        <f>M270</f>
        <v/>
      </c>
      <c r="N36" s="50" t="n"/>
      <c r="P36" s="66" t="n"/>
      <c r="V36" s="67" t="n"/>
      <c r="W36" s="67" t="n"/>
      <c r="X36" s="67" t="n"/>
      <c r="AA36" s="70" t="n"/>
      <c r="AB36" s="70" t="n"/>
      <c r="AC36" s="70" t="n"/>
      <c r="AJ36" s="141" t="n"/>
      <c r="AK36" s="141" t="n"/>
    </row>
    <row r="37" ht="11.1" customHeight="1" thickBot="1">
      <c r="B37" s="23" t="n"/>
      <c r="E37" s="395" t="n"/>
      <c r="F37" s="383" t="n"/>
      <c r="G37" s="383" t="n"/>
      <c r="H37" s="383" t="n"/>
      <c r="I37" s="383" t="n"/>
      <c r="J37" s="383" t="n"/>
      <c r="K37" s="396" t="n"/>
      <c r="N37" s="50" t="n"/>
      <c r="P37" s="66" t="n"/>
      <c r="V37" s="67" t="n"/>
      <c r="W37" s="67" t="n"/>
      <c r="X37" s="67" t="n"/>
      <c r="AA37" s="70" t="n"/>
      <c r="AB37" s="70" t="n"/>
      <c r="AC37" s="70" t="n"/>
      <c r="AJ37" s="141" t="n"/>
      <c r="AK37" s="141" t="n"/>
    </row>
    <row r="38" ht="14.1" customHeight="1">
      <c r="B38" s="23" t="n"/>
      <c r="N38" s="50" t="n"/>
      <c r="P38" s="66" t="n"/>
      <c r="V38" s="67" t="n"/>
      <c r="W38" s="67" t="n"/>
      <c r="X38" s="67" t="n"/>
      <c r="AA38" s="70" t="n"/>
      <c r="AB38" s="70" t="n"/>
      <c r="AC38" s="70" t="n"/>
      <c r="AJ38" s="141" t="n"/>
      <c r="AK38" s="141" t="n"/>
    </row>
    <row r="39" ht="14.1" customHeight="1">
      <c r="B39" s="392" t="inlineStr">
        <is>
          <t>Posição dos Sensores de Temperatura no corpo do Reator</t>
        </is>
      </c>
      <c r="N39" s="385" t="n"/>
      <c r="P39" s="66" t="n"/>
      <c r="V39" s="67" t="n"/>
      <c r="W39" s="67" t="n"/>
      <c r="X39" s="67" t="n"/>
      <c r="AA39" s="70" t="n"/>
      <c r="AB39" s="70" t="n"/>
      <c r="AC39" s="70" t="n"/>
      <c r="AJ39" s="141" t="n"/>
      <c r="AK39" s="141" t="n"/>
    </row>
    <row r="40" ht="14.1" customHeight="1">
      <c r="B40" s="23" t="n"/>
      <c r="N40" s="50" t="n"/>
      <c r="P40" s="66" t="n"/>
      <c r="V40" s="67" t="n"/>
      <c r="W40" s="67" t="n"/>
      <c r="X40" s="67" t="n"/>
      <c r="AA40" s="70" t="n"/>
      <c r="AB40" s="70" t="n"/>
      <c r="AC40" s="70" t="n"/>
      <c r="AJ40" s="141" t="n"/>
      <c r="AK40" s="141" t="n"/>
    </row>
    <row r="41" ht="11.1" customHeight="1">
      <c r="B41" s="23" t="n"/>
      <c r="D41" s="230" t="inlineStr">
        <is>
          <t>Sensor</t>
        </is>
      </c>
      <c r="E41" s="398" t="n"/>
      <c r="F41" s="230" t="inlineStr">
        <is>
          <t>Posição</t>
        </is>
      </c>
      <c r="G41" s="399" t="n"/>
      <c r="H41" s="399" t="n"/>
      <c r="I41" s="399" t="n"/>
      <c r="J41" s="399" t="n"/>
      <c r="K41" s="399" t="n"/>
      <c r="L41" s="398" t="n"/>
      <c r="N41" s="50" t="n"/>
      <c r="P41" s="66" t="n"/>
      <c r="V41" s="67" t="n"/>
      <c r="W41" s="67" t="n"/>
      <c r="X41" s="67" t="n"/>
      <c r="AA41" s="70" t="n"/>
      <c r="AB41" s="70" t="n"/>
      <c r="AC41" s="70" t="n"/>
      <c r="AJ41" s="141" t="n"/>
      <c r="AK41" s="141" t="n"/>
    </row>
    <row r="42" ht="11.1" customHeight="1">
      <c r="B42" s="23" t="n"/>
      <c r="D42" s="400" t="n"/>
      <c r="E42" s="401" t="n"/>
      <c r="F42" s="400" t="n"/>
      <c r="G42" s="402" t="n"/>
      <c r="H42" s="402" t="n"/>
      <c r="I42" s="402" t="n"/>
      <c r="J42" s="402" t="n"/>
      <c r="K42" s="402" t="n"/>
      <c r="L42" s="401" t="n"/>
      <c r="N42" s="50" t="n"/>
      <c r="P42" s="376" t="n"/>
      <c r="AC42" s="70" t="n"/>
      <c r="AJ42" s="141" t="n"/>
      <c r="AK42" s="141" t="n"/>
    </row>
    <row r="43" ht="11.1" customHeight="1">
      <c r="B43" s="23" t="n"/>
      <c r="D43" s="182" t="inlineStr">
        <is>
          <t>P1</t>
        </is>
      </c>
      <c r="E43" s="398" t="n"/>
      <c r="F43" s="403" t="n"/>
      <c r="G43" s="397" t="n"/>
      <c r="H43" s="397" t="n"/>
      <c r="I43" s="397" t="n"/>
      <c r="J43" s="397" t="n"/>
      <c r="K43" s="397" t="n"/>
      <c r="L43" s="404" t="n"/>
      <c r="N43" s="50" t="n"/>
      <c r="P43" s="376" t="n"/>
      <c r="AC43" s="70" t="n"/>
      <c r="AJ43" s="141" t="n"/>
      <c r="AK43" s="141" t="n"/>
    </row>
    <row r="44" ht="11.1" customHeight="1">
      <c r="B44" s="23" t="n"/>
      <c r="D44" s="400" t="n"/>
      <c r="E44" s="401" t="n"/>
      <c r="F44" s="405" t="n"/>
      <c r="G44" s="383" t="n"/>
      <c r="H44" s="383" t="n"/>
      <c r="I44" s="383" t="n"/>
      <c r="J44" s="383" t="n"/>
      <c r="K44" s="383" t="n"/>
      <c r="L44" s="384" t="n"/>
      <c r="N44" s="50" t="n"/>
      <c r="P44" s="376" t="n"/>
      <c r="AC44" s="70" t="n"/>
      <c r="AJ44" s="141" t="n"/>
      <c r="AK44" s="141" t="n"/>
    </row>
    <row r="45" ht="11.1" customHeight="1">
      <c r="B45" s="23" t="n"/>
      <c r="D45" s="182" t="inlineStr">
        <is>
          <t>P2</t>
        </is>
      </c>
      <c r="E45" s="398" t="n"/>
      <c r="F45" s="403" t="n"/>
      <c r="G45" s="397" t="n"/>
      <c r="H45" s="397" t="n"/>
      <c r="I45" s="397" t="n"/>
      <c r="J45" s="397" t="n"/>
      <c r="K45" s="397" t="n"/>
      <c r="L45" s="404" t="n"/>
      <c r="N45" s="50" t="n"/>
      <c r="P45" s="376" t="n"/>
      <c r="AC45" s="70" t="n"/>
      <c r="AJ45" s="141" t="n"/>
      <c r="AK45" s="141" t="n"/>
    </row>
    <row r="46" ht="11.1" customHeight="1">
      <c r="B46" s="23" t="n"/>
      <c r="D46" s="400" t="n"/>
      <c r="E46" s="401" t="n"/>
      <c r="F46" s="405" t="n"/>
      <c r="G46" s="383" t="n"/>
      <c r="H46" s="383" t="n"/>
      <c r="I46" s="383" t="n"/>
      <c r="J46" s="383" t="n"/>
      <c r="K46" s="383" t="n"/>
      <c r="L46" s="384" t="n"/>
      <c r="N46" s="50" t="n"/>
      <c r="P46" s="376" t="n"/>
      <c r="AC46" s="70" t="n"/>
      <c r="AJ46" s="141" t="n"/>
      <c r="AK46" s="141" t="n"/>
    </row>
    <row r="47" ht="11.1" customHeight="1">
      <c r="B47" s="23" t="n"/>
      <c r="D47" s="182" t="inlineStr">
        <is>
          <t>P3</t>
        </is>
      </c>
      <c r="E47" s="398" t="n"/>
      <c r="F47" s="403" t="n"/>
      <c r="G47" s="397" t="n"/>
      <c r="H47" s="397" t="n"/>
      <c r="I47" s="397" t="n"/>
      <c r="J47" s="397" t="n"/>
      <c r="K47" s="397" t="n"/>
      <c r="L47" s="404" t="n"/>
      <c r="N47" s="50" t="n"/>
      <c r="P47" s="376" t="n"/>
      <c r="AC47" s="70" t="n"/>
      <c r="AJ47" s="141" t="n"/>
      <c r="AK47" s="141" t="n"/>
    </row>
    <row r="48" ht="11.1" customHeight="1">
      <c r="B48" s="23" t="n"/>
      <c r="D48" s="400" t="n"/>
      <c r="E48" s="401" t="n"/>
      <c r="F48" s="405" t="n"/>
      <c r="G48" s="383" t="n"/>
      <c r="H48" s="383" t="n"/>
      <c r="I48" s="383" t="n"/>
      <c r="J48" s="383" t="n"/>
      <c r="K48" s="383" t="n"/>
      <c r="L48" s="384" t="n"/>
      <c r="N48" s="50" t="n"/>
      <c r="P48" s="376" t="n"/>
      <c r="AC48" s="70" t="n"/>
      <c r="AJ48" s="141" t="n"/>
      <c r="AK48" s="141" t="n"/>
    </row>
    <row r="49" ht="11.1" customHeight="1">
      <c r="B49" s="23" t="n"/>
      <c r="D49" s="182" t="inlineStr">
        <is>
          <t>P4</t>
        </is>
      </c>
      <c r="E49" s="398" t="n"/>
      <c r="F49" s="403" t="n"/>
      <c r="G49" s="397" t="n"/>
      <c r="H49" s="397" t="n"/>
      <c r="I49" s="397" t="n"/>
      <c r="J49" s="397" t="n"/>
      <c r="K49" s="397" t="n"/>
      <c r="L49" s="404" t="n"/>
      <c r="N49" s="50" t="n"/>
      <c r="P49" s="376" t="n"/>
      <c r="AC49" s="70" t="n"/>
      <c r="AJ49" s="141" t="n"/>
      <c r="AK49" s="141" t="n"/>
    </row>
    <row r="50" ht="11.1" customHeight="1">
      <c r="B50" s="23" t="n"/>
      <c r="D50" s="400" t="n"/>
      <c r="E50" s="401" t="n"/>
      <c r="F50" s="405" t="n"/>
      <c r="G50" s="383" t="n"/>
      <c r="H50" s="383" t="n"/>
      <c r="I50" s="383" t="n"/>
      <c r="J50" s="383" t="n"/>
      <c r="K50" s="383" t="n"/>
      <c r="L50" s="384" t="n"/>
      <c r="N50" s="50" t="n"/>
      <c r="P50" s="376" t="n"/>
      <c r="AC50" s="70" t="n"/>
      <c r="AJ50" s="141" t="n"/>
      <c r="AK50" s="141" t="n"/>
    </row>
    <row r="51" ht="11.1" customHeight="1">
      <c r="B51" s="23" t="n"/>
      <c r="D51" s="182" t="inlineStr">
        <is>
          <t>P5</t>
        </is>
      </c>
      <c r="E51" s="398" t="n"/>
      <c r="F51" s="403" t="n"/>
      <c r="G51" s="397" t="n"/>
      <c r="H51" s="397" t="n"/>
      <c r="I51" s="397" t="n"/>
      <c r="J51" s="397" t="n"/>
      <c r="K51" s="397" t="n"/>
      <c r="L51" s="404" t="n"/>
      <c r="N51" s="50" t="n"/>
      <c r="P51" s="376" t="n"/>
      <c r="AC51" s="70" t="n"/>
      <c r="AJ51" s="141" t="n"/>
      <c r="AK51" s="141" t="n"/>
    </row>
    <row r="52" ht="11.1" customHeight="1">
      <c r="B52" s="23" t="n"/>
      <c r="D52" s="400" t="n"/>
      <c r="E52" s="401" t="n"/>
      <c r="F52" s="405" t="n"/>
      <c r="G52" s="383" t="n"/>
      <c r="H52" s="383" t="n"/>
      <c r="I52" s="383" t="n"/>
      <c r="J52" s="383" t="n"/>
      <c r="K52" s="383" t="n"/>
      <c r="L52" s="384" t="n"/>
      <c r="N52" s="50" t="n"/>
      <c r="P52" s="376" t="n"/>
      <c r="AC52" s="70" t="n"/>
      <c r="AJ52" s="141" t="n"/>
      <c r="AK52" s="141" t="n"/>
    </row>
    <row r="53" ht="11.1" customHeight="1">
      <c r="B53" s="23" t="n"/>
      <c r="D53" s="182" t="inlineStr">
        <is>
          <t>A1</t>
        </is>
      </c>
      <c r="E53" s="398" t="n"/>
      <c r="F53" s="403" t="n"/>
      <c r="G53" s="397" t="n"/>
      <c r="H53" s="397" t="n"/>
      <c r="I53" s="397" t="n"/>
      <c r="J53" s="397" t="n"/>
      <c r="K53" s="397" t="n"/>
      <c r="L53" s="404" t="n"/>
      <c r="N53" s="50" t="n"/>
      <c r="P53" s="376" t="n"/>
      <c r="AC53" s="70" t="n"/>
      <c r="AJ53" s="141" t="n"/>
      <c r="AK53" s="141" t="n"/>
    </row>
    <row r="54" ht="11.1" customHeight="1">
      <c r="B54" s="23" t="n"/>
      <c r="D54" s="400" t="n"/>
      <c r="E54" s="401" t="n"/>
      <c r="F54" s="405" t="n"/>
      <c r="G54" s="383" t="n"/>
      <c r="H54" s="383" t="n"/>
      <c r="I54" s="383" t="n"/>
      <c r="J54" s="383" t="n"/>
      <c r="K54" s="383" t="n"/>
      <c r="L54" s="384" t="n"/>
      <c r="N54" s="50" t="n"/>
      <c r="P54" s="379" t="inlineStr">
        <is>
          <t>Estabilização em período de uma hora</t>
        </is>
      </c>
      <c r="Q54" s="383" t="n"/>
      <c r="R54" s="383" t="n"/>
      <c r="S54" s="383" t="n"/>
      <c r="T54" s="383" t="n"/>
      <c r="U54" s="383" t="n"/>
      <c r="V54" s="383" t="n"/>
      <c r="W54" s="383" t="n"/>
      <c r="X54" s="384" t="n"/>
      <c r="AC54" s="70" t="n"/>
      <c r="AJ54" s="141" t="n"/>
      <c r="AK54" s="141" t="n"/>
    </row>
    <row r="55" ht="11.1" customHeight="1">
      <c r="B55" s="23" t="n"/>
      <c r="D55" s="182" t="inlineStr">
        <is>
          <t>A2</t>
        </is>
      </c>
      <c r="E55" s="398" t="n"/>
      <c r="F55" s="403" t="n"/>
      <c r="G55" s="397" t="n"/>
      <c r="H55" s="397" t="n"/>
      <c r="I55" s="397" t="n"/>
      <c r="J55" s="397" t="n"/>
      <c r="K55" s="397" t="n"/>
      <c r="L55" s="404" t="n"/>
      <c r="N55" s="50" t="n"/>
      <c r="P55" s="318" t="inlineStr">
        <is>
          <t>Pontos de medição no reator</t>
        </is>
      </c>
      <c r="Q55" s="391" t="n"/>
      <c r="R55" s="391" t="n"/>
      <c r="S55" s="391" t="n"/>
      <c r="T55" s="391" t="n"/>
      <c r="U55" s="391" t="n"/>
      <c r="V55" s="320" t="inlineStr">
        <is>
          <t>Temp. Ambiente</t>
        </is>
      </c>
      <c r="W55" s="386" t="n"/>
      <c r="X55" s="387" t="n"/>
      <c r="AC55" s="70" t="n"/>
      <c r="AJ55" s="141" t="n"/>
      <c r="AK55" s="141" t="n"/>
    </row>
    <row r="56" ht="11.1" customHeight="1">
      <c r="B56" s="23" t="n"/>
      <c r="D56" s="400" t="n"/>
      <c r="E56" s="401" t="n"/>
      <c r="F56" s="405" t="n"/>
      <c r="G56" s="383" t="n"/>
      <c r="H56" s="383" t="n"/>
      <c r="I56" s="383" t="n"/>
      <c r="J56" s="383" t="n"/>
      <c r="K56" s="383" t="n"/>
      <c r="L56" s="384" t="n"/>
      <c r="N56" s="50" t="n"/>
      <c r="P56" s="36" t="inlineStr">
        <is>
          <t>TEMPO</t>
        </is>
      </c>
      <c r="Q56" s="182" t="inlineStr">
        <is>
          <t>P1</t>
        </is>
      </c>
      <c r="R56" s="182" t="inlineStr">
        <is>
          <t>P2</t>
        </is>
      </c>
      <c r="S56" s="182" t="inlineStr">
        <is>
          <t>P3</t>
        </is>
      </c>
      <c r="T56" s="182" t="inlineStr">
        <is>
          <t>P4</t>
        </is>
      </c>
      <c r="U56" s="182" t="inlineStr">
        <is>
          <t>P5</t>
        </is>
      </c>
      <c r="V56" s="182" t="inlineStr">
        <is>
          <t>A1</t>
        </is>
      </c>
      <c r="W56" s="182" t="inlineStr">
        <is>
          <t>A2</t>
        </is>
      </c>
      <c r="X56" s="182" t="inlineStr">
        <is>
          <t>A3</t>
        </is>
      </c>
      <c r="AC56" s="70" t="n"/>
      <c r="AJ56" s="141" t="n"/>
      <c r="AK56" s="141" t="n"/>
    </row>
    <row r="57" ht="11.1" customHeight="1">
      <c r="B57" s="23" t="n"/>
      <c r="D57" s="182" t="inlineStr">
        <is>
          <t>A3</t>
        </is>
      </c>
      <c r="E57" s="398" t="n"/>
      <c r="F57" s="403" t="n"/>
      <c r="G57" s="397" t="n"/>
      <c r="H57" s="397" t="n"/>
      <c r="I57" s="397" t="n"/>
      <c r="J57" s="397" t="n"/>
      <c r="K57" s="397" t="n"/>
      <c r="L57" s="404" t="n"/>
      <c r="N57" s="50" t="n"/>
      <c r="P57" s="16" t="inlineStr">
        <is>
          <t>0-60</t>
        </is>
      </c>
      <c r="Q57" s="372">
        <f>(MEDIAN(E88:E100)-E88)-(MEDIAN($J$88:$L$100)-MEDIAN($J$88:$L$88))</f>
        <v/>
      </c>
      <c r="R57" s="372">
        <f>(MEDIAN(F88:F100)-F88)-(MEDIAN($J$88:$L$100)-MEDIAN($J$88:$L$88))</f>
        <v/>
      </c>
      <c r="S57" s="372">
        <f>(MEDIAN(G88:G100)-G88)-(MEDIAN($J$88:$L$100)-MEDIAN($J$88:$L$88))</f>
        <v/>
      </c>
      <c r="T57" s="372">
        <f>(MEDIAN(H88:H100)-H88)-(MEDIAN($J$88:$L$100)-MEDIAN($J$88:$L$88))</f>
        <v/>
      </c>
      <c r="U57" s="372">
        <f>(MEDIAN(I88:I100)-I88)-(MEDIAN($J$88:$L$100)-MEDIAN($J$88:$L$88))</f>
        <v/>
      </c>
      <c r="V57" s="372">
        <f>MEDIAN(J88:J100)-J88</f>
        <v/>
      </c>
      <c r="W57" s="372">
        <f>MEDIAN(K88:K100)-K88</f>
        <v/>
      </c>
      <c r="X57" s="372">
        <f>MEDIAN(L88:L100)-L88</f>
        <v/>
      </c>
      <c r="AA57" s="70" t="n"/>
      <c r="AB57" s="70" t="n"/>
      <c r="AC57" s="70" t="n"/>
      <c r="AJ57" s="141" t="n"/>
      <c r="AK57" s="141" t="n"/>
    </row>
    <row r="58" ht="11.1" customHeight="1">
      <c r="B58" s="23" t="n"/>
      <c r="D58" s="400" t="n"/>
      <c r="E58" s="401" t="n"/>
      <c r="F58" s="405" t="n"/>
      <c r="G58" s="383" t="n"/>
      <c r="H58" s="383" t="n"/>
      <c r="I58" s="383" t="n"/>
      <c r="J58" s="383" t="n"/>
      <c r="K58" s="383" t="n"/>
      <c r="L58" s="384" t="n"/>
      <c r="N58" s="50" t="n"/>
      <c r="P58" s="16" t="inlineStr">
        <is>
          <t>60-120</t>
        </is>
      </c>
      <c r="Q58" s="372">
        <f>MEDIAN(E100:E112)-E100-(MEDIAN($J$100:$L$112)-MEDIAN($J$100:$L$100))</f>
        <v/>
      </c>
      <c r="R58" s="372">
        <f>MEDIAN(F100:F112)-F100-(MEDIAN($J$100:$L$112)-MEDIAN($J$100:$L$100))</f>
        <v/>
      </c>
      <c r="S58" s="372">
        <f>MEDIAN(G100:G112)-G100-(MEDIAN($J$100:$L$112)-MEDIAN($J$100:$L$100))</f>
        <v/>
      </c>
      <c r="T58" s="372">
        <f>MEDIAN(H100:H112)-H100-(MEDIAN($J$100:$L$112)-MEDIAN($J$100:$L$100))</f>
        <v/>
      </c>
      <c r="U58" s="372">
        <f>MEDIAN(I100:I112)-I100-(MEDIAN($J$100:$L$112)-MEDIAN($J$100:$L$100))</f>
        <v/>
      </c>
      <c r="V58" s="372">
        <f>MEDIAN(J100:J112)-J100</f>
        <v/>
      </c>
      <c r="W58" s="372">
        <f>MEDIAN(K100:K112)-K100</f>
        <v/>
      </c>
      <c r="X58" s="372">
        <f>MEDIAN(L100:L112)-L100</f>
        <v/>
      </c>
      <c r="AA58" s="70" t="n"/>
      <c r="AB58" s="70" t="n"/>
      <c r="AC58" s="70" t="n"/>
      <c r="AJ58" s="141" t="n"/>
      <c r="AK58" s="141" t="n"/>
    </row>
    <row r="59" ht="14.1" customHeight="1">
      <c r="B59" s="23" t="n"/>
      <c r="N59" s="50" t="n"/>
      <c r="P59" s="16" t="inlineStr">
        <is>
          <t>120-180</t>
        </is>
      </c>
      <c r="Q59" s="373">
        <f>MEDIAN(E112:E124)-E112-(MEDIAN($J$112:$L$124)-MEDIAN($J$112:$L$112))</f>
        <v/>
      </c>
      <c r="R59" s="373">
        <f>MEDIAN(F112:F124)-F112-(MEDIAN($J$112:$L$124)-MEDIAN($J$112:$L$112))</f>
        <v/>
      </c>
      <c r="S59" s="373">
        <f>MEDIAN(G112:G124)-G112-(MEDIAN($J$112:$L$124)-MEDIAN($J$112:$L$112))</f>
        <v/>
      </c>
      <c r="T59" s="373">
        <f>MEDIAN(H112:H124)-H112-(MEDIAN($J$112:$L$124)-MEDIAN($J$112:$L$112))</f>
        <v/>
      </c>
      <c r="U59" s="373">
        <f>MEDIAN(I112:I124)-I112-(MEDIAN($J$112:$L$124)-MEDIAN($J$112:$L$112))</f>
        <v/>
      </c>
      <c r="V59" s="373">
        <f>MEDIAN(J112:J124)-J112</f>
        <v/>
      </c>
      <c r="W59" s="373">
        <f>MEDIAN(K112:K124)-K112</f>
        <v/>
      </c>
      <c r="X59" s="373">
        <f>MEDIAN(L112:L124)-L112</f>
        <v/>
      </c>
      <c r="AA59" s="70" t="n"/>
      <c r="AB59" s="70" t="n"/>
      <c r="AC59" s="70" t="n"/>
      <c r="AJ59" s="141" t="n"/>
      <c r="AK59" s="141" t="n"/>
    </row>
    <row r="60" ht="14.1" customHeight="1" thickBot="1">
      <c r="B60" s="23" t="n"/>
      <c r="N60" s="50" t="n"/>
      <c r="P60" s="16" t="inlineStr">
        <is>
          <t>180-240</t>
        </is>
      </c>
      <c r="Q60" s="373">
        <f>MEDIAN(E124:E136)-E124-(MEDIAN($J$124:$L$136)-MEDIAN($J$124:$L$124))</f>
        <v/>
      </c>
      <c r="R60" s="373">
        <f>MEDIAN(F124:F136)-F124-(MEDIAN($J$124:$L$136)-MEDIAN($J$124:$L$124))</f>
        <v/>
      </c>
      <c r="S60" s="373">
        <f>MEDIAN(G124:G136)-G124-(MEDIAN($J$124:$L$136)-MEDIAN($J$124:$L$124))</f>
        <v/>
      </c>
      <c r="T60" s="373">
        <f>MEDIAN(H124:H136)-H124-(MEDIAN($J$124:$L$136)-MEDIAN($J$124:$L$124))</f>
        <v/>
      </c>
      <c r="U60" s="373">
        <f>MEDIAN(I124:I136)-I124-(MEDIAN($J$124:$L$136)-MEDIAN($J$124:$L$124))</f>
        <v/>
      </c>
      <c r="V60" s="373">
        <f>MEDIAN(J124:J136)-J124</f>
        <v/>
      </c>
      <c r="W60" s="373">
        <f>MEDIAN(K124:K136)-K124</f>
        <v/>
      </c>
      <c r="X60" s="373">
        <f>MEDIAN(L124:L136)-L124</f>
        <v/>
      </c>
      <c r="AA60" s="70" t="n"/>
      <c r="AB60" s="70" t="n"/>
      <c r="AC60" s="70" t="n"/>
      <c r="AJ60" s="141" t="n"/>
      <c r="AK60" s="141" t="n"/>
    </row>
    <row r="61" ht="14.1" customHeight="1">
      <c r="B61" s="23" t="n"/>
      <c r="E61" s="223" t="inlineStr">
        <is>
          <t>Fotos do ensaio</t>
        </is>
      </c>
      <c r="F61" s="406" t="n"/>
      <c r="G61" s="406" t="n"/>
      <c r="H61" s="406" t="n"/>
      <c r="I61" s="406" t="n"/>
      <c r="J61" s="406" t="n"/>
      <c r="K61" s="407" t="n"/>
      <c r="N61" s="50" t="n"/>
      <c r="P61" s="16" t="inlineStr">
        <is>
          <t>240-300</t>
        </is>
      </c>
      <c r="Q61" s="373">
        <f>MEDIAN(E136:E148)-E136-(MEDIAN($J$136:$L$148)-MEDIAN($J$136:$L$136))</f>
        <v/>
      </c>
      <c r="R61" s="373">
        <f>MEDIAN(F136:F148)-F136-(MEDIAN($J$136:$L$148)-MEDIAN($J$136:$L$136))</f>
        <v/>
      </c>
      <c r="S61" s="373">
        <f>MEDIAN(G136:G148)-G136-(MEDIAN($J$136:$L$148)-MEDIAN($J$136:$L$136))</f>
        <v/>
      </c>
      <c r="T61" s="373">
        <f>MEDIAN(H136:H148)-H136-(MEDIAN($J$136:$L$148)-MEDIAN($J$136:$L$136))</f>
        <v/>
      </c>
      <c r="U61" s="373">
        <f>MEDIAN(I136:I148)-I136-(MEDIAN($J$136:$L$148)-MEDIAN($J$136:$L$136))</f>
        <v/>
      </c>
      <c r="V61" s="373">
        <f>MEDIAN(J136:J148)-J136</f>
        <v/>
      </c>
      <c r="W61" s="373">
        <f>MEDIAN(K136:K148)-K136</f>
        <v/>
      </c>
      <c r="X61" s="373">
        <f>MEDIAN(L136:L148)-L136</f>
        <v/>
      </c>
      <c r="AA61" s="70" t="n"/>
      <c r="AB61" s="70" t="n"/>
      <c r="AC61" s="70" t="n"/>
      <c r="AJ61" s="141" t="n"/>
      <c r="AK61" s="141" t="n"/>
    </row>
    <row r="62" ht="14.1" customHeight="1">
      <c r="B62" s="23" t="n"/>
      <c r="N62" s="50" t="n"/>
      <c r="P62" s="16" t="inlineStr">
        <is>
          <t>300-360</t>
        </is>
      </c>
      <c r="Q62" s="373">
        <f>MEDIAN(E148:E160)-E148-(MEDIAN($J$148:$L$160)-MEDIAN($J$148:$L$148))</f>
        <v/>
      </c>
      <c r="R62" s="373">
        <f>MEDIAN(F148:F160)-F148-(MEDIAN($J$148:$L$160)-MEDIAN($J$148:$L$148))</f>
        <v/>
      </c>
      <c r="S62" s="373">
        <f>MEDIAN(G148:G160)-G148-(MEDIAN($J$148:$L$160)-MEDIAN($J$148:$L$148))</f>
        <v/>
      </c>
      <c r="T62" s="373">
        <f>MEDIAN(H148:H160)-H148-(MEDIAN($J$148:$L$160)-MEDIAN($J$148:$L$148))</f>
        <v/>
      </c>
      <c r="U62" s="373">
        <f>MEDIAN(I148:I160)-I148-(MEDIAN($J$148:$L$160)-MEDIAN($J$148:$L$148))</f>
        <v/>
      </c>
      <c r="V62" s="373">
        <f>MEDIAN(J148:J160)-J148</f>
        <v/>
      </c>
      <c r="W62" s="373">
        <f>MEDIAN(K148:K160)-K148</f>
        <v/>
      </c>
      <c r="X62" s="373">
        <f>MEDIAN(L148:L160)-L148</f>
        <v/>
      </c>
      <c r="AA62" s="70" t="n"/>
      <c r="AB62" s="70" t="n"/>
      <c r="AC62" s="70" t="n"/>
      <c r="AJ62" s="141" t="n"/>
      <c r="AK62" s="141" t="n"/>
    </row>
    <row r="63" ht="14.1" customHeight="1">
      <c r="B63" s="23" t="n"/>
      <c r="N63" s="50" t="n"/>
      <c r="P63" s="16" t="inlineStr">
        <is>
          <t>360-420</t>
        </is>
      </c>
      <c r="Q63" s="373">
        <f>MEDIAN(E160:E172)-E160-(MEDIAN($J$160:$L$172)-MEDIAN($J$160:$L$160))</f>
        <v/>
      </c>
      <c r="R63" s="373">
        <f>MEDIAN(F160:F172)-F160-(MEDIAN($J$160:$L$172)-MEDIAN($J$160:$L$160))</f>
        <v/>
      </c>
      <c r="S63" s="373">
        <f>MEDIAN(G160:G172)-G160-(MEDIAN($J$160:$L$172)-MEDIAN($J$160:$L$160))</f>
        <v/>
      </c>
      <c r="T63" s="373">
        <f>MEDIAN(H160:H172)-H160-(MEDIAN($J$160:$L$172)-MEDIAN($J$160:$L$160))</f>
        <v/>
      </c>
      <c r="U63" s="373">
        <f>MEDIAN(I160:I172)-I160-(MEDIAN($J$160:$L$172)-MEDIAN($J$160:$L$160))</f>
        <v/>
      </c>
      <c r="V63" s="373">
        <f>MEDIAN(J160:J172)-J160</f>
        <v/>
      </c>
      <c r="W63" s="373">
        <f>MEDIAN(K160:K172)-K160</f>
        <v/>
      </c>
      <c r="X63" s="373">
        <f>MEDIAN(L160:L172)-L160</f>
        <v/>
      </c>
      <c r="AA63" s="70" t="n"/>
      <c r="AB63" s="70" t="n"/>
      <c r="AC63" s="70" t="n"/>
      <c r="AJ63" s="141" t="n"/>
      <c r="AK63" s="141" t="n"/>
    </row>
    <row r="64" ht="14.1" customHeight="1">
      <c r="B64" s="23" t="n"/>
      <c r="N64" s="50" t="n"/>
      <c r="P64" s="16" t="inlineStr">
        <is>
          <t>420-480</t>
        </is>
      </c>
      <c r="Q64" s="373">
        <f>MEDIAN(E172:E184)-E172-(MEDIAN($J$172:$L$184)-MEDIAN($J$172:$L$172))</f>
        <v/>
      </c>
      <c r="R64" s="373">
        <f>MEDIAN(F172:F184)-F172-(MEDIAN($J$172:$L$184)-MEDIAN($J$172:$L$172))</f>
        <v/>
      </c>
      <c r="S64" s="373">
        <f>MEDIAN(G172:G184)-G172-(MEDIAN($J$172:$L$184)-MEDIAN($J$172:$L$172))</f>
        <v/>
      </c>
      <c r="T64" s="373">
        <f>MEDIAN(H172:H184)-H172-(MEDIAN($J$172:$L$184)-MEDIAN($J$172:$L$172))</f>
        <v/>
      </c>
      <c r="U64" s="373">
        <f>MEDIAN(I172:I184)-I172-(MEDIAN($J$172:$L$184)-MEDIAN($J$172:$L$172))</f>
        <v/>
      </c>
      <c r="V64" s="373">
        <f>MEDIAN(J172:J184)-J172</f>
        <v/>
      </c>
      <c r="W64" s="373">
        <f>MEDIAN(K172:K184)-K172</f>
        <v/>
      </c>
      <c r="X64" s="373">
        <f>MEDIAN(L172:L184)-L172</f>
        <v/>
      </c>
      <c r="AA64" s="70" t="n"/>
      <c r="AB64" s="70" t="n"/>
      <c r="AC64" s="70" t="n"/>
      <c r="AJ64" s="141" t="n"/>
      <c r="AK64" s="141" t="n"/>
    </row>
    <row r="65" ht="14.1" customHeight="1">
      <c r="B65" s="23" t="n"/>
      <c r="N65" s="50" t="n"/>
      <c r="P65" s="16" t="inlineStr">
        <is>
          <t>480-540</t>
        </is>
      </c>
      <c r="Q65" s="373">
        <f>MEDIAN(E184:E196)-E184-(MEDIAN($J$184:$L$196)-MEDIAN($J$184:$L$184))</f>
        <v/>
      </c>
      <c r="R65" s="373">
        <f>MEDIAN(F184:F196)-F184-(MEDIAN($J$184:$L$196)-MEDIAN($J$184:$L$184))</f>
        <v/>
      </c>
      <c r="S65" s="373">
        <f>MEDIAN(G184:G196)-G184-(MEDIAN($J$184:$L$196)-MEDIAN($J$184:$L$184))</f>
        <v/>
      </c>
      <c r="T65" s="373">
        <f>MEDIAN(H184:H196)-H184-(MEDIAN($J$184:$L$196)-MEDIAN($J$184:$L$184))</f>
        <v/>
      </c>
      <c r="U65" s="373">
        <f>MEDIAN(I184:I196)-I184-(MEDIAN($J$184:$L$196)-MEDIAN($J$184:$L$184))</f>
        <v/>
      </c>
      <c r="V65" s="373">
        <f>MEDIAN(J184:J196)-J184</f>
        <v/>
      </c>
      <c r="W65" s="373">
        <f>MEDIAN(K184:K196)-K184</f>
        <v/>
      </c>
      <c r="X65" s="373">
        <f>MEDIAN(L184:L196)-L184</f>
        <v/>
      </c>
      <c r="AA65" s="70" t="n"/>
      <c r="AB65" s="70" t="n"/>
      <c r="AC65" s="70" t="n"/>
      <c r="AJ65" s="141" t="n"/>
      <c r="AK65" s="141" t="n"/>
    </row>
    <row r="66" ht="14.1" customHeight="1">
      <c r="B66" s="23" t="n"/>
      <c r="N66" s="50" t="n"/>
      <c r="P66" s="16" t="inlineStr">
        <is>
          <t>540-600</t>
        </is>
      </c>
      <c r="Q66" s="373">
        <f>MEDIAN(E196:E208)-E196-(MEDIAN($J$196:$L$208)-MEDIAN($J$196:$L$196))</f>
        <v/>
      </c>
      <c r="R66" s="373">
        <f>MEDIAN(F196:F208)-F196-(MEDIAN($J$196:$L$208)-MEDIAN($J$196:$L$196))</f>
        <v/>
      </c>
      <c r="S66" s="373">
        <f>MEDIAN(G196:G208)-G196-(MEDIAN($J$196:$L$208)-MEDIAN($J$196:$L$196))</f>
        <v/>
      </c>
      <c r="T66" s="373">
        <f>MEDIAN(H196:H208)-H196-(MEDIAN($J$196:$L$208)-MEDIAN($J$196:$L$196))</f>
        <v/>
      </c>
      <c r="U66" s="373">
        <f>MEDIAN(I196:I208)-I196-(MEDIAN($J$196:$L$208)-MEDIAN($J$196:$L$196))</f>
        <v/>
      </c>
      <c r="V66" s="373">
        <f>MEDIAN(J196:J208)-J196</f>
        <v/>
      </c>
      <c r="W66" s="373">
        <f>MEDIAN(K196:K208)-K196</f>
        <v/>
      </c>
      <c r="X66" s="373">
        <f>MEDIAN(L196:L208)-L196</f>
        <v/>
      </c>
      <c r="AA66" s="70" t="n"/>
      <c r="AB66" s="70" t="n"/>
      <c r="AC66" s="70" t="n"/>
      <c r="AJ66" s="141" t="n"/>
      <c r="AK66" s="141" t="n"/>
    </row>
    <row r="67" ht="14.1" customHeight="1">
      <c r="B67" s="23" t="n"/>
      <c r="N67" s="50" t="n"/>
      <c r="P67" s="376" t="n"/>
      <c r="AA67" s="70" t="n"/>
      <c r="AB67" s="70" t="n"/>
      <c r="AC67" s="70" t="n"/>
      <c r="AJ67" s="141" t="n"/>
      <c r="AK67" s="141" t="n"/>
    </row>
    <row r="68" ht="14.1" customHeight="1">
      <c r="B68" s="23" t="n"/>
      <c r="N68" s="50" t="n"/>
      <c r="P68" s="376" t="n"/>
      <c r="AA68" s="70" t="n"/>
      <c r="AB68" s="70" t="n"/>
      <c r="AC68" s="70" t="n"/>
      <c r="AJ68" s="141" t="n"/>
      <c r="AK68" s="141" t="n"/>
    </row>
    <row r="69" ht="14.1" customHeight="1">
      <c r="B69" s="23" t="n"/>
      <c r="N69" s="50" t="n"/>
      <c r="P69" s="376" t="n"/>
      <c r="AA69" s="70" t="n"/>
      <c r="AB69" s="70" t="n"/>
      <c r="AC69" s="70" t="n"/>
      <c r="AJ69" s="141" t="n"/>
      <c r="AK69" s="141" t="n"/>
    </row>
    <row r="70" ht="14.1" customHeight="1">
      <c r="B70" s="23" t="n"/>
      <c r="N70" s="50" t="n"/>
      <c r="P70" s="66" t="n"/>
      <c r="V70" s="67" t="n"/>
      <c r="W70" s="67" t="n"/>
      <c r="X70" s="67" t="n"/>
      <c r="AA70" s="70" t="n"/>
      <c r="AB70" s="70" t="n"/>
      <c r="AC70" s="70" t="n"/>
      <c r="AJ70" s="141" t="n"/>
      <c r="AK70" s="141" t="n"/>
    </row>
    <row r="71" ht="14.1" customHeight="1">
      <c r="B71" s="23" t="n"/>
      <c r="N71" s="50" t="n"/>
      <c r="P71" s="66" t="n"/>
      <c r="V71" s="67" t="n"/>
      <c r="W71" s="67" t="n"/>
      <c r="X71" s="67" t="n"/>
      <c r="AA71" s="70" t="n"/>
      <c r="AB71" s="70" t="n"/>
      <c r="AC71" s="70" t="n"/>
      <c r="AJ71" s="141" t="n"/>
      <c r="AK71" s="141" t="n"/>
    </row>
    <row r="72" ht="14.1" customHeight="1">
      <c r="B72" s="23" t="n"/>
      <c r="N72" s="50" t="n"/>
      <c r="P72" s="66" t="n"/>
      <c r="V72" s="67" t="n"/>
      <c r="W72" s="67" t="n"/>
      <c r="X72" s="67" t="n"/>
      <c r="AA72" s="70" t="n"/>
      <c r="AB72" s="70" t="n"/>
      <c r="AC72" s="70" t="n"/>
      <c r="AJ72" s="141" t="n"/>
      <c r="AK72" s="141" t="n"/>
    </row>
    <row r="73" ht="14.1" customHeight="1">
      <c r="B73" s="23" t="n"/>
      <c r="N73" s="50" t="n"/>
      <c r="P73" s="66" t="n"/>
      <c r="V73" s="67" t="n"/>
      <c r="W73" s="67" t="n"/>
      <c r="X73" s="67" t="n"/>
      <c r="AA73" s="70" t="n"/>
      <c r="AB73" s="70" t="n"/>
      <c r="AC73" s="70" t="n"/>
      <c r="AJ73" s="141" t="n"/>
      <c r="AK73" s="141" t="n"/>
    </row>
    <row r="74" ht="14.1" customHeight="1">
      <c r="B74" s="23" t="n"/>
      <c r="N74" s="50" t="n"/>
      <c r="P74" s="66" t="n"/>
      <c r="V74" s="67" t="n"/>
      <c r="W74" s="67" t="n"/>
      <c r="X74" s="67" t="n"/>
      <c r="AA74" s="70" t="n"/>
      <c r="AB74" s="70" t="n"/>
      <c r="AC74" s="70" t="n"/>
      <c r="AJ74" s="141" t="n"/>
      <c r="AK74" s="141" t="n"/>
    </row>
    <row r="75" ht="14.1" customHeight="1">
      <c r="B75" s="23" t="n"/>
      <c r="N75" s="50" t="n"/>
      <c r="P75" s="66" t="n"/>
      <c r="V75" s="67" t="n"/>
      <c r="W75" s="67" t="n"/>
      <c r="X75" s="67" t="n"/>
      <c r="AA75" s="70" t="n"/>
      <c r="AB75" s="70" t="n"/>
      <c r="AC75" s="70" t="n"/>
      <c r="AJ75" s="141" t="n"/>
      <c r="AK75" s="141" t="n"/>
    </row>
    <row r="76" ht="14.1" customHeight="1">
      <c r="B76" s="23" t="n"/>
      <c r="N76" s="50" t="n"/>
      <c r="P76" s="66" t="n"/>
      <c r="V76" s="67" t="n"/>
      <c r="W76" s="67" t="n"/>
      <c r="X76" s="67" t="n"/>
      <c r="AA76" s="70" t="n"/>
      <c r="AB76" s="70" t="n"/>
      <c r="AC76" s="70" t="n"/>
      <c r="AJ76" s="141" t="n"/>
      <c r="AK76" s="141" t="n"/>
    </row>
    <row r="77" ht="14.1" customHeight="1">
      <c r="B77" s="23" t="n"/>
      <c r="N77" s="50" t="n"/>
      <c r="P77" s="66" t="n"/>
      <c r="V77" s="67" t="n"/>
      <c r="W77" s="67" t="n"/>
      <c r="X77" s="67" t="n"/>
      <c r="AA77" s="70" t="n"/>
      <c r="AB77" s="70" t="n"/>
      <c r="AC77" s="70" t="n"/>
      <c r="AJ77" s="141" t="n"/>
      <c r="AK77" s="141" t="n"/>
    </row>
    <row r="78" ht="14.1" customHeight="1">
      <c r="B78" s="23" t="n"/>
      <c r="N78" s="50" t="n"/>
      <c r="P78" s="66" t="n"/>
      <c r="V78" s="67" t="n"/>
      <c r="W78" s="67" t="n"/>
      <c r="X78" s="67" t="n"/>
      <c r="AA78" s="70" t="n"/>
      <c r="AB78" s="70" t="n"/>
      <c r="AC78" s="70" t="n"/>
      <c r="AJ78" s="141" t="n"/>
      <c r="AK78" s="141" t="n"/>
    </row>
    <row r="79" ht="14.1" customHeight="1">
      <c r="B79" s="23" t="n"/>
      <c r="N79" s="50" t="n"/>
      <c r="P79" s="66" t="n"/>
      <c r="V79" s="67" t="n"/>
      <c r="W79" s="67" t="n"/>
      <c r="X79" s="67" t="n"/>
      <c r="AA79" s="70" t="n"/>
      <c r="AB79" s="70" t="n"/>
      <c r="AC79" s="70" t="n"/>
      <c r="AJ79" s="141" t="n"/>
      <c r="AK79" s="141" t="n"/>
    </row>
    <row r="80" ht="14.1" customHeight="1">
      <c r="B80" s="23" t="n"/>
      <c r="E80" s="15" t="n"/>
      <c r="H80" s="15" t="n"/>
      <c r="N80" s="50" t="n"/>
      <c r="P80" s="66" t="n"/>
      <c r="V80" s="67" t="n"/>
      <c r="W80" s="67" t="n"/>
      <c r="X80" s="67" t="n"/>
      <c r="AA80" s="70" t="n"/>
      <c r="AB80" s="70" t="n"/>
      <c r="AC80" s="70" t="n"/>
      <c r="AJ80" s="141" t="n"/>
      <c r="AK80" s="141" t="n"/>
    </row>
    <row r="81" ht="14.1" customHeight="1">
      <c r="B81" s="23" t="n"/>
      <c r="E81" s="15" t="n"/>
      <c r="G81" s="15" t="n"/>
      <c r="H81" s="15" t="n"/>
      <c r="N81" s="50" t="n"/>
      <c r="P81" s="66" t="n"/>
      <c r="V81" s="67" t="n"/>
      <c r="W81" s="67" t="n"/>
      <c r="X81" s="67" t="n"/>
      <c r="AA81" s="70" t="n"/>
      <c r="AB81" s="70" t="n"/>
      <c r="AC81" s="70" t="n"/>
      <c r="AJ81" s="141" t="n"/>
      <c r="AK81" s="141" t="n"/>
    </row>
    <row r="82" ht="14.1" customHeight="1">
      <c r="B82" s="23" t="n"/>
      <c r="H82" s="15" t="n"/>
      <c r="N82" s="50" t="n"/>
      <c r="P82" s="66" t="n"/>
      <c r="V82" s="67" t="n"/>
      <c r="W82" s="67" t="n"/>
      <c r="X82" s="67" t="n"/>
      <c r="AA82" s="70" t="n"/>
      <c r="AB82" s="70" t="n"/>
      <c r="AC82" s="70" t="n"/>
      <c r="AJ82" s="141" t="n"/>
      <c r="AK82" s="141" t="n"/>
    </row>
    <row r="83" ht="14.1" customHeight="1">
      <c r="B83" s="23" t="n"/>
      <c r="N83" s="50" t="n"/>
      <c r="P83" s="66" t="n"/>
      <c r="V83" s="67" t="n"/>
      <c r="W83" s="67" t="n"/>
      <c r="X83" s="67" t="n"/>
      <c r="AA83" s="70" t="n"/>
      <c r="AB83" s="70" t="n"/>
      <c r="AC83" s="70" t="n"/>
      <c r="AJ83" s="141" t="n"/>
      <c r="AK83" s="141" t="n"/>
    </row>
    <row r="84" ht="14.1" customHeight="1">
      <c r="B84" s="392" t="inlineStr">
        <is>
          <t>Valores de Temperatura medidos e gráfico da estabilização da temperatura</t>
        </is>
      </c>
      <c r="N84" s="385" t="n"/>
      <c r="P84" s="66" t="n"/>
      <c r="V84" s="67" t="n"/>
      <c r="W84" s="67" t="n"/>
      <c r="X84" s="67" t="n"/>
      <c r="AA84" s="70" t="n"/>
      <c r="AB84" s="70" t="n"/>
      <c r="AC84" s="70" t="n"/>
      <c r="AJ84" s="141" t="n"/>
      <c r="AK84" s="141" t="n"/>
    </row>
    <row r="85" ht="14.1" customHeight="1">
      <c r="B85" s="23" t="n"/>
      <c r="N85" s="50" t="n"/>
      <c r="P85" s="66" t="n"/>
      <c r="V85" s="67" t="n"/>
      <c r="W85" s="67" t="n"/>
      <c r="X85" s="67" t="n"/>
      <c r="AA85" s="70" t="n"/>
      <c r="AB85" s="70" t="n"/>
      <c r="AC85" s="70" t="n"/>
      <c r="AJ85" s="141" t="n"/>
      <c r="AK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20" t="inlineStr">
        <is>
          <t>Temp. Ambiente</t>
        </is>
      </c>
      <c r="K86" s="386" t="n"/>
      <c r="L86" s="387" t="n"/>
      <c r="N86" s="50" t="n"/>
      <c r="P86" s="66" t="n"/>
      <c r="V86" s="67" t="n"/>
      <c r="W86" s="67" t="n"/>
      <c r="X86" s="67" t="n"/>
      <c r="AA86" s="70" t="n"/>
      <c r="AB86" s="70" t="n"/>
      <c r="AC86" s="70" t="n"/>
      <c r="AJ86" s="141" t="n"/>
      <c r="AK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A1</t>
        </is>
      </c>
      <c r="K87" s="182" t="inlineStr">
        <is>
          <t>A2</t>
        </is>
      </c>
      <c r="L87" s="182" t="inlineStr">
        <is>
          <t>A3</t>
        </is>
      </c>
      <c r="N87" s="50" t="n"/>
      <c r="P87" s="66" t="n"/>
      <c r="V87" s="67" t="n"/>
      <c r="W87" s="67" t="n"/>
      <c r="X87" s="67" t="n"/>
      <c r="AA87" s="70" t="n"/>
      <c r="AB87" s="70" t="n"/>
      <c r="AC87" s="70" t="n"/>
      <c r="AJ87" s="141" t="n"/>
      <c r="AK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N88" s="50" t="n"/>
      <c r="P88" s="66" t="n"/>
      <c r="V88" s="67" t="n"/>
      <c r="W88" s="67" t="n"/>
      <c r="X88" s="67" t="n"/>
      <c r="AA88" s="70" t="n"/>
      <c r="AB88" s="70" t="n"/>
      <c r="AC88" s="70" t="n"/>
      <c r="AJ88" s="142" t="n">
        <v>36.2</v>
      </c>
      <c r="AK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N89" s="50" t="n"/>
      <c r="P89" s="66" t="n"/>
      <c r="V89" s="67" t="n"/>
      <c r="W89" s="67" t="n"/>
      <c r="X89" s="67" t="n"/>
      <c r="AA89" s="70" t="n"/>
      <c r="AB89" s="70" t="n"/>
      <c r="AC89" s="70" t="n"/>
      <c r="AJ89" s="141" t="n"/>
      <c r="AK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N90" s="50" t="n"/>
      <c r="P90" s="66" t="n"/>
      <c r="V90" s="67" t="n"/>
      <c r="W90" s="67" t="n"/>
      <c r="X90" s="67" t="n"/>
      <c r="AA90" s="70" t="n"/>
      <c r="AB90" s="70" t="n"/>
      <c r="AC90" s="70" t="n"/>
      <c r="AJ90" s="141" t="n"/>
      <c r="AK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N91" s="50" t="n"/>
      <c r="P91" s="66" t="n"/>
      <c r="V91" s="67" t="n"/>
      <c r="W91" s="67" t="n"/>
      <c r="X91" s="67" t="n"/>
      <c r="AA91" s="70" t="n"/>
      <c r="AB91" s="70" t="n"/>
      <c r="AC91" s="70" t="n"/>
      <c r="AJ91" s="141" t="n"/>
      <c r="AK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N92" s="50" t="n"/>
      <c r="P92" s="66" t="n"/>
      <c r="V92" s="67" t="n"/>
      <c r="W92" s="67" t="n"/>
      <c r="X92" s="67" t="n"/>
      <c r="AA92" s="70" t="n"/>
      <c r="AB92" s="70" t="n"/>
      <c r="AC92" s="70" t="n"/>
      <c r="AJ92" s="141" t="n"/>
      <c r="AK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N93" s="50" t="n"/>
      <c r="P93" s="66" t="n"/>
      <c r="V93" s="67" t="n"/>
      <c r="W93" s="67" t="n"/>
      <c r="X93" s="67" t="n"/>
      <c r="AA93" s="70" t="n"/>
      <c r="AB93" s="70" t="n"/>
      <c r="AC93" s="70" t="n"/>
      <c r="AJ93" s="141" t="n">
        <v>4.6796</v>
      </c>
      <c r="AK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N94" s="50" t="n"/>
      <c r="P94" s="66" t="n"/>
      <c r="V94" s="67" t="n"/>
      <c r="W94" s="67" t="n"/>
      <c r="X94" s="67" t="n"/>
      <c r="AA94" s="70" t="n"/>
      <c r="AB94" s="70" t="n"/>
      <c r="AC94" s="70" t="n"/>
      <c r="AJ94" s="141" t="n"/>
      <c r="AK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N95" s="50" t="n"/>
      <c r="P95" s="66" t="n"/>
      <c r="V95" s="67" t="n"/>
      <c r="W95" s="67" t="n"/>
      <c r="X95" s="67" t="n"/>
      <c r="AA95" s="70" t="n"/>
      <c r="AB95" s="70" t="n"/>
      <c r="AC95" s="70" t="n"/>
      <c r="AJ95" s="141" t="n"/>
      <c r="AK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N96" s="50" t="n"/>
      <c r="P96" s="66" t="n"/>
      <c r="V96" s="67" t="n"/>
      <c r="W96" s="67" t="n"/>
      <c r="X96" s="67" t="n"/>
      <c r="AA96" s="70" t="n"/>
      <c r="AB96" s="70" t="n"/>
      <c r="AC96" s="70" t="n"/>
      <c r="AJ96" s="141" t="n"/>
      <c r="AK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N97" s="50" t="n"/>
      <c r="P97" s="66" t="n"/>
      <c r="V97" s="67" t="n"/>
      <c r="W97" s="67" t="n"/>
      <c r="X97" s="67" t="n"/>
      <c r="AA97" s="70" t="n"/>
      <c r="AB97" s="70" t="n"/>
      <c r="AC97" s="70" t="n"/>
      <c r="AJ97" s="141" t="n"/>
      <c r="AK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N98" s="50" t="n"/>
      <c r="P98" s="66" t="n"/>
      <c r="V98" s="67" t="n"/>
      <c r="W98" s="67" t="n"/>
      <c r="X98" s="67" t="n"/>
      <c r="AA98" s="70" t="n"/>
      <c r="AB98" s="70" t="n"/>
      <c r="AC98" s="70" t="n"/>
      <c r="AJ98" s="141" t="n"/>
      <c r="AK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N99" s="50" t="n"/>
      <c r="AJ99" s="141" t="n"/>
      <c r="AK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N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N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N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N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N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N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N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N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N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N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N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N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N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N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N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N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N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N117" s="50" t="n"/>
      <c r="AE117" s="70" t="n"/>
      <c r="AF117" s="70" t="n"/>
      <c r="AG117" s="70" t="n"/>
      <c r="AH117" s="70" t="n"/>
      <c r="AI117" s="70" t="n"/>
      <c r="AJ117" s="70" t="n"/>
      <c r="AK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N118" s="50" t="n"/>
      <c r="AE118" s="70" t="n"/>
      <c r="AF118" s="70" t="n"/>
      <c r="AG118" s="70" t="n"/>
      <c r="AH118" s="70" t="n"/>
      <c r="AI118" s="70" t="n"/>
      <c r="AJ118" s="70" t="n"/>
      <c r="AK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N119" s="50" t="n"/>
      <c r="AE119" s="70" t="n"/>
      <c r="AF119" s="70" t="n"/>
      <c r="AG119" s="70" t="n"/>
      <c r="AH119" s="70" t="n"/>
      <c r="AI119" s="70" t="n"/>
      <c r="AJ119" s="70" t="n"/>
      <c r="AK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N120" s="50" t="n"/>
      <c r="AE120" s="70" t="n"/>
      <c r="AF120" s="70" t="n"/>
      <c r="AG120" s="70" t="n"/>
      <c r="AH120" s="70" t="n"/>
      <c r="AI120" s="70" t="n"/>
      <c r="AJ120" s="70" t="n"/>
      <c r="AK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N121" s="50" t="n"/>
      <c r="AE121" s="70" t="n"/>
      <c r="AF121" s="70" t="n"/>
      <c r="AG121" s="70" t="n"/>
      <c r="AH121" s="70" t="n"/>
      <c r="AI121" s="70" t="n"/>
      <c r="AJ121" s="70" t="n"/>
      <c r="AK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N122" s="50" t="n"/>
      <c r="AE122" s="70" t="n"/>
      <c r="AF122" s="70" t="n"/>
      <c r="AG122" s="70" t="n"/>
      <c r="AH122" s="70" t="n"/>
      <c r="AI122" s="70" t="n"/>
      <c r="AJ122" s="70" t="n"/>
      <c r="AK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N123" s="50" t="n"/>
      <c r="AE123" s="70" t="n"/>
      <c r="AF123" s="70" t="n"/>
      <c r="AG123" s="70" t="n"/>
      <c r="AH123" s="70" t="n"/>
      <c r="AI123" s="70" t="n"/>
      <c r="AJ123" s="70" t="n"/>
      <c r="AK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N124" s="50" t="n"/>
      <c r="AE124" s="70" t="n"/>
      <c r="AF124" s="70" t="n"/>
      <c r="AG124" s="70" t="n"/>
      <c r="AH124" s="70" t="n"/>
      <c r="AI124" s="70" t="n"/>
      <c r="AJ124" s="70" t="n"/>
      <c r="AK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N125" s="50" t="n"/>
      <c r="AE125" s="70" t="n"/>
      <c r="AF125" s="70" t="n"/>
      <c r="AG125" s="70" t="n"/>
      <c r="AH125" s="70" t="n"/>
      <c r="AI125" s="70" t="n"/>
      <c r="AJ125" s="70" t="n"/>
      <c r="AK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N126" s="50" t="n"/>
      <c r="AE126" s="70" t="n"/>
      <c r="AF126" s="70" t="n"/>
      <c r="AG126" s="70" t="n"/>
      <c r="AH126" s="70" t="n"/>
      <c r="AI126" s="70" t="n"/>
      <c r="AJ126" s="70" t="n"/>
      <c r="AK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N127" s="50" t="n"/>
      <c r="AE127" s="70" t="n"/>
      <c r="AF127" s="70" t="n"/>
      <c r="AG127" s="70" t="n"/>
      <c r="AH127" s="70" t="n"/>
      <c r="AI127" s="70" t="n"/>
      <c r="AJ127" s="70" t="n"/>
      <c r="AK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N128" s="50" t="n"/>
      <c r="AE128" s="70" t="n"/>
      <c r="AF128" s="70" t="n"/>
      <c r="AG128" s="70" t="n"/>
      <c r="AH128" s="70" t="n"/>
      <c r="AI128" s="70" t="n"/>
      <c r="AJ128" s="70" t="n"/>
      <c r="AK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N129" s="50" t="n"/>
      <c r="AE129" s="70" t="n"/>
      <c r="AF129" s="70" t="n"/>
      <c r="AG129" s="70" t="n"/>
      <c r="AH129" s="70" t="n"/>
      <c r="AI129" s="70" t="n"/>
      <c r="AJ129" s="70" t="n"/>
      <c r="AK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N130" s="50" t="n"/>
      <c r="AE130" s="70" t="n"/>
      <c r="AF130" s="70" t="n"/>
      <c r="AG130" s="70" t="n"/>
      <c r="AH130" s="70" t="n"/>
      <c r="AI130" s="70" t="n"/>
      <c r="AJ130" s="70" t="n"/>
      <c r="AK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N131" s="50" t="n"/>
      <c r="AE131" s="70" t="n"/>
      <c r="AF131" s="70" t="n"/>
      <c r="AG131" s="70" t="n"/>
      <c r="AH131" s="70" t="n"/>
      <c r="AI131" s="70" t="n"/>
      <c r="AJ131" s="70" t="n"/>
      <c r="AK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N132" s="50" t="n"/>
      <c r="AE132" s="70" t="n"/>
      <c r="AF132" s="70" t="n"/>
      <c r="AG132" s="70" t="n"/>
      <c r="AH132" s="70" t="n"/>
      <c r="AI132" s="70" t="n"/>
      <c r="AJ132" s="70" t="n"/>
      <c r="AK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N133" s="50" t="n"/>
      <c r="AE133" s="70" t="n"/>
      <c r="AF133" s="70" t="n"/>
      <c r="AG133" s="70" t="n"/>
      <c r="AH133" s="70" t="n"/>
      <c r="AI133" s="70" t="n"/>
      <c r="AJ133" s="70" t="n"/>
      <c r="AK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N134" s="50" t="n"/>
      <c r="AE134" s="70" t="n"/>
      <c r="AF134" s="70" t="n"/>
      <c r="AG134" s="70" t="n"/>
      <c r="AH134" s="70" t="n"/>
      <c r="AI134" s="70" t="n"/>
      <c r="AJ134" s="70" t="n"/>
      <c r="AK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N135" s="50" t="n"/>
      <c r="AE135" s="70" t="n"/>
      <c r="AF135" s="70" t="n"/>
      <c r="AG135" s="70" t="n"/>
      <c r="AH135" s="70" t="n"/>
      <c r="AI135" s="70" t="n"/>
      <c r="AJ135" s="70" t="n"/>
      <c r="AK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N136" s="50" t="n"/>
      <c r="AE136" s="70" t="n"/>
      <c r="AF136" s="70" t="n"/>
      <c r="AG136" s="70" t="n"/>
      <c r="AH136" s="70" t="n"/>
      <c r="AI136" s="70" t="n"/>
      <c r="AJ136" s="70" t="n"/>
      <c r="AK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N137" s="50" t="n"/>
      <c r="AE137" s="70" t="n"/>
      <c r="AF137" s="70" t="n"/>
      <c r="AG137" s="70" t="n"/>
      <c r="AH137" s="70" t="n"/>
      <c r="AI137" s="70" t="n"/>
      <c r="AJ137" s="70" t="n"/>
      <c r="AK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N138" s="50" t="n"/>
      <c r="AE138" s="70" t="n"/>
      <c r="AF138" s="70" t="n"/>
      <c r="AG138" s="70" t="n"/>
      <c r="AH138" s="70" t="n"/>
      <c r="AI138" s="70" t="n"/>
      <c r="AJ138" s="70" t="n"/>
      <c r="AK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N139" s="50" t="n"/>
      <c r="AE139" s="70" t="n"/>
      <c r="AF139" s="70" t="n"/>
      <c r="AG139" s="70" t="n"/>
      <c r="AH139" s="70" t="n"/>
      <c r="AI139" s="70" t="n"/>
      <c r="AJ139" s="70" t="n"/>
      <c r="AK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N140" s="50" t="n"/>
      <c r="AE140" s="70" t="n"/>
      <c r="AF140" s="70" t="n"/>
      <c r="AG140" s="70" t="n"/>
      <c r="AH140" s="70" t="n"/>
      <c r="AI140" s="70" t="n"/>
      <c r="AJ140" s="70" t="n"/>
      <c r="AK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N141" s="50" t="n"/>
      <c r="AE141" s="70" t="n"/>
      <c r="AF141" s="70" t="n"/>
      <c r="AG141" s="70" t="n"/>
      <c r="AH141" s="70" t="n"/>
      <c r="AI141" s="70" t="n"/>
      <c r="AJ141" s="70" t="n"/>
      <c r="AK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N142" s="50" t="n"/>
      <c r="AE142" s="70" t="n"/>
      <c r="AF142" s="70" t="n"/>
      <c r="AG142" s="70" t="n"/>
      <c r="AH142" s="70" t="n"/>
      <c r="AI142" s="70" t="n"/>
      <c r="AJ142" s="70" t="n"/>
      <c r="AK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N143" s="50" t="n"/>
      <c r="AE143" s="70" t="n"/>
      <c r="AF143" s="70" t="n"/>
      <c r="AG143" s="70" t="n"/>
      <c r="AH143" s="70" t="n"/>
      <c r="AI143" s="70" t="n"/>
      <c r="AJ143" s="70" t="n"/>
      <c r="AK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N144" s="50" t="n"/>
      <c r="AE144" s="70" t="n"/>
      <c r="AF144" s="70" t="n"/>
      <c r="AG144" s="70" t="n"/>
      <c r="AH144" s="70" t="n"/>
      <c r="AI144" s="70" t="n"/>
      <c r="AJ144" s="70" t="n"/>
      <c r="AK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N145" s="50" t="n"/>
      <c r="AE145" s="70" t="n"/>
      <c r="AF145" s="70" t="n"/>
      <c r="AG145" s="70" t="n"/>
      <c r="AH145" s="70" t="n"/>
      <c r="AI145" s="70" t="n"/>
      <c r="AJ145" s="70" t="n"/>
      <c r="AK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N146" s="50" t="n"/>
      <c r="AE146" s="70" t="n"/>
      <c r="AF146" s="70" t="n"/>
      <c r="AG146" s="70" t="n"/>
      <c r="AH146" s="70" t="n"/>
      <c r="AI146" s="70" t="n"/>
      <c r="AJ146" s="70" t="n"/>
      <c r="AK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N147" s="50" t="n"/>
      <c r="AE147" s="70" t="n"/>
      <c r="AF147" s="70" t="n"/>
      <c r="AG147" s="70" t="n"/>
      <c r="AH147" s="70" t="n"/>
      <c r="AI147" s="70" t="n"/>
      <c r="AJ147" s="70" t="n"/>
      <c r="AK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N148" s="50" t="n"/>
      <c r="AE148" s="70" t="n"/>
      <c r="AF148" s="70" t="n"/>
      <c r="AG148" s="70" t="n"/>
      <c r="AH148" s="70" t="n"/>
      <c r="AI148" s="70" t="n"/>
      <c r="AJ148" s="70" t="n"/>
      <c r="AK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N149" s="50" t="n"/>
      <c r="AE149" s="70" t="n"/>
      <c r="AF149" s="70" t="n"/>
      <c r="AG149" s="70" t="n"/>
      <c r="AH149" s="70" t="n"/>
      <c r="AI149" s="70" t="n"/>
      <c r="AJ149" s="70" t="n"/>
      <c r="AK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N150" s="50" t="n"/>
      <c r="AE150" s="70" t="n"/>
      <c r="AF150" s="70" t="n"/>
      <c r="AG150" s="70" t="n"/>
      <c r="AH150" s="70" t="n"/>
      <c r="AI150" s="70" t="n"/>
      <c r="AJ150" s="70" t="n"/>
      <c r="AK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N151" s="50" t="n"/>
      <c r="AE151" s="70" t="n"/>
      <c r="AF151" s="70" t="n"/>
      <c r="AG151" s="70" t="n"/>
      <c r="AH151" s="70" t="n"/>
      <c r="AI151" s="70" t="n"/>
      <c r="AJ151" s="70" t="n"/>
      <c r="AK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N152" s="50" t="n"/>
      <c r="AE152" s="70" t="n"/>
      <c r="AF152" s="70" t="n"/>
      <c r="AG152" s="70" t="n"/>
      <c r="AH152" s="70" t="n"/>
      <c r="AI152" s="70" t="n"/>
      <c r="AJ152" s="70" t="n"/>
      <c r="AK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N153" s="50" t="n"/>
      <c r="AE153" s="70" t="n"/>
      <c r="AF153" s="70" t="n"/>
      <c r="AG153" s="70" t="n"/>
      <c r="AH153" s="70" t="n"/>
      <c r="AI153" s="70" t="n"/>
      <c r="AJ153" s="70" t="n"/>
      <c r="AK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N154" s="50" t="n"/>
      <c r="AE154" s="70" t="n"/>
      <c r="AF154" s="70" t="n"/>
      <c r="AG154" s="70" t="n"/>
      <c r="AH154" s="70" t="n"/>
      <c r="AI154" s="70" t="n"/>
      <c r="AJ154" s="70" t="n"/>
      <c r="AK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N155" s="50" t="n"/>
      <c r="AE155" s="70" t="n"/>
      <c r="AF155" s="70" t="n"/>
      <c r="AG155" s="70" t="n"/>
      <c r="AH155" s="70" t="n"/>
      <c r="AI155" s="70" t="n"/>
      <c r="AJ155" s="70" t="n"/>
      <c r="AK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N156" s="50" t="n"/>
      <c r="AE156" s="70" t="n"/>
      <c r="AF156" s="70" t="n"/>
      <c r="AG156" s="70" t="n"/>
      <c r="AH156" s="70" t="n"/>
      <c r="AI156" s="70" t="n"/>
      <c r="AJ156" s="70" t="n"/>
      <c r="AK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N157" s="50" t="n"/>
      <c r="AE157" s="70" t="n"/>
      <c r="AF157" s="70" t="n"/>
      <c r="AG157" s="70" t="n"/>
      <c r="AH157" s="70" t="n"/>
      <c r="AI157" s="70" t="n"/>
      <c r="AJ157" s="70" t="n"/>
      <c r="AK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N158" s="50" t="n"/>
      <c r="AE158" s="70" t="n"/>
      <c r="AF158" s="70" t="n"/>
      <c r="AG158" s="70" t="n"/>
      <c r="AH158" s="70" t="n"/>
      <c r="AI158" s="70" t="n"/>
      <c r="AJ158" s="70" t="n"/>
      <c r="AK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N159" s="50" t="n"/>
      <c r="AE159" s="70" t="n"/>
      <c r="AF159" s="70" t="n"/>
      <c r="AG159" s="70" t="n"/>
      <c r="AH159" s="70" t="n"/>
      <c r="AI159" s="70" t="n"/>
      <c r="AJ159" s="70" t="n"/>
      <c r="AK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N160" s="50" t="n"/>
      <c r="AE160" s="70" t="n"/>
      <c r="AF160" s="70" t="n"/>
      <c r="AG160" s="70" t="n"/>
      <c r="AH160" s="70" t="n"/>
      <c r="AI160" s="70" t="n"/>
      <c r="AJ160" s="70" t="n"/>
      <c r="AK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N161" s="50" t="n"/>
      <c r="AE161" s="70" t="n"/>
      <c r="AF161" s="70" t="n"/>
      <c r="AG161" s="70" t="n"/>
      <c r="AH161" s="70" t="n"/>
      <c r="AI161" s="70" t="n"/>
      <c r="AJ161" s="70" t="n"/>
      <c r="AK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N162" s="50" t="n"/>
      <c r="AE162" s="70" t="n"/>
      <c r="AF162" s="70" t="n"/>
      <c r="AG162" s="70" t="n"/>
      <c r="AH162" s="70" t="n"/>
      <c r="AI162" s="70" t="n"/>
      <c r="AJ162" s="70" t="n"/>
      <c r="AK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N163" s="50" t="n"/>
      <c r="AE163" s="70" t="n"/>
      <c r="AF163" s="70" t="n"/>
      <c r="AG163" s="70" t="n"/>
      <c r="AH163" s="70" t="n"/>
      <c r="AI163" s="70" t="n"/>
      <c r="AJ163" s="70" t="n"/>
      <c r="AK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N164" s="50" t="n"/>
      <c r="AE164" s="70" t="n"/>
      <c r="AF164" s="70" t="n"/>
      <c r="AG164" s="70" t="n"/>
      <c r="AH164" s="70" t="n"/>
      <c r="AI164" s="70" t="n"/>
      <c r="AJ164" s="70" t="n"/>
      <c r="AK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N165" s="50" t="n"/>
      <c r="AE165" s="70" t="n"/>
      <c r="AF165" s="70" t="n"/>
      <c r="AG165" s="70" t="n"/>
      <c r="AH165" s="70" t="n"/>
      <c r="AI165" s="70" t="n"/>
      <c r="AJ165" s="70" t="n"/>
      <c r="AK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N166" s="50" t="n"/>
      <c r="AE166" s="70" t="n"/>
      <c r="AF166" s="70" t="n"/>
      <c r="AG166" s="70" t="n"/>
      <c r="AH166" s="70" t="n"/>
      <c r="AI166" s="70" t="n"/>
      <c r="AJ166" s="70" t="n"/>
      <c r="AK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N167" s="50" t="n"/>
      <c r="AE167" s="70" t="n"/>
      <c r="AF167" s="70" t="n"/>
      <c r="AG167" s="70" t="n"/>
      <c r="AH167" s="70" t="n"/>
      <c r="AI167" s="70" t="n"/>
      <c r="AJ167" s="70" t="n"/>
      <c r="AK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N168" s="50" t="n"/>
      <c r="AE168" s="70" t="n"/>
      <c r="AF168" s="70" t="n"/>
      <c r="AG168" s="70" t="n"/>
      <c r="AH168" s="70" t="n"/>
      <c r="AI168" s="70" t="n"/>
      <c r="AJ168" s="70" t="n"/>
      <c r="AK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N169" s="50" t="n"/>
      <c r="AE169" s="70" t="n"/>
      <c r="AF169" s="70" t="n"/>
      <c r="AG169" s="70" t="n"/>
      <c r="AH169" s="70" t="n"/>
      <c r="AI169" s="70" t="n"/>
      <c r="AJ169" s="70" t="n"/>
      <c r="AK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N170" s="50" t="n"/>
      <c r="AE170" s="70" t="n"/>
      <c r="AF170" s="70" t="n"/>
      <c r="AG170" s="70" t="n"/>
      <c r="AH170" s="70" t="n"/>
      <c r="AI170" s="70" t="n"/>
      <c r="AJ170" s="70" t="n"/>
      <c r="AK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N171" s="50" t="n"/>
      <c r="AE171" s="70" t="n"/>
      <c r="AF171" s="70" t="n"/>
      <c r="AG171" s="70" t="n"/>
      <c r="AH171" s="70" t="n"/>
      <c r="AI171" s="70" t="n"/>
      <c r="AJ171" s="70" t="n"/>
      <c r="AK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N172" s="50" t="n"/>
      <c r="AE172" s="70" t="n"/>
      <c r="AF172" s="70" t="n"/>
      <c r="AG172" s="70" t="n"/>
      <c r="AH172" s="70" t="n"/>
      <c r="AI172" s="70" t="n"/>
      <c r="AJ172" s="70" t="n"/>
      <c r="AK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N173" s="50" t="n"/>
      <c r="AE173" s="70" t="n"/>
      <c r="AF173" s="70" t="n"/>
      <c r="AG173" s="70" t="n"/>
      <c r="AH173" s="70" t="n"/>
      <c r="AI173" s="70" t="n"/>
      <c r="AJ173" s="70" t="n"/>
      <c r="AK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N174" s="50" t="n"/>
      <c r="AE174" s="70" t="n"/>
      <c r="AF174" s="70" t="n"/>
      <c r="AG174" s="70" t="n"/>
      <c r="AH174" s="70" t="n"/>
      <c r="AI174" s="70" t="n"/>
      <c r="AJ174" s="70" t="n"/>
      <c r="AK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N175" s="50" t="n"/>
      <c r="AE175" s="70" t="n"/>
      <c r="AF175" s="70" t="n"/>
      <c r="AG175" s="70" t="n"/>
      <c r="AH175" s="70" t="n"/>
      <c r="AI175" s="70" t="n"/>
      <c r="AJ175" s="70" t="n"/>
      <c r="AK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N176" s="50" t="n"/>
      <c r="AE176" s="70" t="n"/>
      <c r="AF176" s="70" t="n"/>
      <c r="AG176" s="70" t="n"/>
      <c r="AH176" s="70" t="n"/>
      <c r="AI176" s="70" t="n"/>
      <c r="AJ176" s="70" t="n"/>
      <c r="AK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N177" s="50" t="n"/>
      <c r="AE177" s="70" t="n"/>
      <c r="AF177" s="70" t="n"/>
      <c r="AG177" s="70" t="n"/>
      <c r="AH177" s="70" t="n"/>
      <c r="AI177" s="70" t="n"/>
      <c r="AJ177" s="70" t="n"/>
      <c r="AK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N178" s="50" t="n"/>
      <c r="AE178" s="70" t="n"/>
      <c r="AF178" s="70" t="n"/>
      <c r="AG178" s="70" t="n"/>
      <c r="AH178" s="70" t="n"/>
      <c r="AI178" s="70" t="n"/>
      <c r="AJ178" s="70" t="n"/>
      <c r="AK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N179" s="50" t="n"/>
      <c r="AE179" s="70" t="n"/>
      <c r="AF179" s="70" t="n"/>
      <c r="AG179" s="70" t="n"/>
      <c r="AH179" s="70" t="n"/>
      <c r="AI179" s="70" t="n"/>
      <c r="AJ179" s="70" t="n"/>
      <c r="AK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N180" s="50" t="n"/>
      <c r="AE180" s="70" t="n"/>
      <c r="AF180" s="70" t="n"/>
      <c r="AG180" s="70" t="n"/>
      <c r="AH180" s="70" t="n"/>
      <c r="AI180" s="70" t="n"/>
      <c r="AJ180" s="70" t="n"/>
      <c r="AK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N181" s="50" t="n"/>
      <c r="AE181" s="70" t="n"/>
      <c r="AF181" s="70" t="n"/>
      <c r="AG181" s="70" t="n"/>
      <c r="AH181" s="70" t="n"/>
      <c r="AI181" s="70" t="n"/>
      <c r="AJ181" s="70" t="n"/>
      <c r="AK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N182" s="50" t="n"/>
      <c r="AE182" s="70" t="n"/>
      <c r="AF182" s="70" t="n"/>
      <c r="AG182" s="70" t="n"/>
      <c r="AH182" s="70" t="n"/>
      <c r="AI182" s="70" t="n"/>
      <c r="AJ182" s="70" t="n"/>
      <c r="AK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N183" s="50" t="n"/>
      <c r="AE183" s="70" t="n"/>
      <c r="AF183" s="70" t="n"/>
      <c r="AG183" s="70" t="n"/>
      <c r="AH183" s="70" t="n"/>
      <c r="AI183" s="70" t="n"/>
      <c r="AJ183" s="70" t="n"/>
      <c r="AK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N184" s="50" t="n"/>
      <c r="AE184" s="70" t="n"/>
      <c r="AF184" s="70" t="n"/>
      <c r="AG184" s="70" t="n"/>
      <c r="AH184" s="70" t="n"/>
      <c r="AI184" s="70" t="n"/>
      <c r="AJ184" s="70" t="n"/>
      <c r="AK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N185" s="50" t="n"/>
      <c r="AE185" s="70" t="n"/>
      <c r="AF185" s="70" t="n"/>
      <c r="AG185" s="70" t="n"/>
      <c r="AH185" s="70" t="n"/>
      <c r="AI185" s="70" t="n"/>
      <c r="AJ185" s="70" t="n"/>
      <c r="AK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N186" s="50" t="n"/>
      <c r="AE186" s="70" t="n"/>
      <c r="AF186" s="70" t="n"/>
      <c r="AG186" s="70" t="n"/>
      <c r="AH186" s="70" t="n"/>
      <c r="AI186" s="70" t="n"/>
      <c r="AJ186" s="70" t="n"/>
      <c r="AK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N187" s="50" t="n"/>
      <c r="AE187" s="70" t="n"/>
      <c r="AF187" s="70" t="n"/>
      <c r="AG187" s="70" t="n"/>
      <c r="AH187" s="70" t="n"/>
      <c r="AI187" s="70" t="n"/>
      <c r="AJ187" s="70" t="n"/>
      <c r="AK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N188" s="50" t="n"/>
      <c r="AE188" s="70" t="n"/>
      <c r="AF188" s="70" t="n"/>
      <c r="AG188" s="70" t="n"/>
      <c r="AH188" s="70" t="n"/>
      <c r="AI188" s="70" t="n"/>
      <c r="AJ188" s="70" t="n"/>
      <c r="AK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N189" s="50" t="n"/>
      <c r="AE189" s="70" t="n"/>
      <c r="AF189" s="70" t="n"/>
      <c r="AG189" s="70" t="n"/>
      <c r="AH189" s="70" t="n"/>
      <c r="AI189" s="70" t="n"/>
      <c r="AJ189" s="70" t="n"/>
      <c r="AK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N190" s="50" t="n"/>
      <c r="AE190" s="70" t="n"/>
      <c r="AF190" s="70" t="n"/>
      <c r="AG190" s="70" t="n"/>
      <c r="AH190" s="70" t="n"/>
      <c r="AI190" s="70" t="n"/>
      <c r="AJ190" s="70" t="n"/>
      <c r="AK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N191" s="50" t="n"/>
      <c r="AE191" s="70" t="n"/>
      <c r="AF191" s="70" t="n"/>
      <c r="AG191" s="70" t="n"/>
      <c r="AH191" s="70" t="n"/>
      <c r="AI191" s="70" t="n"/>
      <c r="AJ191" s="70" t="n"/>
      <c r="AK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N192" s="50" t="n"/>
      <c r="AE192" s="70" t="n"/>
      <c r="AF192" s="70" t="n"/>
      <c r="AG192" s="70" t="n"/>
      <c r="AH192" s="70" t="n"/>
      <c r="AI192" s="70" t="n"/>
      <c r="AJ192" s="70" t="n"/>
      <c r="AK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N193" s="50" t="n"/>
      <c r="AE193" s="70" t="n"/>
      <c r="AF193" s="70" t="n"/>
      <c r="AG193" s="70" t="n"/>
      <c r="AH193" s="70" t="n"/>
      <c r="AI193" s="70" t="n"/>
      <c r="AJ193" s="70" t="n"/>
      <c r="AK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N194" s="50" t="n"/>
      <c r="AE194" s="70" t="n"/>
      <c r="AF194" s="70" t="n"/>
      <c r="AG194" s="70" t="n"/>
      <c r="AH194" s="70" t="n"/>
      <c r="AI194" s="70" t="n"/>
      <c r="AJ194" s="70" t="n"/>
      <c r="AK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N195" s="50" t="n"/>
      <c r="AE195" s="70" t="n"/>
      <c r="AF195" s="70" t="n"/>
      <c r="AG195" s="70" t="n"/>
      <c r="AH195" s="70" t="n"/>
      <c r="AI195" s="70" t="n"/>
      <c r="AJ195" s="70" t="n"/>
      <c r="AK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N196" s="50" t="n"/>
      <c r="AE196" s="70" t="n"/>
      <c r="AF196" s="70" t="n"/>
      <c r="AG196" s="70" t="n"/>
      <c r="AH196" s="70" t="n"/>
      <c r="AI196" s="70" t="n"/>
      <c r="AJ196" s="70" t="n"/>
      <c r="AK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N197" s="50" t="n"/>
      <c r="Q197" s="66" t="n"/>
      <c r="W197" s="67" t="n"/>
      <c r="X197" s="67" t="n"/>
      <c r="Y197" s="67" t="n"/>
      <c r="AB197" s="70" t="n"/>
      <c r="AC197" s="70" t="n"/>
      <c r="AD197" s="70" t="n"/>
      <c r="AE197" s="70" t="n"/>
      <c r="AF197" s="70" t="n"/>
      <c r="AG197" s="70" t="n"/>
      <c r="AH197" s="70" t="n"/>
      <c r="AI197" s="70" t="n"/>
      <c r="AJ197" s="70" t="n"/>
      <c r="AK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N198" s="50" t="n"/>
      <c r="Q198" s="66" t="n"/>
      <c r="W198" s="67" t="n"/>
      <c r="X198" s="67" t="n"/>
      <c r="Y198" s="67" t="n"/>
      <c r="AB198" s="70" t="n"/>
      <c r="AC198" s="70" t="n"/>
      <c r="AD198" s="70" t="n"/>
      <c r="AE198" s="70" t="n"/>
      <c r="AF198" s="70" t="n"/>
      <c r="AG198" s="70" t="n"/>
      <c r="AH198" s="70" t="n"/>
      <c r="AI198" s="70" t="n"/>
      <c r="AJ198" s="70" t="n"/>
      <c r="AK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N199" s="50" t="n"/>
      <c r="Q199" s="66" t="n"/>
      <c r="W199" s="67" t="n"/>
      <c r="X199" s="67" t="n"/>
      <c r="Y199" s="67" t="n"/>
      <c r="AB199" s="70" t="n"/>
      <c r="AC199" s="70" t="n"/>
      <c r="AD199" s="70" t="n"/>
      <c r="AE199" s="70" t="n"/>
      <c r="AF199" s="70" t="n"/>
      <c r="AG199" s="70" t="n"/>
      <c r="AH199" s="70" t="n"/>
      <c r="AI199" s="70" t="n"/>
      <c r="AJ199" s="70" t="n"/>
      <c r="AK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N200" s="50" t="n"/>
      <c r="Q200" s="66" t="n"/>
      <c r="W200" s="67" t="n"/>
      <c r="X200" s="67" t="n"/>
      <c r="Y200" s="67" t="n"/>
      <c r="AB200" s="70" t="n"/>
      <c r="AC200" s="70" t="n"/>
      <c r="AD200" s="70" t="n"/>
      <c r="AE200" s="70" t="n"/>
      <c r="AF200" s="70" t="n"/>
      <c r="AG200" s="70" t="n"/>
      <c r="AH200" s="70" t="n"/>
      <c r="AI200" s="70" t="n"/>
      <c r="AJ200" s="70" t="n"/>
      <c r="AK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N201" s="50" t="n"/>
      <c r="Q201" s="66" t="n"/>
      <c r="W201" s="67" t="n"/>
      <c r="X201" s="67" t="n"/>
      <c r="Y201" s="67" t="n"/>
      <c r="AB201" s="70" t="n"/>
      <c r="AC201" s="70" t="n"/>
      <c r="AD201" s="70" t="n"/>
      <c r="AE201" s="70" t="n"/>
      <c r="AF201" s="70" t="n"/>
      <c r="AG201" s="70" t="n"/>
      <c r="AH201" s="70" t="n"/>
      <c r="AI201" s="70" t="n"/>
      <c r="AJ201" s="70" t="n"/>
      <c r="AK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N202" s="50" t="n"/>
      <c r="Q202" s="66" t="n"/>
      <c r="W202" s="67" t="n"/>
      <c r="X202" s="67" t="n"/>
      <c r="Y202" s="67" t="n"/>
      <c r="AB202" s="70" t="n"/>
      <c r="AC202" s="70" t="n"/>
      <c r="AD202" s="70" t="n"/>
      <c r="AE202" s="70" t="n"/>
      <c r="AF202" s="70" t="n"/>
      <c r="AG202" s="70" t="n"/>
      <c r="AH202" s="70" t="n"/>
      <c r="AI202" s="70" t="n"/>
      <c r="AJ202" s="70" t="n"/>
      <c r="AK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N203" s="50" t="n"/>
      <c r="Q203" s="66" t="n"/>
      <c r="W203" s="67" t="n"/>
      <c r="X203" s="67" t="n"/>
      <c r="Y203" s="67" t="n"/>
      <c r="AB203" s="70" t="n"/>
      <c r="AC203" s="70" t="n"/>
      <c r="AD203" s="70" t="n"/>
      <c r="AE203" s="70" t="n"/>
      <c r="AF203" s="70" t="n"/>
      <c r="AG203" s="70" t="n"/>
      <c r="AH203" s="70" t="n"/>
      <c r="AI203" s="70" t="n"/>
      <c r="AJ203" s="70" t="n"/>
      <c r="AK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N204" s="50" t="n"/>
      <c r="Q204" s="66" t="n"/>
      <c r="W204" s="67" t="n"/>
      <c r="X204" s="67" t="n"/>
      <c r="Y204" s="67" t="n"/>
      <c r="AB204" s="70" t="n"/>
      <c r="AC204" s="70" t="n"/>
      <c r="AD204" s="70" t="n"/>
      <c r="AE204" s="70" t="n"/>
      <c r="AF204" s="70" t="n"/>
      <c r="AG204" s="70" t="n"/>
      <c r="AH204" s="70" t="n"/>
      <c r="AI204" s="70" t="n"/>
      <c r="AJ204" s="70" t="n"/>
      <c r="AK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N205" s="50" t="n"/>
      <c r="Q205" s="66" t="n"/>
      <c r="W205" s="67" t="n"/>
      <c r="X205" s="67" t="n"/>
      <c r="Y205" s="67" t="n"/>
      <c r="AB205" s="70" t="n"/>
      <c r="AC205" s="70" t="n"/>
      <c r="AD205" s="70" t="n"/>
      <c r="AE205" s="70" t="n"/>
      <c r="AF205" s="70" t="n"/>
      <c r="AG205" s="70" t="n"/>
      <c r="AH205" s="70" t="n"/>
      <c r="AI205" s="70" t="n"/>
      <c r="AJ205" s="70" t="n"/>
      <c r="AK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N206" s="50" t="n"/>
      <c r="Q206" s="66" t="n"/>
      <c r="W206" s="67" t="n"/>
      <c r="X206" s="67" t="n"/>
      <c r="Y206" s="67" t="n"/>
      <c r="AB206" s="70" t="n"/>
      <c r="AC206" s="70" t="n"/>
      <c r="AD206" s="70" t="n"/>
      <c r="AE206" s="70" t="n"/>
      <c r="AF206" s="70" t="n"/>
      <c r="AG206" s="70" t="n"/>
      <c r="AH206" s="70" t="n"/>
      <c r="AI206" s="70" t="n"/>
      <c r="AJ206" s="70" t="n"/>
      <c r="AK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N207" s="50" t="n"/>
      <c r="Q207" s="66" t="n"/>
      <c r="W207" s="67" t="n"/>
      <c r="X207" s="67" t="n"/>
      <c r="Y207" s="67" t="n"/>
      <c r="AB207" s="70" t="n"/>
      <c r="AC207" s="70" t="n"/>
      <c r="AD207" s="70" t="n"/>
      <c r="AE207" s="70" t="n"/>
      <c r="AF207" s="70" t="n"/>
      <c r="AG207" s="70" t="n"/>
      <c r="AH207" s="70" t="n"/>
      <c r="AI207" s="70" t="n"/>
      <c r="AJ207" s="70" t="n"/>
      <c r="AK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N208" s="50" t="n"/>
      <c r="Q208" s="66" t="n"/>
      <c r="W208" s="67" t="n"/>
      <c r="X208" s="67" t="n"/>
      <c r="Y208" s="67" t="n"/>
      <c r="AB208" s="70" t="n"/>
      <c r="AC208" s="70" t="n"/>
      <c r="AD208" s="70" t="n"/>
      <c r="AE208" s="70" t="n"/>
      <c r="AF208" s="70" t="n"/>
      <c r="AG208" s="70" t="n"/>
      <c r="AH208" s="70" t="n"/>
      <c r="AI208" s="70" t="n"/>
      <c r="AJ208" s="70" t="n"/>
      <c r="AK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N209" s="50" t="n"/>
      <c r="Q209" s="66" t="n"/>
      <c r="W209" s="67" t="n"/>
      <c r="X209" s="67" t="n"/>
      <c r="Y209" s="67" t="n"/>
      <c r="AB209" s="70" t="n"/>
      <c r="AC209" s="70" t="n"/>
      <c r="AD209" s="70" t="n"/>
      <c r="AE209" s="70" t="n"/>
      <c r="AF209" s="70" t="n"/>
      <c r="AG209" s="70" t="n"/>
      <c r="AH209" s="70" t="n"/>
      <c r="AI209" s="70" t="n"/>
      <c r="AJ209" s="70" t="n"/>
      <c r="AK209" s="70" t="n"/>
    </row>
    <row r="210" ht="14.1" customHeight="1">
      <c r="B210" s="23" t="n"/>
      <c r="D210" s="66" t="n"/>
      <c r="E210" s="211" t="inlineStr">
        <is>
          <t>Gráfico da variação de Temperatura no tempo</t>
        </is>
      </c>
      <c r="F210" s="406" t="n"/>
      <c r="G210" s="406" t="n"/>
      <c r="H210" s="406" t="n"/>
      <c r="I210" s="406" t="n"/>
      <c r="J210" s="406" t="n"/>
      <c r="K210" s="408" t="n"/>
      <c r="N210" s="50" t="n"/>
    </row>
    <row r="211" ht="14.1" customHeight="1">
      <c r="B211" s="23" t="n"/>
      <c r="N211" s="50" t="n"/>
    </row>
    <row r="212" ht="14.1" customHeight="1">
      <c r="B212" s="23" t="n"/>
      <c r="N212" s="50" t="n"/>
    </row>
    <row r="213" ht="14.1" customHeight="1">
      <c r="B213" s="23" t="n"/>
      <c r="N213" s="50" t="n"/>
    </row>
    <row r="214" ht="14.1" customHeight="1">
      <c r="B214" s="23" t="n"/>
      <c r="N214" s="50" t="n"/>
    </row>
    <row r="215" ht="14.1" customHeight="1">
      <c r="B215" s="23" t="n"/>
      <c r="N215" s="50" t="n"/>
    </row>
    <row r="216" ht="14.1" customHeight="1">
      <c r="B216" s="23" t="n"/>
      <c r="N216" s="50" t="n"/>
    </row>
    <row r="217" ht="14.1" customHeight="1">
      <c r="B217" s="23" t="n"/>
      <c r="N217" s="50" t="n"/>
    </row>
    <row r="218" ht="14.1" customHeight="1">
      <c r="B218" s="23" t="n"/>
      <c r="N218" s="50" t="n"/>
    </row>
    <row r="219" ht="14.1" customHeight="1">
      <c r="B219" s="23" t="n"/>
      <c r="N219" s="50" t="n"/>
    </row>
    <row r="220" ht="14.1" customHeight="1">
      <c r="B220" s="23" t="n"/>
      <c r="N220" s="50" t="n"/>
    </row>
    <row r="221" ht="14.1" customHeight="1">
      <c r="B221" s="23" t="n"/>
      <c r="N221" s="50" t="n"/>
    </row>
    <row r="222" ht="14.1" customHeight="1">
      <c r="B222" s="23" t="n"/>
      <c r="N222" s="50" t="n"/>
    </row>
    <row r="223" ht="14.1" customHeight="1">
      <c r="B223" s="23" t="n"/>
      <c r="N223" s="50" t="n"/>
    </row>
    <row r="224" ht="14.1" customHeight="1">
      <c r="B224" s="23" t="n"/>
      <c r="N224" s="50" t="n"/>
    </row>
    <row r="225" ht="14.1" customHeight="1">
      <c r="B225" s="23" t="n"/>
      <c r="N225" s="50" t="n"/>
    </row>
    <row r="226" ht="14.1" customHeight="1">
      <c r="B226" s="23" t="n"/>
      <c r="N226" s="50" t="n"/>
    </row>
    <row r="227" ht="14.1" customHeight="1">
      <c r="B227" s="23" t="n"/>
      <c r="N227" s="50" t="n"/>
    </row>
    <row r="228" ht="14.1" customHeight="1">
      <c r="B228" s="23" t="n"/>
      <c r="N228" s="50" t="n"/>
    </row>
    <row r="229" ht="14.1" customHeight="1">
      <c r="B229" s="23" t="n"/>
      <c r="N229" s="50" t="n"/>
    </row>
    <row r="230" ht="14.1" customHeight="1">
      <c r="B230" s="23" t="n"/>
      <c r="N230" s="50" t="n"/>
    </row>
    <row r="231" ht="14.1" customHeight="1">
      <c r="B231" s="23" t="n"/>
      <c r="N231" s="50" t="n"/>
    </row>
    <row r="232" ht="13.5" customHeight="1">
      <c r="B232" s="392" t="inlineStr">
        <is>
          <t>Medição da resistência DC após desligamento</t>
        </is>
      </c>
      <c r="N232" s="385" t="n"/>
    </row>
    <row r="233" ht="14.1" customHeight="1" thickBot="1">
      <c r="B233" s="23" t="n"/>
      <c r="N233" s="50" t="n"/>
    </row>
    <row r="234" ht="14.1" customHeight="1">
      <c r="B234" s="23" t="n"/>
      <c r="G234" s="201" t="inlineStr">
        <is>
          <t>Rcc Vs. Tempo desligamento</t>
        </is>
      </c>
      <c r="H234" s="406" t="n"/>
      <c r="I234" s="406" t="n"/>
      <c r="J234" s="407" t="n"/>
      <c r="N234" s="50" t="n"/>
    </row>
    <row r="235" ht="14.1" customHeight="1">
      <c r="B235" s="23" t="n"/>
      <c r="G235" s="37" t="inlineStr">
        <is>
          <t>TPM</t>
        </is>
      </c>
      <c r="H235" s="204" t="inlineStr">
        <is>
          <t>TEMPO</t>
        </is>
      </c>
      <c r="I235" s="387" t="n"/>
      <c r="J235" s="51" t="inlineStr">
        <is>
          <t>RCC</t>
        </is>
      </c>
      <c r="N235" s="50" t="n"/>
    </row>
    <row r="236" ht="14.1" customHeight="1">
      <c r="B236" s="23" t="n"/>
      <c r="G236" s="134" t="n">
        <v>1.37</v>
      </c>
      <c r="H236" s="409">
        <f>INT(G236)*60+(G236-INT(G236))*100</f>
        <v/>
      </c>
      <c r="I236" s="387" t="n"/>
      <c r="J236" s="135" t="n">
        <v>4357</v>
      </c>
      <c r="N236" s="50" t="n"/>
      <c r="V236" s="175" t="inlineStr">
        <is>
          <t>Estabilização</t>
        </is>
      </c>
    </row>
    <row r="237" ht="14.1" customHeight="1">
      <c r="B237" s="23" t="n"/>
      <c r="G237" s="134" t="n">
        <v>1.45</v>
      </c>
      <c r="H237" s="409">
        <f>INT(G237)*60+(G237-INT(G237))*100</f>
        <v/>
      </c>
      <c r="I237" s="387" t="n"/>
      <c r="J237" s="135" t="n">
        <v>4350</v>
      </c>
      <c r="N237" s="50" t="n"/>
    </row>
    <row r="238" ht="14.1" customHeight="1">
      <c r="B238" s="23" t="n"/>
      <c r="G238" s="134" t="n">
        <v>1.55</v>
      </c>
      <c r="H238" s="409">
        <f>INT(G238)*60+(G238-INT(G238))*100</f>
        <v/>
      </c>
      <c r="I238" s="387" t="n"/>
      <c r="J238" s="135" t="n">
        <v>4345</v>
      </c>
      <c r="N238" s="50" t="n"/>
    </row>
    <row r="239" ht="14.1" customHeight="1">
      <c r="B239" s="23" t="n"/>
      <c r="G239" s="134" t="n">
        <v>1.59</v>
      </c>
      <c r="H239" s="409">
        <f>INT(G239)*60+(G239-INT(G239))*100</f>
        <v/>
      </c>
      <c r="I239" s="387" t="n"/>
      <c r="J239" s="135" t="n">
        <v>4343</v>
      </c>
      <c r="N239" s="50" t="n"/>
    </row>
    <row r="240" ht="14.1" customHeight="1">
      <c r="B240" s="23" t="n"/>
      <c r="G240" s="134" t="n">
        <v>2.02</v>
      </c>
      <c r="H240" s="409">
        <f>INT(G240)*60+(G240-INT(G240))*100</f>
        <v/>
      </c>
      <c r="I240" s="387" t="n"/>
      <c r="J240" s="135" t="n">
        <v>4341</v>
      </c>
      <c r="N240" s="50" t="n"/>
    </row>
    <row r="241" ht="14.1" customHeight="1">
      <c r="B241" s="23" t="n"/>
      <c r="G241" s="134" t="n">
        <v>2.06</v>
      </c>
      <c r="H241" s="409">
        <f>INT(G241)*60+(G241-INT(G241))*100</f>
        <v/>
      </c>
      <c r="I241" s="387" t="n"/>
      <c r="J241" s="135" t="n">
        <v>4339</v>
      </c>
      <c r="N241" s="50" t="n"/>
    </row>
    <row r="242" ht="14.1" customHeight="1">
      <c r="B242" s="23" t="n"/>
      <c r="G242" s="134" t="n">
        <v>2.11</v>
      </c>
      <c r="H242" s="409">
        <f>INT(G242)*60+(G242-INT(G242))*100</f>
        <v/>
      </c>
      <c r="I242" s="387" t="n"/>
      <c r="J242" s="135" t="n">
        <v>4337</v>
      </c>
      <c r="N242" s="50" t="n"/>
    </row>
    <row r="243" ht="14.1" customHeight="1">
      <c r="B243" s="23" t="n"/>
      <c r="G243" s="134" t="n">
        <v>2.15</v>
      </c>
      <c r="H243" s="409">
        <f>INT(G243)*60+(G243-INT(G243))*100</f>
        <v/>
      </c>
      <c r="I243" s="387" t="n"/>
      <c r="J243" s="135" t="n">
        <v>4335</v>
      </c>
      <c r="N243" s="50" t="n"/>
    </row>
    <row r="244" ht="14.1" customHeight="1">
      <c r="B244" s="23" t="n"/>
      <c r="G244" s="134" t="n">
        <v>2.18</v>
      </c>
      <c r="H244" s="409">
        <f>INT(G244)*60+(G244-INT(G244))*100</f>
        <v/>
      </c>
      <c r="I244" s="387" t="n"/>
      <c r="J244" s="135" t="n">
        <v>4333</v>
      </c>
      <c r="N244" s="50" t="n"/>
    </row>
    <row r="245" ht="14.1" customHeight="1">
      <c r="B245" s="23" t="n"/>
      <c r="G245" s="134" t="n">
        <v>2.22</v>
      </c>
      <c r="H245" s="409">
        <f>INT(G245)*60+(G245-INT(G245))*100</f>
        <v/>
      </c>
      <c r="I245" s="387" t="n"/>
      <c r="J245" s="135" t="n">
        <v>4331</v>
      </c>
      <c r="N245" s="50" t="n"/>
    </row>
    <row r="246" ht="14.1" customHeight="1">
      <c r="B246" s="23" t="n"/>
      <c r="G246" s="134" t="n">
        <v>2.27</v>
      </c>
      <c r="H246" s="409">
        <f>INT(G246)*60+(G246-INT(G246))*100</f>
        <v/>
      </c>
      <c r="I246" s="387" t="n"/>
      <c r="J246" s="135" t="n">
        <v>4329</v>
      </c>
      <c r="N246" s="50" t="n"/>
    </row>
    <row r="247" ht="14.1" customHeight="1">
      <c r="B247" s="23" t="n"/>
      <c r="G247" s="134" t="n">
        <v>2.3</v>
      </c>
      <c r="H247" s="409">
        <f>INT(G247)*60+(G247-INT(G247))*100</f>
        <v/>
      </c>
      <c r="I247" s="387" t="n"/>
      <c r="J247" s="135" t="n">
        <v>4327</v>
      </c>
      <c r="N247" s="50" t="n"/>
    </row>
    <row r="248" ht="14.1" customHeight="1">
      <c r="B248" s="23" t="n"/>
      <c r="G248" s="134" t="n">
        <v>2.34</v>
      </c>
      <c r="H248" s="409">
        <f>INT(G248)*60+(G248-INT(G248))*100</f>
        <v/>
      </c>
      <c r="I248" s="387" t="n"/>
      <c r="J248" s="135" t="n">
        <v>4325</v>
      </c>
      <c r="N248" s="50" t="n"/>
    </row>
    <row r="249" ht="14.1" customHeight="1">
      <c r="B249" s="23" t="n"/>
      <c r="G249" s="134" t="n">
        <v>2.39</v>
      </c>
      <c r="H249" s="409">
        <f>INT(G249)*60+(G249-INT(G249))*100</f>
        <v/>
      </c>
      <c r="I249" s="387" t="n"/>
      <c r="J249" s="135" t="n">
        <v>4323</v>
      </c>
      <c r="N249" s="50" t="n"/>
    </row>
    <row r="250" ht="14.1" customHeight="1">
      <c r="B250" s="23" t="n"/>
      <c r="G250" s="134" t="n">
        <v>2.43</v>
      </c>
      <c r="H250" s="409">
        <f>INT(G250)*60+(G250-INT(G250))*100</f>
        <v/>
      </c>
      <c r="I250" s="387" t="n"/>
      <c r="J250" s="135" t="n">
        <v>4321</v>
      </c>
      <c r="N250" s="50" t="n"/>
    </row>
    <row r="251" ht="14.1" customHeight="1" thickBot="1">
      <c r="B251" s="23" t="n"/>
      <c r="N251" s="50" t="n"/>
    </row>
    <row r="252" ht="14.1" customHeight="1">
      <c r="B252" s="23" t="n"/>
      <c r="E252" s="223" t="inlineStr">
        <is>
          <t>Variação de resistência Resfriamento (R x t):</t>
        </is>
      </c>
      <c r="F252" s="406" t="n"/>
      <c r="G252" s="406" t="n"/>
      <c r="H252" s="406" t="n"/>
      <c r="I252" s="406" t="n"/>
      <c r="J252" s="406" t="n"/>
      <c r="K252" s="407" t="n"/>
      <c r="N252" s="50" t="n"/>
    </row>
    <row r="253" ht="14.1" customHeight="1">
      <c r="B253" s="23" t="n"/>
      <c r="N253" s="50" t="n"/>
    </row>
    <row r="254" ht="14.1" customHeight="1">
      <c r="B254" s="23" t="n"/>
      <c r="N254" s="50" t="n"/>
    </row>
    <row r="255" ht="14.1" customHeight="1">
      <c r="B255" s="23" t="n"/>
      <c r="N255" s="50" t="n"/>
    </row>
    <row r="256" ht="14.1" customHeight="1">
      <c r="B256" s="23" t="n"/>
      <c r="N256" s="50" t="n"/>
    </row>
    <row r="257" ht="14.1" customHeight="1">
      <c r="B257" s="23" t="n"/>
      <c r="N257" s="50" t="n"/>
    </row>
    <row r="258" ht="14.1" customHeight="1">
      <c r="B258" s="23" t="n"/>
      <c r="N258" s="50" t="n"/>
    </row>
    <row r="259" ht="14.1" customHeight="1">
      <c r="B259" s="23" t="n"/>
      <c r="N259" s="50" t="n"/>
    </row>
    <row r="260" ht="14.1" customHeight="1">
      <c r="B260" s="23" t="n"/>
      <c r="N260" s="50" t="n"/>
    </row>
    <row r="261" ht="14.1" customHeight="1">
      <c r="B261" s="23" t="n"/>
      <c r="N261" s="50" t="n"/>
    </row>
    <row r="262" ht="14.1" customHeight="1">
      <c r="B262" s="23" t="n"/>
      <c r="N262" s="50" t="n"/>
    </row>
    <row r="263" ht="14.1" customHeight="1">
      <c r="B263" s="23" t="n"/>
      <c r="N263" s="50" t="n"/>
    </row>
    <row r="264" ht="14.1" customHeight="1">
      <c r="B264" s="392" t="inlineStr">
        <is>
          <t>Determinação da temperatura média do enrolamento pelo método da resistência</t>
        </is>
      </c>
      <c r="N264" s="385" t="n"/>
    </row>
    <row r="265" ht="14.1" customHeight="1" thickBot="1">
      <c r="B265" s="23" t="n"/>
      <c r="N265" s="50" t="n"/>
    </row>
    <row r="266" ht="14.1" customHeight="1">
      <c r="B266" s="23" t="n"/>
      <c r="C266" s="245" t="inlineStr">
        <is>
          <t>Temperatura média do enrolamento no instante do desligamento</t>
        </is>
      </c>
      <c r="D266" s="406" t="n"/>
      <c r="E266" s="406" t="n"/>
      <c r="F266" s="406" t="n"/>
      <c r="G266" s="406" t="n"/>
      <c r="H266" s="406" t="n"/>
      <c r="I266" s="406" t="n"/>
      <c r="J266" s="406" t="n"/>
      <c r="K266" s="406" t="n"/>
      <c r="L266" s="406" t="n"/>
      <c r="M266" s="407" t="n"/>
      <c r="N266" s="50" t="n"/>
    </row>
    <row r="267" ht="14.1" customHeight="1">
      <c r="B267" s="23" t="n"/>
      <c r="C267" s="239" t="inlineStr">
        <is>
          <t>Formula</t>
        </is>
      </c>
      <c r="D267" s="391" t="n"/>
      <c r="E267" s="391" t="n"/>
      <c r="F267" s="410" t="n"/>
      <c r="G267" s="241" t="inlineStr">
        <is>
          <t>Variáveis</t>
        </is>
      </c>
      <c r="H267" s="391" t="n"/>
      <c r="I267" s="391" t="n"/>
      <c r="J267" s="391" t="n"/>
      <c r="K267" s="391" t="n"/>
      <c r="L267" s="391" t="n"/>
      <c r="M267" s="410" t="n"/>
      <c r="N267" s="50" t="n"/>
    </row>
    <row r="268" ht="14.1" customHeight="1">
      <c r="B268" s="23" t="n"/>
      <c r="C268" s="21" t="n"/>
      <c r="D268" s="12" t="n"/>
      <c r="E268" s="12" t="n"/>
      <c r="F268" s="22" t="n"/>
      <c r="G268" s="30" t="n"/>
      <c r="H268" s="12" t="n"/>
      <c r="I268" s="12" t="n"/>
      <c r="J268" s="12" t="n"/>
      <c r="K268" s="12" t="n"/>
      <c r="L268" s="12" t="n"/>
      <c r="M268" s="31" t="n"/>
      <c r="N268" s="50" t="n"/>
    </row>
    <row r="269" ht="14.1" customHeight="1">
      <c r="B269" s="23" t="n"/>
      <c r="C269" s="23" t="n"/>
      <c r="F269" s="24" t="n"/>
      <c r="G269" s="248" t="inlineStr">
        <is>
          <t>Resistencia medida a Frio - R1</t>
        </is>
      </c>
      <c r="L269" s="28" t="n">
        <v>3354</v>
      </c>
      <c r="M269" s="29" t="inlineStr">
        <is>
          <t>mΩ</t>
        </is>
      </c>
      <c r="N269" s="50" t="n"/>
    </row>
    <row r="270" ht="14.1" customHeight="1">
      <c r="B270" s="23" t="n"/>
      <c r="C270" s="23" t="n"/>
      <c r="F270" s="24" t="n"/>
      <c r="G270" s="248" t="inlineStr">
        <is>
          <t>Temperatura ambiente inicial - T1</t>
        </is>
      </c>
      <c r="L270" s="28" t="n">
        <v>14.65</v>
      </c>
      <c r="M270" s="29" t="inlineStr">
        <is>
          <t xml:space="preserve"> °C</t>
        </is>
      </c>
      <c r="N270" s="50" t="n"/>
    </row>
    <row r="271" ht="14.1" customHeight="1">
      <c r="B271" s="23" t="n"/>
      <c r="C271" s="23" t="n"/>
      <c r="F271" s="24" t="n"/>
      <c r="G271" s="248" t="inlineStr">
        <is>
          <t>Resistencia apatir da curva R x t - R2</t>
        </is>
      </c>
      <c r="L271" s="136" t="n">
        <v>3229.9</v>
      </c>
      <c r="M271" s="29">
        <f>M269</f>
        <v/>
      </c>
      <c r="N271" s="50" t="n"/>
    </row>
    <row r="272" ht="14.1" customHeight="1" thickBot="1">
      <c r="B272" s="23" t="n"/>
      <c r="C272" s="25" t="n"/>
      <c r="D272" s="26" t="n"/>
      <c r="E272" s="26" t="n"/>
      <c r="F272" s="27" t="n"/>
      <c r="G272" s="250" t="n"/>
      <c r="H272" s="411" t="n"/>
      <c r="I272" s="411" t="n"/>
      <c r="J272" s="411" t="n"/>
      <c r="K272" s="411" t="n"/>
      <c r="L272" s="32" t="n"/>
      <c r="M272" s="33" t="n"/>
      <c r="N272" s="50" t="n"/>
    </row>
    <row r="273" ht="14.1" customHeight="1">
      <c r="B273" s="23" t="n"/>
      <c r="N273" s="50" t="n"/>
    </row>
    <row r="274" ht="14.1" customHeight="1">
      <c r="B274" s="23" t="n"/>
      <c r="K274" s="14" t="inlineStr">
        <is>
          <t xml:space="preserve">Temperatura média do enrolamento, referenciada a temperatura ambiente - Tr = </t>
        </is>
      </c>
      <c r="L274" s="39">
        <f>((L271/J34)*(J36+AP27))-AP27</f>
        <v/>
      </c>
      <c r="M274" s="34">
        <f>M270</f>
        <v/>
      </c>
      <c r="N274" s="50" t="n"/>
    </row>
    <row r="275" ht="14.1" customHeight="1" thickBot="1">
      <c r="B275" s="23" t="n"/>
      <c r="N275" s="50" t="n"/>
    </row>
    <row r="276" ht="14.1" customHeight="1">
      <c r="B276" s="23" t="n"/>
      <c r="C276" s="245" t="inlineStr">
        <is>
          <t>Calculo da elevação de temperatura média</t>
        </is>
      </c>
      <c r="D276" s="406" t="n"/>
      <c r="E276" s="406" t="n"/>
      <c r="F276" s="406" t="n"/>
      <c r="G276" s="406" t="n"/>
      <c r="H276" s="406" t="n"/>
      <c r="I276" s="406" t="n"/>
      <c r="J276" s="406" t="n"/>
      <c r="K276" s="406" t="n"/>
      <c r="L276" s="406" t="n"/>
      <c r="M276" s="407" t="n"/>
      <c r="N276" s="50" t="n"/>
    </row>
    <row r="277" ht="14.1" customHeight="1">
      <c r="B277" s="23" t="n"/>
      <c r="C277" s="239" t="inlineStr">
        <is>
          <t>Formula</t>
        </is>
      </c>
      <c r="D277" s="391" t="n"/>
      <c r="E277" s="391" t="n"/>
      <c r="F277" s="410" t="n"/>
      <c r="G277" s="241" t="inlineStr">
        <is>
          <t>Variáveis</t>
        </is>
      </c>
      <c r="H277" s="391" t="n"/>
      <c r="I277" s="391" t="n"/>
      <c r="J277" s="391" t="n"/>
      <c r="K277" s="391" t="n"/>
      <c r="L277" s="391" t="n"/>
      <c r="M277" s="410" t="n"/>
      <c r="N277" s="50" t="n"/>
      <c r="S277" s="14" t="n"/>
    </row>
    <row r="278" ht="14.1" customHeight="1">
      <c r="B278" s="23" t="n"/>
      <c r="C278" s="21" t="n"/>
      <c r="D278" s="12" t="n"/>
      <c r="E278" s="12" t="n"/>
      <c r="F278" s="22" t="n"/>
      <c r="G278" s="30" t="n"/>
      <c r="H278" s="12" t="n"/>
      <c r="I278" s="12" t="n"/>
      <c r="J278" s="12" t="n"/>
      <c r="K278" s="12" t="n"/>
      <c r="L278" s="12" t="n"/>
      <c r="M278" s="31" t="n"/>
      <c r="N278" s="50" t="n"/>
      <c r="S278" s="14" t="n"/>
    </row>
    <row r="279" ht="14.1" customHeight="1">
      <c r="B279" s="23" t="n"/>
      <c r="C279" s="23" t="n"/>
      <c r="F279" s="24" t="n"/>
      <c r="G279" s="248" t="inlineStr">
        <is>
          <t>Temperatura média do enrolamento - Tr</t>
        </is>
      </c>
      <c r="L279" s="38">
        <f>L274</f>
        <v/>
      </c>
      <c r="M279" s="29">
        <f>M274</f>
        <v/>
      </c>
      <c r="N279" s="50" t="n"/>
      <c r="S279" s="14" t="n"/>
    </row>
    <row r="280" ht="14.1" customHeight="1">
      <c r="B280" s="23" t="n"/>
      <c r="C280" s="23" t="n"/>
      <c r="F280" s="24" t="n"/>
      <c r="G280" s="248" t="inlineStr">
        <is>
          <t>Temp. Amb.  no desligamento - T2</t>
        </is>
      </c>
      <c r="L280" s="38">
        <f>MEDIAN(J208:L208)</f>
        <v/>
      </c>
      <c r="M280" s="29" t="inlineStr">
        <is>
          <t xml:space="preserve"> °C</t>
        </is>
      </c>
      <c r="N280" s="50" t="n"/>
    </row>
    <row r="281" ht="14.1" customHeight="1" thickBot="1">
      <c r="B281" s="23" t="n"/>
      <c r="C281" s="25" t="n"/>
      <c r="D281" s="26" t="n"/>
      <c r="E281" s="26" t="n"/>
      <c r="F281" s="27" t="n"/>
      <c r="G281" s="246" t="n"/>
      <c r="H281" s="411" t="n"/>
      <c r="I281" s="411" t="n"/>
      <c r="J281" s="411" t="n"/>
      <c r="K281" s="411" t="n"/>
      <c r="L281" s="35" t="n"/>
      <c r="M281" s="33" t="n"/>
      <c r="N281" s="50" t="n"/>
    </row>
    <row r="282" ht="14.1" customHeight="1">
      <c r="B282" s="23" t="n"/>
      <c r="N282" s="50" t="n"/>
    </row>
    <row r="283" ht="14.1" customHeight="1">
      <c r="B283" s="23" t="n"/>
      <c r="I283" s="14" t="inlineStr">
        <is>
          <t xml:space="preserve">Variação de Temperatura Reator - DT  = </t>
        </is>
      </c>
      <c r="J283" s="39">
        <f>L274-L280</f>
        <v/>
      </c>
      <c r="K283" s="34">
        <f>M280</f>
        <v/>
      </c>
      <c r="N283" s="50" t="n"/>
    </row>
    <row r="284" ht="14.1" customHeight="1" thickBot="1">
      <c r="B284" s="23" t="n"/>
      <c r="N284" s="50" t="n"/>
      <c r="S284" s="14" t="n"/>
    </row>
    <row r="285" ht="14.1" customHeight="1">
      <c r="B285" s="23" t="n"/>
      <c r="C285" s="238" t="inlineStr">
        <is>
          <t>Correção da temperatura média final para temperatura ambiente de referência</t>
        </is>
      </c>
      <c r="D285" s="406" t="n"/>
      <c r="E285" s="406" t="n"/>
      <c r="F285" s="406" t="n"/>
      <c r="G285" s="406" t="n"/>
      <c r="H285" s="406" t="n"/>
      <c r="I285" s="406" t="n"/>
      <c r="J285" s="406" t="n"/>
      <c r="K285" s="406" t="n"/>
      <c r="L285" s="406" t="n"/>
      <c r="M285" s="407" t="n"/>
      <c r="N285" s="50" t="n"/>
    </row>
    <row r="286" ht="14.1" customHeight="1">
      <c r="B286" s="23" t="n"/>
      <c r="C286" s="239">
        <f>C277</f>
        <v/>
      </c>
      <c r="D286" s="391" t="n"/>
      <c r="E286" s="391" t="n"/>
      <c r="F286" s="410" t="n"/>
      <c r="G286" s="241">
        <f>G277</f>
        <v/>
      </c>
      <c r="H286" s="391" t="n"/>
      <c r="I286" s="391" t="n"/>
      <c r="J286" s="391" t="n"/>
      <c r="K286" s="391" t="n"/>
      <c r="L286" s="391" t="n"/>
      <c r="M286" s="410" t="n"/>
      <c r="N286" s="50" t="n"/>
    </row>
    <row r="287" ht="14.1" customHeight="1">
      <c r="B287" s="23" t="n"/>
      <c r="C287" s="21" t="n"/>
      <c r="D287" s="12" t="n"/>
      <c r="E287" s="12" t="n"/>
      <c r="F287" s="22" t="n"/>
      <c r="G287" s="30" t="n"/>
      <c r="H287" s="12" t="n"/>
      <c r="I287" s="12" t="n"/>
      <c r="J287" s="12" t="n"/>
      <c r="K287" s="12" t="n"/>
      <c r="L287" s="12" t="n"/>
      <c r="M287" s="31" t="n"/>
      <c r="N287" s="50" t="n"/>
    </row>
    <row r="288" ht="14.1" customHeight="1">
      <c r="B288" s="23" t="n"/>
      <c r="C288" s="23" t="n"/>
      <c r="F288" s="24" t="n"/>
      <c r="G288" s="248" t="inlineStr">
        <is>
          <t>Temperatura Amb. referência - Tref</t>
        </is>
      </c>
      <c r="L288" s="38" t="n">
        <v>40</v>
      </c>
      <c r="M288" s="29">
        <f>M280</f>
        <v/>
      </c>
      <c r="N288" s="50" t="n"/>
    </row>
    <row r="289" ht="14.1" customHeight="1">
      <c r="B289" s="23" t="n"/>
      <c r="C289" s="23" t="n"/>
      <c r="F289" s="24" t="n"/>
      <c r="G289" s="248">
        <f>G280</f>
        <v/>
      </c>
      <c r="L289" s="38">
        <f>L280</f>
        <v/>
      </c>
      <c r="M289" s="29">
        <f>M280</f>
        <v/>
      </c>
      <c r="N289" s="50" t="n"/>
    </row>
    <row r="290" ht="14.1" customHeight="1">
      <c r="B290" s="23" t="n"/>
      <c r="C290" s="23" t="n"/>
      <c r="F290" s="24" t="n"/>
      <c r="G290" s="248" t="inlineStr">
        <is>
          <t>Variação de Temperatura Reator - DT</t>
        </is>
      </c>
      <c r="L290" s="38">
        <f>J283</f>
        <v/>
      </c>
      <c r="M290" s="29">
        <f>K283</f>
        <v/>
      </c>
      <c r="N290" s="50" t="n"/>
    </row>
    <row r="291" ht="14.1" customHeight="1" thickBot="1">
      <c r="B291" s="23" t="n"/>
      <c r="C291" s="25" t="n"/>
      <c r="D291" s="26" t="n"/>
      <c r="E291" s="26" t="n"/>
      <c r="F291" s="27" t="n"/>
      <c r="G291" s="250" t="n"/>
      <c r="H291" s="411" t="n"/>
      <c r="I291" s="411" t="n"/>
      <c r="J291" s="411" t="n"/>
      <c r="K291" s="411" t="n"/>
      <c r="L291" s="32" t="n"/>
      <c r="M291" s="33" t="n"/>
      <c r="N291" s="50" t="n"/>
    </row>
    <row r="292">
      <c r="B292" s="23" t="n"/>
      <c r="N292" s="50" t="n"/>
    </row>
    <row r="293">
      <c r="B293" s="23" t="n"/>
      <c r="K293" s="14" t="inlineStr">
        <is>
          <t>Temperatura média final do Reator corrigida para temperatura ambiente de referência - TMF =</t>
        </is>
      </c>
      <c r="L293" s="39">
        <f>(L290*(AP27+L288)/(AP27+L289))+L288</f>
        <v/>
      </c>
      <c r="M293" s="34">
        <f>K283</f>
        <v/>
      </c>
      <c r="N293" s="50" t="n"/>
    </row>
    <row r="294" ht="15" customHeight="1" thickBot="1">
      <c r="B294" s="23" t="n"/>
      <c r="N294" s="50" t="n"/>
    </row>
    <row r="295" ht="15" customHeight="1">
      <c r="B295" s="23" t="n"/>
      <c r="C295" s="238" t="inlineStr">
        <is>
          <t>Elevação de temperatura média final para temperatura ambiente de referência</t>
        </is>
      </c>
      <c r="D295" s="406" t="n"/>
      <c r="E295" s="406" t="n"/>
      <c r="F295" s="406" t="n"/>
      <c r="G295" s="406" t="n"/>
      <c r="H295" s="406" t="n"/>
      <c r="I295" s="406" t="n"/>
      <c r="J295" s="406" t="n"/>
      <c r="K295" s="406" t="n"/>
      <c r="L295" s="406" t="n"/>
      <c r="M295" s="407" t="n"/>
      <c r="N295" s="50" t="n"/>
    </row>
    <row r="296" ht="15" customHeight="1">
      <c r="B296" s="23" t="n"/>
      <c r="C296" s="239">
        <f>C286</f>
        <v/>
      </c>
      <c r="D296" s="391" t="n"/>
      <c r="E296" s="391" t="n"/>
      <c r="F296" s="410" t="n"/>
      <c r="G296" s="241">
        <f>G286</f>
        <v/>
      </c>
      <c r="H296" s="391" t="n"/>
      <c r="I296" s="391" t="n"/>
      <c r="J296" s="391" t="n"/>
      <c r="K296" s="391" t="n"/>
      <c r="L296" s="391" t="n"/>
      <c r="M296" s="410" t="n"/>
      <c r="N296" s="50" t="n"/>
    </row>
    <row r="297">
      <c r="B297" s="23" t="n"/>
      <c r="C297" s="21" t="n"/>
      <c r="D297" s="12" t="n"/>
      <c r="E297" s="12" t="n"/>
      <c r="F297" s="22" t="n"/>
      <c r="G297" s="30" t="n"/>
      <c r="H297" s="12" t="n"/>
      <c r="I297" s="12" t="n"/>
      <c r="J297" s="12" t="n"/>
      <c r="K297" s="12" t="n"/>
      <c r="L297" s="12" t="n"/>
      <c r="M297" s="31" t="n"/>
      <c r="N297" s="50" t="n"/>
    </row>
    <row r="298" ht="15" customHeight="1">
      <c r="B298" s="23" t="n"/>
      <c r="C298" s="23" t="n"/>
      <c r="F298" s="24" t="n"/>
      <c r="G298" s="248" t="inlineStr">
        <is>
          <t>Temperatura Media Final - TMF</t>
        </is>
      </c>
      <c r="L298" s="38">
        <f>L293</f>
        <v/>
      </c>
      <c r="M298" s="29">
        <f>M290</f>
        <v/>
      </c>
      <c r="N298" s="50" t="n"/>
    </row>
    <row r="299" ht="15" customHeight="1">
      <c r="B299" s="23" t="n"/>
      <c r="C299" s="23" t="n"/>
      <c r="F299" s="24" t="n"/>
      <c r="G299" s="248" t="inlineStr">
        <is>
          <t>Temperatura Amb. referência - Tref</t>
        </is>
      </c>
      <c r="L299" s="38">
        <f>L288</f>
        <v/>
      </c>
      <c r="M299" s="29">
        <f>M298</f>
        <v/>
      </c>
      <c r="N299" s="50" t="n"/>
    </row>
    <row r="300" ht="15.75" customHeight="1" thickBot="1">
      <c r="B300" s="23" t="n"/>
      <c r="C300" s="25" t="n"/>
      <c r="D300" s="26" t="n"/>
      <c r="E300" s="26" t="n"/>
      <c r="F300" s="27" t="n"/>
      <c r="G300" s="250" t="n"/>
      <c r="H300" s="411" t="n"/>
      <c r="I300" s="411" t="n"/>
      <c r="J300" s="411" t="n"/>
      <c r="K300" s="411" t="n"/>
      <c r="L300" s="32" t="n"/>
      <c r="M300" s="33" t="n"/>
      <c r="N300" s="50" t="n"/>
    </row>
    <row r="301">
      <c r="B301" s="23" t="n"/>
      <c r="N301" s="50" t="n"/>
    </row>
    <row r="302">
      <c r="B302" s="23" t="n"/>
      <c r="K302" s="14" t="inlineStr">
        <is>
          <t>Elevação de temperatura média final para temperatura ambiente de referência - DTref =</t>
        </is>
      </c>
      <c r="L302" s="39">
        <f>L298-L299</f>
        <v/>
      </c>
      <c r="M302" s="34">
        <f>M293</f>
        <v/>
      </c>
      <c r="N302" s="50" t="n"/>
    </row>
    <row r="303" ht="15" customHeight="1" thickBot="1">
      <c r="B303" s="23" t="n"/>
      <c r="K303" s="14" t="n"/>
      <c r="L303" s="39" t="n"/>
      <c r="M303" s="34" t="n"/>
      <c r="N303" s="50" t="n"/>
    </row>
    <row r="304" ht="15" customHeight="1">
      <c r="B304" s="23" t="n"/>
      <c r="C304" s="238" t="inlineStr">
        <is>
          <t>Cálculo da temperatura média final atingida após o curto-circuito Ɵ</t>
        </is>
      </c>
      <c r="D304" s="406" t="n"/>
      <c r="E304" s="406" t="n"/>
      <c r="F304" s="406" t="n"/>
      <c r="G304" s="406" t="n"/>
      <c r="H304" s="406" t="n"/>
      <c r="I304" s="406" t="n"/>
      <c r="J304" s="406" t="n"/>
      <c r="K304" s="406" t="n"/>
      <c r="L304" s="406" t="n"/>
      <c r="M304" s="407" t="n"/>
      <c r="N304" s="50" t="n"/>
    </row>
    <row r="305" ht="15" customHeight="1">
      <c r="B305" s="23" t="n"/>
      <c r="C305" s="239">
        <f>C296</f>
        <v/>
      </c>
      <c r="D305" s="391" t="n"/>
      <c r="E305" s="391" t="n"/>
      <c r="F305" s="410" t="n"/>
      <c r="G305" s="241">
        <f>G296</f>
        <v/>
      </c>
      <c r="H305" s="391" t="n"/>
      <c r="I305" s="391" t="n"/>
      <c r="J305" s="391" t="n"/>
      <c r="K305" s="391" t="n"/>
      <c r="L305" s="391" t="n"/>
      <c r="M305" s="410" t="n"/>
      <c r="N305" s="50" t="n"/>
    </row>
    <row r="306">
      <c r="B306" s="23" t="n"/>
      <c r="C306" s="21" t="n"/>
      <c r="D306" s="12" t="n"/>
      <c r="E306" s="12" t="n"/>
      <c r="F306" s="22" t="n"/>
      <c r="G306" s="30" t="n"/>
      <c r="H306" s="12" t="n"/>
      <c r="I306" s="12" t="n"/>
      <c r="J306" s="12" t="n"/>
      <c r="K306" s="12" t="n"/>
      <c r="L306" s="12" t="n"/>
      <c r="M306" s="31" t="n"/>
      <c r="N306" s="50" t="n"/>
    </row>
    <row r="307" ht="15" customHeight="1">
      <c r="B307" s="23" t="n"/>
      <c r="C307" s="23" t="n"/>
      <c r="F307" s="24" t="n"/>
      <c r="G307" s="248" t="inlineStr">
        <is>
          <t>Temperatura Media Final - TMF</t>
        </is>
      </c>
      <c r="L307" s="38">
        <f>L298</f>
        <v/>
      </c>
      <c r="M307" s="29">
        <f>M299</f>
        <v/>
      </c>
      <c r="N307" s="50" t="n"/>
    </row>
    <row r="308" ht="15" customHeight="1">
      <c r="B308" s="23" t="n"/>
      <c r="C308" s="23" t="n"/>
      <c r="F308" s="24" t="n"/>
      <c r="G308" s="248" t="inlineStr">
        <is>
          <t>Corrente de curto-circuito - Icc</t>
        </is>
      </c>
      <c r="L308" s="38">
        <f>F15</f>
        <v/>
      </c>
      <c r="M308" s="29" t="inlineStr">
        <is>
          <t xml:space="preserve"> kA</t>
        </is>
      </c>
      <c r="N308" s="50" t="n"/>
    </row>
    <row r="309" ht="15" customHeight="1">
      <c r="B309" s="23" t="n"/>
      <c r="C309" s="23" t="n"/>
      <c r="F309" s="24" t="n"/>
      <c r="G309" s="248" t="inlineStr">
        <is>
          <t>Secção do Enrolamento - S</t>
        </is>
      </c>
      <c r="L309" s="150" t="inlineStr"/>
      <c r="M309" s="29" t="inlineStr">
        <is>
          <t>mm²</t>
        </is>
      </c>
      <c r="N309" s="50" t="n"/>
    </row>
    <row r="310" ht="15" customHeight="1">
      <c r="B310" s="23" t="n"/>
      <c r="C310" s="23" t="n"/>
      <c r="F310" s="24" t="n"/>
      <c r="G310" s="248" t="inlineStr">
        <is>
          <t>Duração do Curto-circuito - t</t>
        </is>
      </c>
      <c r="L310" s="38" t="n">
        <v>1</v>
      </c>
      <c r="M310" s="29" t="inlineStr">
        <is>
          <t>s</t>
        </is>
      </c>
      <c r="N310" s="50" t="n"/>
    </row>
    <row r="311" ht="15.75" customHeight="1" thickBot="1">
      <c r="B311" s="23" t="n"/>
      <c r="C311" s="25" t="n"/>
      <c r="D311" s="26" t="n"/>
      <c r="E311" s="26" t="n"/>
      <c r="F311" s="27" t="n"/>
      <c r="G311" s="250" t="n"/>
      <c r="H311" s="411" t="n"/>
      <c r="I311" s="411" t="n"/>
      <c r="J311" s="411" t="n"/>
      <c r="K311" s="411" t="n"/>
      <c r="L311" s="32" t="n"/>
      <c r="M311" s="33" t="n"/>
      <c r="N311" s="50" t="n"/>
    </row>
    <row r="312">
      <c r="B312" s="23" t="n"/>
      <c r="N312" s="50" t="n"/>
    </row>
    <row r="313" ht="15" customHeight="1">
      <c r="B313" s="23" t="n"/>
      <c r="K313" s="14" t="inlineStr">
        <is>
          <t>Calculo da temperatura media final atingida após o curto-circuito - Ɵ =</t>
        </is>
      </c>
      <c r="L313" s="39">
        <f>L307+((2*(L307+AP27))/((45700/((L308*1000)/L309)^2*L310)-1))</f>
        <v/>
      </c>
      <c r="M313" s="34">
        <f>M302</f>
        <v/>
      </c>
      <c r="N313" s="50" t="n"/>
    </row>
    <row r="314">
      <c r="B314" s="23" t="n"/>
      <c r="K314" s="14" t="n"/>
      <c r="L314" s="39" t="n"/>
      <c r="M314" s="34" t="n"/>
      <c r="N314" s="50" t="n"/>
    </row>
    <row r="315" ht="15.75" customHeight="1">
      <c r="B315" s="392" t="inlineStr">
        <is>
          <t>Resultado final</t>
        </is>
      </c>
      <c r="N315" s="385" t="n"/>
    </row>
    <row r="316">
      <c r="B316" s="23" t="n"/>
      <c r="N316" s="50" t="n"/>
    </row>
    <row r="317">
      <c r="B317" s="23" t="n"/>
      <c r="N317" s="50" t="n"/>
    </row>
    <row r="318">
      <c r="B318" s="23" t="n"/>
      <c r="N318" s="50" t="n"/>
    </row>
    <row r="319">
      <c r="B319" s="23" t="n"/>
      <c r="N319" s="50" t="n"/>
    </row>
    <row r="320" ht="15" customHeight="1" thickBot="1">
      <c r="B320" s="23" t="n"/>
      <c r="N320" s="50" t="n"/>
    </row>
    <row r="321" ht="15" customHeight="1">
      <c r="B321" s="23" t="n"/>
      <c r="E321" s="412" t="inlineStr">
        <is>
          <t>Valor Garantido</t>
        </is>
      </c>
      <c r="F321" s="381" t="n"/>
      <c r="G321" s="381" t="n"/>
      <c r="H321" s="381" t="n"/>
      <c r="I321" s="381" t="n"/>
      <c r="J321" s="382" t="n"/>
      <c r="N321" s="50" t="n"/>
    </row>
    <row r="322" ht="15" customHeight="1">
      <c r="B322" s="23" t="n"/>
      <c r="E322" s="265" t="inlineStr">
        <is>
          <t>Classe de temperatura</t>
        </is>
      </c>
      <c r="I322" s="50" t="inlineStr">
        <is>
          <t>B: 130°C</t>
        </is>
      </c>
      <c r="J322" s="385" t="n"/>
      <c r="N322" s="50" t="n"/>
    </row>
    <row r="323" ht="15.75" customHeight="1" thickBot="1">
      <c r="B323" s="23" t="n"/>
      <c r="E323" s="267" t="inlineStr">
        <is>
          <t>Temperatura média final.</t>
        </is>
      </c>
      <c r="F323" s="411" t="n"/>
      <c r="G323" s="411" t="n"/>
      <c r="H323" s="411" t="n"/>
      <c r="I323" s="40">
        <f>L293</f>
        <v/>
      </c>
      <c r="J323" s="41">
        <f>M293</f>
        <v/>
      </c>
      <c r="N323" s="50" t="n"/>
    </row>
    <row r="324">
      <c r="B324" s="23" t="n"/>
      <c r="N324" s="50" t="n"/>
    </row>
    <row r="325" ht="15" customHeight="1">
      <c r="B325" s="377" t="n"/>
      <c r="C325" s="378" t="inlineStr">
        <is>
          <t>Data dos Ensaios:</t>
        </is>
      </c>
      <c r="E325" s="259">
        <f>TODAY()</f>
        <v/>
      </c>
      <c r="N325" s="50" t="n"/>
    </row>
    <row r="326" ht="15" customHeight="1">
      <c r="B326" s="61" t="n"/>
      <c r="C326" s="249" t="n"/>
      <c r="D326" s="259" t="n"/>
      <c r="E326" s="251" t="n"/>
      <c r="N326" s="50" t="n"/>
    </row>
    <row r="327" ht="15" customHeight="1">
      <c r="B327" s="53" t="n"/>
      <c r="C327" s="42" t="inlineStr">
        <is>
          <t>Responsável pelos ensaios</t>
        </is>
      </c>
      <c r="D327" s="42" t="n"/>
      <c r="E327" s="42" t="n"/>
      <c r="J327" s="52" t="inlineStr">
        <is>
          <t>Inspetor do Cliente:</t>
        </is>
      </c>
      <c r="L327" s="42" t="n"/>
      <c r="M327" s="42" t="n"/>
      <c r="N327" s="54" t="n"/>
    </row>
    <row r="328">
      <c r="B328" s="55" t="n"/>
      <c r="C328" s="42" t="n"/>
      <c r="D328" s="42" t="n"/>
      <c r="E328" s="42" t="n"/>
      <c r="K328" s="42" t="n"/>
      <c r="L328" s="42" t="n"/>
      <c r="M328" s="42" t="n"/>
      <c r="N328" s="54" t="n"/>
    </row>
    <row r="329">
      <c r="B329" s="55" t="n"/>
      <c r="C329" s="42" t="n"/>
      <c r="D329" s="42" t="n"/>
      <c r="E329" s="42" t="n"/>
      <c r="K329" s="42" t="n"/>
      <c r="L329" s="42" t="n"/>
      <c r="M329" s="42" t="n"/>
      <c r="N329" s="54" t="n"/>
    </row>
    <row r="330" ht="15" customHeight="1">
      <c r="B330" s="53" t="n"/>
      <c r="C330" s="42" t="n"/>
      <c r="D330" s="42" t="n"/>
      <c r="E330" s="42" t="n"/>
      <c r="K330" s="52" t="n"/>
      <c r="L330" s="42" t="n"/>
      <c r="M330" s="42" t="n"/>
      <c r="N330" s="54" t="n"/>
    </row>
    <row r="331" ht="15" customHeight="1">
      <c r="B331" s="53" t="n"/>
      <c r="C331" s="42" t="n"/>
      <c r="D331" s="42" t="n"/>
      <c r="E331" s="42" t="n"/>
      <c r="I331" s="376" t="n"/>
      <c r="K331" s="52" t="n"/>
      <c r="L331" s="42" t="n"/>
      <c r="M331" s="42" t="n"/>
      <c r="N331" s="54" t="n"/>
    </row>
    <row r="332" ht="15" customHeight="1">
      <c r="B332" s="374" t="n"/>
      <c r="I332" s="375" t="n"/>
      <c r="N332" s="54" t="n"/>
    </row>
    <row r="333">
      <c r="B333" s="55" t="n"/>
      <c r="C333" s="42" t="n"/>
      <c r="D333" s="42" t="n"/>
      <c r="E333" s="42" t="n"/>
      <c r="K333" s="42" t="n"/>
      <c r="L333" s="42" t="n"/>
      <c r="M333" s="42" t="n"/>
      <c r="N333" s="54" t="n"/>
    </row>
    <row r="334">
      <c r="B334" s="413" t="inlineStr">
        <is>
          <t>Rua Prefeito Domingos Mocelin Neto, 155 - CEP 83420-000 | Quatro Barras | PR | BRA
Tel: +55 41 3167-4000</t>
        </is>
      </c>
      <c r="N334" s="385" t="n"/>
    </row>
    <row r="335">
      <c r="B335" s="414" t="n"/>
      <c r="N335" s="385" t="n"/>
    </row>
    <row r="336" ht="15" customHeight="1" thickBot="1">
      <c r="B336" s="56" t="n"/>
      <c r="C336" s="57" t="n"/>
      <c r="D336" s="57" t="n"/>
      <c r="E336" s="57" t="n"/>
      <c r="F336" s="57" t="n"/>
      <c r="G336" s="57" t="n"/>
      <c r="H336" s="57" t="n"/>
      <c r="I336" s="57" t="n"/>
      <c r="J336" s="26" t="n"/>
      <c r="K336" s="26" t="n"/>
      <c r="L336" s="26" t="n"/>
      <c r="M336" s="26" t="n"/>
      <c r="N336" s="58" t="n"/>
    </row>
  </sheetData>
  <mergeCells count="111">
    <mergeCell ref="G277:M277"/>
    <mergeCell ref="G280:K280"/>
    <mergeCell ref="G291:K291"/>
    <mergeCell ref="C285:M285"/>
    <mergeCell ref="C286:F286"/>
    <mergeCell ref="G286:M286"/>
    <mergeCell ref="G288:K288"/>
    <mergeCell ref="G289:K289"/>
    <mergeCell ref="D55:E56"/>
    <mergeCell ref="F55:L56"/>
    <mergeCell ref="G271:K271"/>
    <mergeCell ref="H243:I243"/>
    <mergeCell ref="H244:I244"/>
    <mergeCell ref="H245:I245"/>
    <mergeCell ref="G269:K269"/>
    <mergeCell ref="E252:K252"/>
    <mergeCell ref="B264:N264"/>
    <mergeCell ref="G270:K270"/>
    <mergeCell ref="B334:N335"/>
    <mergeCell ref="B332:F332"/>
    <mergeCell ref="I332:M332"/>
    <mergeCell ref="I322:J322"/>
    <mergeCell ref="E321:J321"/>
    <mergeCell ref="E322:H322"/>
    <mergeCell ref="E323:H323"/>
    <mergeCell ref="C325:D325"/>
    <mergeCell ref="E325:F325"/>
    <mergeCell ref="B315:N315"/>
    <mergeCell ref="C304:M304"/>
    <mergeCell ref="C305:F305"/>
    <mergeCell ref="G305:M305"/>
    <mergeCell ref="C295:M295"/>
    <mergeCell ref="C296:F296"/>
    <mergeCell ref="G296:M296"/>
    <mergeCell ref="C266:M266"/>
    <mergeCell ref="C267:F267"/>
    <mergeCell ref="G267:M267"/>
    <mergeCell ref="G281:K281"/>
    <mergeCell ref="G279:K279"/>
    <mergeCell ref="G272:K272"/>
    <mergeCell ref="G307:K307"/>
    <mergeCell ref="G308:K308"/>
    <mergeCell ref="G311:K311"/>
    <mergeCell ref="G309:K309"/>
    <mergeCell ref="G310:K310"/>
    <mergeCell ref="G298:K298"/>
    <mergeCell ref="G299:K299"/>
    <mergeCell ref="G300:K300"/>
    <mergeCell ref="G290:K290"/>
    <mergeCell ref="C276:M276"/>
    <mergeCell ref="C277:F277"/>
    <mergeCell ref="M17:N17"/>
    <mergeCell ref="B84:N84"/>
    <mergeCell ref="E210:K210"/>
    <mergeCell ref="B232:N232"/>
    <mergeCell ref="D47:E48"/>
    <mergeCell ref="F47:L48"/>
    <mergeCell ref="B32:N32"/>
    <mergeCell ref="D2:N4"/>
    <mergeCell ref="J86:L86"/>
    <mergeCell ref="D86:I86"/>
    <mergeCell ref="B39:N39"/>
    <mergeCell ref="C20:M28"/>
    <mergeCell ref="M16:N16"/>
    <mergeCell ref="E61:K61"/>
    <mergeCell ref="B5:C5"/>
    <mergeCell ref="B6:C6"/>
    <mergeCell ref="B7:C7"/>
    <mergeCell ref="B9:N9"/>
    <mergeCell ref="B18:N18"/>
    <mergeCell ref="D41:E42"/>
    <mergeCell ref="F41:L42"/>
    <mergeCell ref="D43:E44"/>
    <mergeCell ref="D57:E58"/>
    <mergeCell ref="F57:L58"/>
    <mergeCell ref="J34:J35"/>
    <mergeCell ref="J36:J37"/>
    <mergeCell ref="D53:E54"/>
    <mergeCell ref="F53:L54"/>
    <mergeCell ref="K36:K37"/>
    <mergeCell ref="K34:K35"/>
    <mergeCell ref="E34:I35"/>
    <mergeCell ref="E36:I37"/>
    <mergeCell ref="H246:I246"/>
    <mergeCell ref="G234:J234"/>
    <mergeCell ref="H242:I242"/>
    <mergeCell ref="H241:I241"/>
    <mergeCell ref="H240:I240"/>
    <mergeCell ref="H239:I239"/>
    <mergeCell ref="H238:I238"/>
    <mergeCell ref="H237:I237"/>
    <mergeCell ref="H236:I236"/>
    <mergeCell ref="H235:I235"/>
    <mergeCell ref="D49:E50"/>
    <mergeCell ref="F49:L50"/>
    <mergeCell ref="D51:E52"/>
    <mergeCell ref="F51:L52"/>
    <mergeCell ref="F43:L44"/>
    <mergeCell ref="D45:E46"/>
    <mergeCell ref="F45:L46"/>
    <mergeCell ref="P2:X2"/>
    <mergeCell ref="P3:U3"/>
    <mergeCell ref="V3:X3"/>
    <mergeCell ref="H247:I247"/>
    <mergeCell ref="H248:I248"/>
    <mergeCell ref="H249:I249"/>
    <mergeCell ref="H250:I250"/>
    <mergeCell ref="V236:AC236"/>
    <mergeCell ref="P54:X54"/>
    <mergeCell ref="P55:U55"/>
    <mergeCell ref="V55:X55"/>
  </mergeCells>
  <conditionalFormatting sqref="Q57:X57">
    <cfRule type="expression" priority="17" dxfId="2">
      <formula>$E$92&lt;1</formula>
    </cfRule>
  </conditionalFormatting>
  <conditionalFormatting sqref="Q58:U58 V58:X66">
    <cfRule type="expression" priority="16" dxfId="2">
      <formula>$E$96&lt;1</formula>
    </cfRule>
  </conditionalFormatting>
  <conditionalFormatting sqref="Q59:U66">
    <cfRule type="expression" priority="15" dxfId="2">
      <formula>$E$100&lt;1</formula>
    </cfRule>
  </conditionalFormatting>
  <conditionalFormatting sqref="Q5:X24">
    <cfRule type="cellIs" priority="2" operator="lessThan" dxfId="0">
      <formula>1</formula>
    </cfRule>
  </conditionalFormatting>
  <conditionalFormatting sqref="Q57:X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fitToHeight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Planilha5">
    <outlinePr summaryBelow="1" summaryRight="1"/>
    <pageSetUpPr fitToPage="1"/>
  </sheetPr>
  <dimension ref="B1:BL336"/>
  <sheetViews>
    <sheetView zoomScale="70" zoomScaleNormal="70" workbookViewId="0">
      <selection activeCell="U23" sqref="U23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22"/>
    <col width="9.7109375" customWidth="1" style="141" min="23" max="23"/>
    <col width="8.28515625" customWidth="1" style="141" min="24" max="24"/>
    <col width="8.28515625" customWidth="1" style="376" min="25" max="33"/>
    <col width="7.42578125" bestFit="1" customWidth="1" style="376" min="34" max="34"/>
    <col width="8.28515625" customWidth="1" style="376" min="35" max="35"/>
    <col width="9.85546875" bestFit="1" customWidth="1" style="376" min="36" max="36"/>
    <col width="8.28515625" customWidth="1" style="376" min="37" max="37"/>
    <col width="9.140625" customWidth="1" style="376" min="38" max="16384"/>
  </cols>
  <sheetData>
    <row r="1" ht="14.1" customHeight="1" thickBot="1">
      <c r="X1" s="376" t="n"/>
      <c r="BB1" s="141" t="n"/>
      <c r="BC1" s="141" t="n"/>
    </row>
    <row r="2" ht="14.1" customHeight="1">
      <c r="B2" s="43" t="inlineStr">
        <is>
          <t xml:space="preserve">  </t>
        </is>
      </c>
      <c r="C2" s="44" t="n"/>
      <c r="D2" s="351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1" t="n"/>
      <c r="O2" s="381" t="n"/>
      <c r="P2" s="381" t="n"/>
      <c r="Q2" s="381" t="n"/>
      <c r="R2" s="381" t="n"/>
      <c r="S2" s="381" t="n"/>
      <c r="T2" s="381" t="n"/>
      <c r="U2" s="381" t="n"/>
      <c r="V2" s="382" t="n"/>
      <c r="X2" s="415" t="inlineStr">
        <is>
          <t>Estabilização em período de 30 minutos</t>
        </is>
      </c>
      <c r="Y2" s="391" t="n"/>
      <c r="Z2" s="391" t="n"/>
      <c r="AA2" s="391" t="n"/>
      <c r="AB2" s="391" t="n"/>
      <c r="AC2" s="391" t="n"/>
      <c r="AD2" s="391" t="n"/>
      <c r="AE2" s="391" t="n"/>
      <c r="AF2" s="391" t="n"/>
      <c r="AG2" s="391" t="n"/>
      <c r="AH2" s="391" t="n"/>
      <c r="AI2" s="391" t="n"/>
      <c r="AJ2" s="391" t="n"/>
      <c r="AK2" s="391" t="n"/>
      <c r="AL2" s="391" t="n"/>
      <c r="AM2" s="391" t="n"/>
      <c r="AN2" s="410" t="n"/>
      <c r="BB2" s="141" t="n"/>
      <c r="BC2" s="141" t="n"/>
      <c r="BD2" s="141" t="n"/>
      <c r="BE2" s="141" t="n"/>
      <c r="BF2" s="141" t="n"/>
      <c r="BG2" s="141" t="n"/>
      <c r="BH2" s="141" t="n"/>
      <c r="BI2" s="141" t="n"/>
      <c r="BJ2" s="141" t="n"/>
      <c r="BK2" s="141" t="n"/>
      <c r="BL2" s="141" t="n"/>
    </row>
    <row r="3" ht="14.1" customHeight="1">
      <c r="B3" s="45" t="n"/>
      <c r="C3" s="18" t="n"/>
      <c r="V3" s="385" t="n"/>
      <c r="X3" s="415" t="inlineStr">
        <is>
          <t>Pontos de medição no reator</t>
        </is>
      </c>
      <c r="Y3" s="391" t="n"/>
      <c r="Z3" s="391" t="n"/>
      <c r="AA3" s="391" t="n"/>
      <c r="AB3" s="391" t="n"/>
      <c r="AC3" s="391" t="n"/>
      <c r="AD3" s="391" t="n"/>
      <c r="AE3" s="391" t="n"/>
      <c r="AF3" s="391" t="n"/>
      <c r="AG3" s="391" t="n"/>
      <c r="AH3" s="391" t="n"/>
      <c r="AI3" s="391" t="n"/>
      <c r="AJ3" s="391" t="n"/>
      <c r="AK3" s="410" t="n"/>
      <c r="AL3" s="320" t="inlineStr">
        <is>
          <t>Temp. Ambiente</t>
        </is>
      </c>
      <c r="AM3" s="386" t="n"/>
      <c r="AN3" s="387" t="n"/>
      <c r="BB3" s="141" t="n"/>
      <c r="BC3" s="141" t="n"/>
      <c r="BD3" s="141" t="n"/>
      <c r="BE3" s="141" t="n"/>
      <c r="BF3" s="141" t="n"/>
      <c r="BG3" s="141" t="n"/>
      <c r="BH3" s="141" t="n"/>
      <c r="BI3" s="141" t="n"/>
      <c r="BJ3" s="141" t="n"/>
      <c r="BK3" s="141" t="n"/>
      <c r="BL3" s="141" t="n"/>
    </row>
    <row r="4" ht="14.1" customHeight="1">
      <c r="B4" s="45" t="n"/>
      <c r="C4" s="18" t="n"/>
      <c r="V4" s="385" t="n"/>
      <c r="X4" s="36" t="inlineStr">
        <is>
          <t>TEMPO</t>
        </is>
      </c>
      <c r="Y4" s="182" t="inlineStr">
        <is>
          <t>P1</t>
        </is>
      </c>
      <c r="Z4" s="182" t="inlineStr">
        <is>
          <t>P2</t>
        </is>
      </c>
      <c r="AA4" s="182" t="inlineStr">
        <is>
          <t>P3</t>
        </is>
      </c>
      <c r="AB4" s="182" t="inlineStr">
        <is>
          <t>P4</t>
        </is>
      </c>
      <c r="AC4" s="182" t="inlineStr">
        <is>
          <t>P5</t>
        </is>
      </c>
      <c r="AD4" s="182" t="inlineStr">
        <is>
          <t>P6</t>
        </is>
      </c>
      <c r="AE4" s="182" t="inlineStr">
        <is>
          <t>P7</t>
        </is>
      </c>
      <c r="AF4" s="182" t="inlineStr">
        <is>
          <t>P8</t>
        </is>
      </c>
      <c r="AG4" s="182" t="inlineStr">
        <is>
          <t>P9</t>
        </is>
      </c>
      <c r="AH4" s="182" t="inlineStr">
        <is>
          <t>P10</t>
        </is>
      </c>
      <c r="AI4" s="182" t="inlineStr">
        <is>
          <t>P11</t>
        </is>
      </c>
      <c r="AJ4" s="182" t="inlineStr">
        <is>
          <t>P12</t>
        </is>
      </c>
      <c r="AK4" s="182" t="inlineStr">
        <is>
          <t>P13</t>
        </is>
      </c>
      <c r="AL4" s="182" t="inlineStr">
        <is>
          <t>A1</t>
        </is>
      </c>
      <c r="AM4" s="182" t="inlineStr">
        <is>
          <t>A2</t>
        </is>
      </c>
      <c r="AN4" s="182" t="inlineStr">
        <is>
          <t>A3</t>
        </is>
      </c>
      <c r="BB4" s="141" t="n"/>
      <c r="BC4" s="141" t="n"/>
      <c r="BD4" s="141" t="n">
        <v>33.5</v>
      </c>
      <c r="BE4" s="141" t="n"/>
      <c r="BF4" s="141" t="n"/>
      <c r="BG4" s="141" t="n"/>
      <c r="BH4" s="141" t="n"/>
      <c r="BI4" s="141" t="n"/>
      <c r="BJ4" s="141" t="n"/>
      <c r="BK4" s="141" t="n"/>
      <c r="BL4" s="141" t="n"/>
    </row>
    <row r="5" ht="18.75" customHeight="1">
      <c r="B5" s="80" t="n"/>
      <c r="C5" s="294" t="n"/>
      <c r="D5" s="294" t="n"/>
      <c r="E5" s="294" t="n"/>
      <c r="F5" s="366" t="inlineStr">
        <is>
          <t>Cliente:</t>
        </is>
      </c>
      <c r="G5" s="397" t="n"/>
      <c r="H5" s="82" t="inlineStr">
        <is>
          <t>ALPEK</t>
        </is>
      </c>
      <c r="I5" s="294" t="n"/>
      <c r="J5" s="82" t="n"/>
      <c r="K5" s="294" t="n"/>
      <c r="L5" s="366" t="inlineStr">
        <is>
          <t>Referência:</t>
        </is>
      </c>
      <c r="M5" s="82" t="inlineStr">
        <is>
          <t>None</t>
        </is>
      </c>
      <c r="N5" s="294" t="n"/>
      <c r="O5" s="294" t="n"/>
      <c r="P5" s="366" t="n"/>
      <c r="Q5" s="366" t="inlineStr">
        <is>
          <t>Nº de Série:</t>
        </is>
      </c>
      <c r="R5" s="82" t="inlineStr">
        <is>
          <t>None-101</t>
        </is>
      </c>
      <c r="S5" s="82" t="n"/>
      <c r="T5" s="82" t="n"/>
      <c r="U5" s="82" t="n"/>
      <c r="V5" s="84" t="n"/>
      <c r="X5" s="16" t="inlineStr">
        <is>
          <t>0-30</t>
        </is>
      </c>
      <c r="Y5" s="372">
        <f>MEDIAN(E88:E94)-E88-(MEDIAN($R$88:$T$94)-MEDIAN($R$88:$T$88))</f>
        <v/>
      </c>
      <c r="Z5" s="372">
        <f>MEDIAN(F88:F94)-F88-(MEDIAN($R$88:$T$94)-MEDIAN($R$88:$T$88))</f>
        <v/>
      </c>
      <c r="AA5" s="372">
        <f>MEDIAN(G88:G94)-G88-(MEDIAN($R$88:$T$94)-MEDIAN($R$88:$T$88))</f>
        <v/>
      </c>
      <c r="AB5" s="372">
        <f>MEDIAN(H88:H94)-H88-(MEDIAN($R$88:$T$94)-MEDIAN($R$88:$T$88))</f>
        <v/>
      </c>
      <c r="AC5" s="372">
        <f>MEDIAN(I88:I94)-I88-(MEDIAN($R$88:$T$94)-MEDIAN($R$88:$T$88))</f>
        <v/>
      </c>
      <c r="AD5" s="372">
        <f>MEDIAN(J88:J94)-J88-(MEDIAN($R$88:$T$94)-MEDIAN($R$88:$T$88))</f>
        <v/>
      </c>
      <c r="AE5" s="372">
        <f>MEDIAN(K88:K94)-K88-(MEDIAN($R$88:$T$94)-MEDIAN($R$88:$T$88))</f>
        <v/>
      </c>
      <c r="AF5" s="372">
        <f>MEDIAN(L88:L94)-L88-(MEDIAN($R$88:$T$94)-MEDIAN($R$88:$T$88))</f>
        <v/>
      </c>
      <c r="AG5" s="372">
        <f>MEDIAN(M88:M94)-M88-(MEDIAN($R$88:$T$94)-MEDIAN($R$88:$T$88))</f>
        <v/>
      </c>
      <c r="AH5" s="372">
        <f>MEDIAN(N88:N94)-N88-(MEDIAN($R$88:$T$94)-MEDIAN($R$88:$T$88))</f>
        <v/>
      </c>
      <c r="AI5" s="372">
        <f>MEDIAN(O88:O94)-O88-(MEDIAN($R$88:$T$94)-MEDIAN($R$88:$T$88))</f>
        <v/>
      </c>
      <c r="AJ5" s="372">
        <f>MEDIAN(P88:P94)-P88-(MEDIAN($R$88:$T$94)-MEDIAN($R$88:$T$88))</f>
        <v/>
      </c>
      <c r="AK5" s="372">
        <f>MEDIAN(Q88:Q94)-Q88-(MEDIAN($R$88:$T$94)-MEDIAN($R$88:$T$88))</f>
        <v/>
      </c>
      <c r="AL5" s="372">
        <f>MEDIAN(R88:R94)-R88</f>
        <v/>
      </c>
      <c r="AM5" s="372">
        <f>MEDIAN(S88:S94)-S88</f>
        <v/>
      </c>
      <c r="AN5" s="372">
        <f>MEDIAN(T88:T94)-T88</f>
        <v/>
      </c>
      <c r="BB5" s="144" t="n"/>
      <c r="BC5" s="144" t="n"/>
      <c r="BD5" s="144" t="n"/>
      <c r="BE5" s="144" t="n"/>
      <c r="BF5" s="141" t="n"/>
      <c r="BG5" s="141" t="n"/>
      <c r="BH5" s="141">
        <f>BD4*1.1</f>
        <v/>
      </c>
      <c r="BI5" s="141" t="n"/>
      <c r="BJ5" s="141" t="n"/>
      <c r="BK5" s="141" t="n"/>
      <c r="BL5" s="141" t="n"/>
    </row>
    <row r="6" ht="18.75" customHeight="1">
      <c r="B6" s="85" t="n"/>
      <c r="C6" s="86" t="n"/>
      <c r="D6" s="86" t="n"/>
      <c r="E6" s="86" t="n"/>
      <c r="F6" s="368" t="inlineStr">
        <is>
          <t>Aplicação:</t>
        </is>
      </c>
      <c r="G6" s="391" t="n"/>
      <c r="H6" s="137" t="inlineStr"/>
      <c r="I6" s="86" t="n"/>
      <c r="J6" s="87" t="n"/>
      <c r="K6" s="86" t="n"/>
      <c r="L6" s="368" t="inlineStr">
        <is>
          <t>Montagem:</t>
        </is>
      </c>
      <c r="M6" s="137" t="inlineStr"/>
      <c r="N6" s="86" t="n"/>
      <c r="O6" s="86" t="n"/>
      <c r="P6" s="89" t="n"/>
      <c r="Q6" s="368" t="inlineStr">
        <is>
          <t>Quantidade:</t>
        </is>
      </c>
      <c r="R6" s="87" t="inlineStr">
        <is>
          <t>1</t>
        </is>
      </c>
      <c r="S6" s="87" t="n"/>
      <c r="T6" s="87" t="n"/>
      <c r="U6" s="87" t="n"/>
      <c r="V6" s="90" t="n"/>
      <c r="X6" s="16" t="inlineStr">
        <is>
          <t>30-60</t>
        </is>
      </c>
      <c r="Y6" s="372">
        <f>MEDIAN(E94:E100)-E94-(MEDIAN($R$94:$T$100)-MEDIAN($R$94:$T$94))</f>
        <v/>
      </c>
      <c r="Z6" s="372">
        <f>MEDIAN(F94:F100)-F94-(MEDIAN($R$94:$T$100)-MEDIAN($R$94:$T$94))</f>
        <v/>
      </c>
      <c r="AA6" s="372">
        <f>MEDIAN(G94:G100)-G94-(MEDIAN($R$94:$T$100)-MEDIAN($R$94:$T$94))</f>
        <v/>
      </c>
      <c r="AB6" s="372">
        <f>MEDIAN(H94:H100)-H94-(MEDIAN($R$94:$T$100)-MEDIAN($R$94:$T$94))</f>
        <v/>
      </c>
      <c r="AC6" s="372">
        <f>MEDIAN(I94:I100)-I94-(MEDIAN($R$94:$T$100)-MEDIAN($R$94:$T$94))</f>
        <v/>
      </c>
      <c r="AD6" s="372">
        <f>MEDIAN(J94:J100)-J94-(MEDIAN($R$94:$T$100)-MEDIAN($R$94:$T$94))</f>
        <v/>
      </c>
      <c r="AE6" s="372">
        <f>MEDIAN(K94:K100)-K94-(MEDIAN($R$94:$T$100)-MEDIAN($R$94:$T$94))</f>
        <v/>
      </c>
      <c r="AF6" s="372">
        <f>MEDIAN(L94:L100)-L94-(MEDIAN($R$94:$T$100)-MEDIAN($R$94:$T$94))</f>
        <v/>
      </c>
      <c r="AG6" s="372">
        <f>MEDIAN(M94:M100)-M94-(MEDIAN($R$94:$T$100)-MEDIAN($R$94:$T$94))</f>
        <v/>
      </c>
      <c r="AH6" s="372">
        <f>MEDIAN(N94:N100)-N94-(MEDIAN($R$94:$T$100)-MEDIAN($R$94:$T$94))</f>
        <v/>
      </c>
      <c r="AI6" s="372">
        <f>MEDIAN(O94:O100)-O94-(MEDIAN($R$94:$T$100)-MEDIAN($R$94:$T$94))</f>
        <v/>
      </c>
      <c r="AJ6" s="372">
        <f>MEDIAN(P94:P100)-P94-(MEDIAN($R$94:$T$100)-MEDIAN($R$94:$T$94))</f>
        <v/>
      </c>
      <c r="AK6" s="372">
        <f>MEDIAN(Q94:Q100)-Q94-(MEDIAN($R$94:$T$100)-MEDIAN($R$94:$T$94))</f>
        <v/>
      </c>
      <c r="AL6" s="372">
        <f>MEDIAN(R94:R100)-R94</f>
        <v/>
      </c>
      <c r="AM6" s="372">
        <f>MEDIAN(S94:S100)-S94</f>
        <v/>
      </c>
      <c r="AN6" s="372">
        <f>MEDIAN(T94:T100)-T94</f>
        <v/>
      </c>
      <c r="BB6" s="144" t="n"/>
      <c r="BC6" s="144" t="n"/>
      <c r="BD6" s="144" t="n"/>
      <c r="BE6" s="144" t="n"/>
      <c r="BF6" s="141" t="n"/>
      <c r="BG6" s="141" t="n"/>
      <c r="BH6" s="141" t="n"/>
      <c r="BI6" s="141" t="n"/>
      <c r="BJ6" s="141" t="n"/>
      <c r="BK6" s="141" t="n"/>
      <c r="BL6" s="141" t="n"/>
    </row>
    <row r="7" ht="18.75" customHeight="1">
      <c r="B7" s="85" t="n"/>
      <c r="C7" s="86" t="n"/>
      <c r="D7" s="86" t="n"/>
      <c r="E7" s="86" t="n"/>
      <c r="F7" s="368" t="inlineStr">
        <is>
          <t>Tipo:</t>
        </is>
      </c>
      <c r="G7" s="391" t="n"/>
      <c r="H7" s="87" t="inlineStr">
        <is>
          <t>None</t>
        </is>
      </c>
      <c r="I7" s="86" t="n"/>
      <c r="J7" s="89" t="n"/>
      <c r="K7" s="86" t="n"/>
      <c r="L7" s="91" t="inlineStr">
        <is>
          <t>Norma:</t>
        </is>
      </c>
      <c r="M7" s="87" t="inlineStr">
        <is>
          <t>ABNT NBR 5356-06</t>
        </is>
      </c>
      <c r="N7" s="86" t="n"/>
      <c r="O7" s="86" t="n"/>
      <c r="P7" s="89" t="n"/>
      <c r="Q7" s="368" t="inlineStr">
        <is>
          <t>Nº do Relatório:</t>
        </is>
      </c>
      <c r="R7" s="92" t="inlineStr">
        <is>
          <t>None1</t>
        </is>
      </c>
      <c r="S7" s="92" t="n"/>
      <c r="T7" s="92" t="n"/>
      <c r="U7" s="92" t="n"/>
      <c r="V7" s="337" t="n"/>
      <c r="X7" s="16" t="inlineStr">
        <is>
          <t>60-90</t>
        </is>
      </c>
      <c r="Y7" s="372">
        <f>MEDIAN(E100:E106)-E100-(MEDIAN($R$100:$T$106)-MEDIAN($R$100:$T$100))</f>
        <v/>
      </c>
      <c r="Z7" s="372">
        <f>MEDIAN(F100:F106)-F100-(MEDIAN($R$100:$T$106)-MEDIAN($R$100:$T$100))</f>
        <v/>
      </c>
      <c r="AA7" s="372">
        <f>MEDIAN(G100:G106)-G100-(MEDIAN($R$100:$T$106)-MEDIAN($R$100:$T$100))</f>
        <v/>
      </c>
      <c r="AB7" s="372">
        <f>MEDIAN(H100:H106)-H100-(MEDIAN($R$100:$T$106)-MEDIAN($R$100:$T$100))</f>
        <v/>
      </c>
      <c r="AC7" s="372">
        <f>MEDIAN(I100:I106)-I100-(MEDIAN($R$100:$T$106)-MEDIAN($R$100:$T$100))</f>
        <v/>
      </c>
      <c r="AD7" s="372">
        <f>MEDIAN(J100:J106)-J100-(MEDIAN($R$100:$T$106)-MEDIAN($R$100:$T$100))</f>
        <v/>
      </c>
      <c r="AE7" s="372">
        <f>MEDIAN(K100:K106)-K100-(MEDIAN($R$100:$T$106)-MEDIAN($R$100:$T$100))</f>
        <v/>
      </c>
      <c r="AF7" s="372">
        <f>MEDIAN(L100:L106)-L100-(MEDIAN($R$100:$T$106)-MEDIAN($R$100:$T$100))</f>
        <v/>
      </c>
      <c r="AG7" s="372">
        <f>MEDIAN(M100:M106)-M100-(MEDIAN($R$100:$T$106)-MEDIAN($R$100:$T$100))</f>
        <v/>
      </c>
      <c r="AH7" s="372">
        <f>MEDIAN(N100:N106)-N100-(MEDIAN($R$100:$T$106)-MEDIAN($R$100:$T$100))</f>
        <v/>
      </c>
      <c r="AI7" s="372">
        <f>MEDIAN(O100:O106)-O100-(MEDIAN($R$100:$T$106)-MEDIAN($R$100:$T$100))</f>
        <v/>
      </c>
      <c r="AJ7" s="372">
        <f>MEDIAN(P100:P106)-P100-(MEDIAN($R$100:$T$106)-MEDIAN($R$100:$T$100))</f>
        <v/>
      </c>
      <c r="AK7" s="372">
        <f>MEDIAN(Q100:Q106)-Q100-(MEDIAN($R$100:$T$106)-MEDIAN($R$100:$T$100))</f>
        <v/>
      </c>
      <c r="AL7" s="372">
        <f>MEDIAN(R100:R106)-R100</f>
        <v/>
      </c>
      <c r="AM7" s="372">
        <f>MEDIAN(S100:S106)-S100</f>
        <v/>
      </c>
      <c r="AN7" s="372">
        <f>MEDIAN(T100:T106)-T100</f>
        <v/>
      </c>
      <c r="BB7" s="145" t="n"/>
      <c r="BC7" s="145" t="n"/>
      <c r="BD7" s="145" t="n"/>
      <c r="BE7" s="145" t="n"/>
      <c r="BF7" s="141" t="n"/>
      <c r="BG7" s="141" t="n"/>
      <c r="BH7" s="141" t="n"/>
      <c r="BI7" s="141" t="n"/>
      <c r="BJ7" s="141" t="n"/>
      <c r="BK7" s="141" t="n"/>
      <c r="BL7" s="141" t="n"/>
    </row>
    <row r="8" ht="14.1" customHeight="1">
      <c r="B8" s="94" t="n"/>
      <c r="C8" s="306" t="n"/>
      <c r="D8" s="95" t="n"/>
      <c r="E8" s="95" t="n"/>
      <c r="F8" s="95" t="n"/>
      <c r="G8" s="95" t="n"/>
      <c r="H8" s="95" t="n"/>
      <c r="I8" s="95" t="n"/>
      <c r="J8" s="95" t="n"/>
      <c r="K8" s="306" t="n"/>
      <c r="L8" s="306" t="n"/>
      <c r="M8" s="306" t="n"/>
      <c r="N8" s="306" t="n"/>
      <c r="O8" s="306" t="n"/>
      <c r="P8" s="306" t="n"/>
      <c r="Q8" s="306" t="n"/>
      <c r="R8" s="306" t="n"/>
      <c r="S8" s="306" t="n"/>
      <c r="T8" s="306" t="n"/>
      <c r="U8" s="306" t="n"/>
      <c r="V8" s="96" t="n"/>
      <c r="X8" s="16" t="inlineStr">
        <is>
          <t>90-120</t>
        </is>
      </c>
      <c r="Y8" s="372">
        <f>MEDIAN(E106:E112)-E106-(MEDIAN($R$106:$T$112)-MEDIAN($R$106:$T$106))</f>
        <v/>
      </c>
      <c r="Z8" s="372">
        <f>MEDIAN(F106:F112)-F106-(MEDIAN($R$106:$T$112)-MEDIAN($R$106:$T$106))</f>
        <v/>
      </c>
      <c r="AA8" s="372">
        <f>MEDIAN(G106:G112)-G106-(MEDIAN($R$106:$T$112)-MEDIAN($R$106:$T$106))</f>
        <v/>
      </c>
      <c r="AB8" s="372">
        <f>MEDIAN(H106:H112)-H106-(MEDIAN($R$106:$T$112)-MEDIAN($R$106:$T$106))</f>
        <v/>
      </c>
      <c r="AC8" s="372">
        <f>MEDIAN(I106:I112)-I106-(MEDIAN($R$106:$T$112)-MEDIAN($R$106:$T$106))</f>
        <v/>
      </c>
      <c r="AD8" s="372">
        <f>MEDIAN(J106:J112)-J106-(MEDIAN($R$106:$T$112)-MEDIAN($R$106:$T$106))</f>
        <v/>
      </c>
      <c r="AE8" s="372">
        <f>MEDIAN(K106:K112)-K106-(MEDIAN($R$106:$T$112)-MEDIAN($R$106:$T$106))</f>
        <v/>
      </c>
      <c r="AF8" s="372">
        <f>MEDIAN(L106:L112)-L106-(MEDIAN($R$106:$T$112)-MEDIAN($R$106:$T$106))</f>
        <v/>
      </c>
      <c r="AG8" s="372">
        <f>MEDIAN(M106:M112)-M106-(MEDIAN($R$106:$T$112)-MEDIAN($R$106:$T$106))</f>
        <v/>
      </c>
      <c r="AH8" s="372">
        <f>MEDIAN(N106:N112)-N106-(MEDIAN($R$106:$T$112)-MEDIAN($R$106:$T$106))</f>
        <v/>
      </c>
      <c r="AI8" s="372">
        <f>MEDIAN(O106:O112)-O106-(MEDIAN($R$106:$T$112)-MEDIAN($R$106:$T$106))</f>
        <v/>
      </c>
      <c r="AJ8" s="372">
        <f>MEDIAN(P106:P112)-P106-(MEDIAN($R$106:$T$112)-MEDIAN($R$106:$T$106))</f>
        <v/>
      </c>
      <c r="AK8" s="372">
        <f>MEDIAN(Q106:Q112)-Q106-(MEDIAN($R$106:$T$112)-MEDIAN($R$106:$T$106))</f>
        <v/>
      </c>
      <c r="AL8" s="372">
        <f>MEDIAN(R106:R112)-R106</f>
        <v/>
      </c>
      <c r="AM8" s="372">
        <f>MEDIAN(S106:S112)-S106</f>
        <v/>
      </c>
      <c r="AN8" s="372">
        <f>MEDIAN(T106:T112)-T106</f>
        <v/>
      </c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K8" s="141" t="n"/>
      <c r="BL8" s="141" t="n"/>
    </row>
    <row r="9" ht="18" customHeight="1">
      <c r="B9" s="416" t="inlineStr">
        <is>
          <t>Dados do Reator</t>
        </is>
      </c>
      <c r="V9" s="385" t="n"/>
      <c r="X9" s="16" t="inlineStr">
        <is>
          <t>120-150</t>
        </is>
      </c>
      <c r="Y9" s="372">
        <f>MEDIAN(E112:E118)-E112-(MEDIAN($R$112:$T$118)-MEDIAN($R$112:$T$112))</f>
        <v/>
      </c>
      <c r="Z9" s="372">
        <f>MEDIAN(F112:F118)-F112-(MEDIAN($R$112:$T$118)-MEDIAN($R$112:$T$112))</f>
        <v/>
      </c>
      <c r="AA9" s="372">
        <f>MEDIAN(G112:G118)-G112-(MEDIAN($R$112:$T$118)-MEDIAN($R$112:$T$112))</f>
        <v/>
      </c>
      <c r="AB9" s="372">
        <f>MEDIAN(H112:H118)-H112-(MEDIAN($R$112:$T$118)-MEDIAN($R$112:$T$112))</f>
        <v/>
      </c>
      <c r="AC9" s="372">
        <f>MEDIAN(I112:I118)-I112-(MEDIAN($R$112:$T$118)-MEDIAN($R$112:$T$112))</f>
        <v/>
      </c>
      <c r="AD9" s="372">
        <f>MEDIAN(J112:J118)-J112-(MEDIAN($R$112:$T$118)-MEDIAN($R$112:$T$112))</f>
        <v/>
      </c>
      <c r="AE9" s="372">
        <f>MEDIAN(K112:K118)-K112-(MEDIAN($R$112:$T$118)-MEDIAN($R$112:$T$112))</f>
        <v/>
      </c>
      <c r="AF9" s="372">
        <f>MEDIAN(L112:L118)-L112-(MEDIAN($R$112:$T$118)-MEDIAN($R$112:$T$112))</f>
        <v/>
      </c>
      <c r="AG9" s="372">
        <f>MEDIAN(M112:M118)-M112-(MEDIAN($R$112:$T$118)-MEDIAN($R$112:$T$112))</f>
        <v/>
      </c>
      <c r="AH9" s="372">
        <f>MEDIAN(N112:N118)-N112-(MEDIAN($R$112:$T$118)-MEDIAN($R$112:$T$112))</f>
        <v/>
      </c>
      <c r="AI9" s="372">
        <f>MEDIAN(O112:O118)-O112-(MEDIAN($R$112:$T$118)-MEDIAN($R$112:$T$112))</f>
        <v/>
      </c>
      <c r="AJ9" s="372">
        <f>MEDIAN(P112:P118)-P112-(MEDIAN($R$112:$T$118)-MEDIAN($R$112:$T$112))</f>
        <v/>
      </c>
      <c r="AK9" s="372">
        <f>MEDIAN(Q112:Q118)-Q112-(MEDIAN($R$112:$T$118)-MEDIAN($R$112:$T$112))</f>
        <v/>
      </c>
      <c r="AL9" s="372">
        <f>MEDIAN(R112:R118)-R112</f>
        <v/>
      </c>
      <c r="AM9" s="372">
        <f>MEDIAN(S112:S118)-S112</f>
        <v/>
      </c>
      <c r="AN9" s="372">
        <f>MEDIAN(T112:T118)-T112</f>
        <v/>
      </c>
      <c r="BB9" s="141" t="n"/>
      <c r="BC9" s="141" t="n"/>
    </row>
    <row r="10" ht="14.1" customHeight="1">
      <c r="B10" s="97" t="n"/>
      <c r="C10" s="306" t="n"/>
      <c r="D10" s="306" t="n"/>
      <c r="E10" s="76" t="n"/>
      <c r="F10" s="76" t="n"/>
      <c r="G10" s="76" t="n"/>
      <c r="H10" s="76" t="n"/>
      <c r="I10" s="76" t="n"/>
      <c r="J10" s="76" t="n"/>
      <c r="K10" s="76" t="n"/>
      <c r="L10" s="306" t="n"/>
      <c r="M10" s="306" t="n"/>
      <c r="N10" s="306" t="n"/>
      <c r="O10" s="306" t="n"/>
      <c r="P10" s="306" t="n"/>
      <c r="Q10" s="306" t="n"/>
      <c r="R10" s="306" t="n"/>
      <c r="S10" s="306" t="n"/>
      <c r="T10" s="306" t="n"/>
      <c r="U10" s="306" t="n"/>
      <c r="V10" s="96" t="n"/>
      <c r="X10" s="16" t="inlineStr">
        <is>
          <t>150-180</t>
        </is>
      </c>
      <c r="Y10" s="372">
        <f>MEDIAN(E118:E124)-E118-(MEDIAN($R$118:$T$124)-MEDIAN($R$118:$T$118))</f>
        <v/>
      </c>
      <c r="Z10" s="372">
        <f>MEDIAN(F118:F124)-F118-(MEDIAN($R$118:$T$124)-MEDIAN($R$118:$T$118))</f>
        <v/>
      </c>
      <c r="AA10" s="372">
        <f>MEDIAN(G118:G124)-G118-(MEDIAN($R$118:$T$124)-MEDIAN($R$118:$T$118))</f>
        <v/>
      </c>
      <c r="AB10" s="372">
        <f>MEDIAN(H118:H124)-H118-(MEDIAN($R$118:$T$124)-MEDIAN($R$118:$T$118))</f>
        <v/>
      </c>
      <c r="AC10" s="372">
        <f>MEDIAN(I118:I124)-I118-(MEDIAN($R$118:$T$124)-MEDIAN($R$118:$T$118))</f>
        <v/>
      </c>
      <c r="AD10" s="372">
        <f>MEDIAN(J118:J124)-J118-(MEDIAN($R$118:$T$124)-MEDIAN($R$118:$T$118))</f>
        <v/>
      </c>
      <c r="AE10" s="372">
        <f>MEDIAN(K118:K124)-K118-(MEDIAN($R$118:$T$124)-MEDIAN($R$118:$T$118))</f>
        <v/>
      </c>
      <c r="AF10" s="372">
        <f>MEDIAN(L118:L124)-L118-(MEDIAN($R$118:$T$124)-MEDIAN($R$118:$T$118))</f>
        <v/>
      </c>
      <c r="AG10" s="372">
        <f>MEDIAN(M118:M124)-M118-(MEDIAN($R$118:$T$124)-MEDIAN($R$118:$T$118))</f>
        <v/>
      </c>
      <c r="AH10" s="372">
        <f>MEDIAN(N118:N124)-N118-(MEDIAN($R$118:$T$124)-MEDIAN($R$118:$T$118))</f>
        <v/>
      </c>
      <c r="AI10" s="372">
        <f>MEDIAN(O118:O124)-O118-(MEDIAN($R$118:$T$124)-MEDIAN($R$118:$T$118))</f>
        <v/>
      </c>
      <c r="AJ10" s="372">
        <f>MEDIAN(P118:P124)-P118-(MEDIAN($R$118:$T$124)-MEDIAN($R$118:$T$118))</f>
        <v/>
      </c>
      <c r="AK10" s="372">
        <f>MEDIAN(Q118:Q124)-Q118-(MEDIAN($R$118:$T$124)-MEDIAN($R$118:$T$118))</f>
        <v/>
      </c>
      <c r="AL10" s="372">
        <f>MEDIAN(R118:R124)-R118</f>
        <v/>
      </c>
      <c r="AM10" s="372">
        <f>MEDIAN(S118:S124)-S118</f>
        <v/>
      </c>
      <c r="AN10" s="372">
        <f>MEDIAN(T118:T124)-T118</f>
        <v/>
      </c>
      <c r="BB10" s="141" t="n"/>
      <c r="BC10" s="141" t="n"/>
    </row>
    <row r="11" ht="18.75" customHeight="1">
      <c r="B11" s="98" t="n"/>
      <c r="C11" s="306" t="n"/>
      <c r="D11" s="76" t="n"/>
      <c r="E11" s="306" t="n"/>
      <c r="F11" s="306" t="n"/>
      <c r="G11" s="78" t="inlineStr">
        <is>
          <t>Indutância:</t>
        </is>
      </c>
      <c r="H11" s="158" t="n">
        <v>0.198</v>
      </c>
      <c r="I11" s="76" t="inlineStr">
        <is>
          <t>mH</t>
        </is>
      </c>
      <c r="J11" s="306" t="n"/>
      <c r="K11" s="306" t="n"/>
      <c r="L11" s="306" t="n"/>
      <c r="M11" s="306" t="n"/>
      <c r="N11" s="306" t="n"/>
      <c r="O11" s="306" t="n"/>
      <c r="P11" s="78" t="inlineStr">
        <is>
          <t>Impedância:</t>
        </is>
      </c>
      <c r="Q11" s="158" t="n">
        <v>0.07464204000000001</v>
      </c>
      <c r="R11" s="79" t="inlineStr">
        <is>
          <t>Ω</t>
        </is>
      </c>
      <c r="S11" s="79" t="n"/>
      <c r="T11" s="79" t="n"/>
      <c r="U11" s="79" t="n"/>
      <c r="V11" s="99" t="n"/>
      <c r="X11" s="16" t="inlineStr">
        <is>
          <t>180-210</t>
        </is>
      </c>
      <c r="Y11" s="372">
        <f>MEDIAN(E124:E130)-E124-(MEDIAN($R$124:$T$130)-MEDIAN($R$124:$T$124))</f>
        <v/>
      </c>
      <c r="Z11" s="372">
        <f>MEDIAN(F124:F130)-F124-(MEDIAN($R$124:$T$130)-MEDIAN($R$124:$T$124))</f>
        <v/>
      </c>
      <c r="AA11" s="372">
        <f>MEDIAN(G124:G130)-G124-(MEDIAN($R$124:$T$130)-MEDIAN($R$124:$T$124))</f>
        <v/>
      </c>
      <c r="AB11" s="372">
        <f>MEDIAN(H124:H130)-H124-(MEDIAN($R$124:$T$130)-MEDIAN($R$124:$T$124))</f>
        <v/>
      </c>
      <c r="AC11" s="372">
        <f>MEDIAN(I124:I130)-I124-(MEDIAN($R$124:$T$130)-MEDIAN($R$124:$T$124))</f>
        <v/>
      </c>
      <c r="AD11" s="372">
        <f>MEDIAN(J124:J130)-J124-(MEDIAN($R$124:$T$130)-MEDIAN($R$124:$T$124))</f>
        <v/>
      </c>
      <c r="AE11" s="372">
        <f>MEDIAN(K124:K130)-K124-(MEDIAN($R$124:$T$130)-MEDIAN($R$124:$T$124))</f>
        <v/>
      </c>
      <c r="AF11" s="372">
        <f>MEDIAN(L124:L130)-L124-(MEDIAN($R$124:$T$130)-MEDIAN($R$124:$T$124))</f>
        <v/>
      </c>
      <c r="AG11" s="372">
        <f>MEDIAN(M124:M130)-M124-(MEDIAN($R$124:$T$130)-MEDIAN($R$124:$T$124))</f>
        <v/>
      </c>
      <c r="AH11" s="372">
        <f>MEDIAN(N124:N130)-N124-(MEDIAN($R$124:$T$130)-MEDIAN($R$124:$T$124))</f>
        <v/>
      </c>
      <c r="AI11" s="372">
        <f>MEDIAN(O124:O130)-O124-(MEDIAN($R$124:$T$130)-MEDIAN($R$124:$T$124))</f>
        <v/>
      </c>
      <c r="AJ11" s="372">
        <f>MEDIAN(P124:P130)-P124-(MEDIAN($R$124:$T$130)-MEDIAN($R$124:$T$124))</f>
        <v/>
      </c>
      <c r="AK11" s="372">
        <f>MEDIAN(Q124:Q130)-Q124-(MEDIAN($R$124:$T$130)-MEDIAN($R$124:$T$124))</f>
        <v/>
      </c>
      <c r="AL11" s="372">
        <f>MEDIAN(R124:R130)-R124</f>
        <v/>
      </c>
      <c r="AM11" s="372">
        <f>MEDIAN(S124:S130)-S124</f>
        <v/>
      </c>
      <c r="AN11" s="372">
        <f>MEDIAN(T124:T130)-T124</f>
        <v/>
      </c>
      <c r="BB11" s="146" t="n"/>
      <c r="BC11" s="146" t="n"/>
      <c r="BD11" s="74" t="n"/>
    </row>
    <row r="12" ht="18" customHeight="1">
      <c r="B12" s="98" t="n"/>
      <c r="C12" s="306" t="n"/>
      <c r="D12" s="76" t="n"/>
      <c r="E12" s="306" t="n"/>
      <c r="F12" s="306" t="n"/>
      <c r="G12" s="78" t="inlineStr">
        <is>
          <t>Corrente Nominal:</t>
        </is>
      </c>
      <c r="H12" s="159" t="inlineStr">
        <is>
          <t>350</t>
        </is>
      </c>
      <c r="I12" s="76" t="inlineStr">
        <is>
          <t>A</t>
        </is>
      </c>
      <c r="J12" s="306" t="n"/>
      <c r="K12" s="306" t="n"/>
      <c r="L12" s="306" t="n"/>
      <c r="M12" s="306" t="n"/>
      <c r="N12" s="306" t="n"/>
      <c r="O12" s="306" t="n"/>
      <c r="P12" s="78" t="inlineStr">
        <is>
          <t>Perdas a 75°C - In:</t>
        </is>
      </c>
      <c r="Q12" s="159" t="n">
        <v>0.736</v>
      </c>
      <c r="R12" s="76" t="inlineStr">
        <is>
          <t>kW</t>
        </is>
      </c>
      <c r="S12" s="76" t="n"/>
      <c r="T12" s="76" t="n"/>
      <c r="U12" s="76" t="n"/>
      <c r="V12" s="100" t="n"/>
      <c r="X12" s="16" t="inlineStr">
        <is>
          <t>210-240</t>
        </is>
      </c>
      <c r="Y12" s="372">
        <f>MEDIAN(E130:E136)-E130-(MEDIAN($R$130:$T$136)-MEDIAN($R$130:$T$130))</f>
        <v/>
      </c>
      <c r="Z12" s="372">
        <f>MEDIAN(F130:F136)-F130-(MEDIAN($R$130:$T$136)-MEDIAN($R$130:$T$130))</f>
        <v/>
      </c>
      <c r="AA12" s="372">
        <f>MEDIAN(G130:G136)-G130-(MEDIAN($R$130:$T$136)-MEDIAN($R$130:$T$130))</f>
        <v/>
      </c>
      <c r="AB12" s="372">
        <f>MEDIAN(H130:H136)-H130-(MEDIAN($R$130:$T$136)-MEDIAN($R$130:$T$130))</f>
        <v/>
      </c>
      <c r="AC12" s="372">
        <f>MEDIAN(I130:I136)-I130-(MEDIAN($R$130:$T$136)-MEDIAN($R$130:$T$130))</f>
        <v/>
      </c>
      <c r="AD12" s="372">
        <f>MEDIAN(J130:J136)-J130-(MEDIAN($R$130:$T$136)-MEDIAN($R$130:$T$130))</f>
        <v/>
      </c>
      <c r="AE12" s="372">
        <f>MEDIAN(K130:K136)-K130-(MEDIAN($R$130:$T$136)-MEDIAN($R$130:$T$130))</f>
        <v/>
      </c>
      <c r="AF12" s="372">
        <f>MEDIAN(L130:L136)-L130-(MEDIAN($R$130:$T$136)-MEDIAN($R$130:$T$130))</f>
        <v/>
      </c>
      <c r="AG12" s="372">
        <f>MEDIAN(M130:M136)-M130-(MEDIAN($R$130:$T$136)-MEDIAN($R$130:$T$130))</f>
        <v/>
      </c>
      <c r="AH12" s="372">
        <f>MEDIAN(N130:N136)-N130-(MEDIAN($R$130:$T$136)-MEDIAN($R$130:$T$130))</f>
        <v/>
      </c>
      <c r="AI12" s="372">
        <f>MEDIAN(O130:O136)-O130-(MEDIAN($R$130:$T$136)-MEDIAN($R$130:$T$130))</f>
        <v/>
      </c>
      <c r="AJ12" s="372">
        <f>MEDIAN(P130:P136)-P130-(MEDIAN($R$130:$T$136)-MEDIAN($R$130:$T$130))</f>
        <v/>
      </c>
      <c r="AK12" s="372">
        <f>MEDIAN(Q130:Q136)-Q130-(MEDIAN($R$130:$T$136)-MEDIAN($R$130:$T$130))</f>
        <v/>
      </c>
      <c r="AL12" s="372">
        <f>MEDIAN(R130:R136)-R130</f>
        <v/>
      </c>
      <c r="AM12" s="372">
        <f>MEDIAN(S130:S136)-S130</f>
        <v/>
      </c>
      <c r="AN12" s="372">
        <f>MEDIAN(T130:T136)-T130</f>
        <v/>
      </c>
      <c r="BB12" s="147" t="n"/>
      <c r="BC12" s="147" t="n"/>
      <c r="BD12" s="1" t="n"/>
    </row>
    <row r="13" ht="18" customHeight="1">
      <c r="B13" s="98" t="n"/>
      <c r="C13" s="306" t="n"/>
      <c r="D13" s="76" t="n"/>
      <c r="E13" s="306" t="n"/>
      <c r="F13" s="306" t="n"/>
      <c r="G13" s="78" t="inlineStr">
        <is>
          <t>Tensão Nominal:</t>
        </is>
      </c>
      <c r="H13" s="159" t="n">
        <v>0.5</v>
      </c>
      <c r="I13" s="76" t="inlineStr">
        <is>
          <t>kV</t>
        </is>
      </c>
      <c r="J13" s="306" t="n"/>
      <c r="K13" s="306" t="n"/>
      <c r="L13" s="306" t="n"/>
      <c r="M13" s="306" t="n"/>
      <c r="N13" s="306" t="n"/>
      <c r="O13" s="306" t="n"/>
      <c r="P13" s="78" t="inlineStr">
        <is>
          <t>NBI:</t>
        </is>
      </c>
      <c r="Q13" s="159" t="inlineStr">
        <is>
          <t>1</t>
        </is>
      </c>
      <c r="R13" s="76" t="inlineStr">
        <is>
          <t>kVp</t>
        </is>
      </c>
      <c r="S13" s="76" t="n"/>
      <c r="T13" s="76" t="n"/>
      <c r="U13" s="76" t="n"/>
      <c r="V13" s="100" t="n"/>
      <c r="X13" s="16" t="inlineStr">
        <is>
          <t>240-270</t>
        </is>
      </c>
      <c r="Y13" s="372">
        <f>MEDIAN(E136:E142)-E136-(MEDIAN($R$136:$T$142)-MEDIAN($R$136:$T$136))</f>
        <v/>
      </c>
      <c r="Z13" s="372">
        <f>MEDIAN(F136:F142)-F136-(MEDIAN($R$136:$T$142)-MEDIAN($R$136:$T$136))</f>
        <v/>
      </c>
      <c r="AA13" s="372">
        <f>MEDIAN(G136:G142)-G136-(MEDIAN($R$136:$T$142)-MEDIAN($R$136:$T$136))</f>
        <v/>
      </c>
      <c r="AB13" s="372">
        <f>MEDIAN(H136:H142)-H136-(MEDIAN($R$136:$T$142)-MEDIAN($R$136:$T$136))</f>
        <v/>
      </c>
      <c r="AC13" s="372">
        <f>MEDIAN(I136:I142)-I136-(MEDIAN($R$136:$T$142)-MEDIAN($R$136:$T$136))</f>
        <v/>
      </c>
      <c r="AD13" s="372">
        <f>MEDIAN(J136:J142)-J136-(MEDIAN($R$136:$T$142)-MEDIAN($R$136:$T$136))</f>
        <v/>
      </c>
      <c r="AE13" s="372">
        <f>MEDIAN(K136:K142)-K136-(MEDIAN($R$136:$T$142)-MEDIAN($R$136:$T$136))</f>
        <v/>
      </c>
      <c r="AF13" s="372">
        <f>MEDIAN(L136:L142)-L136-(MEDIAN($R$136:$T$142)-MEDIAN($R$136:$T$136))</f>
        <v/>
      </c>
      <c r="AG13" s="372">
        <f>MEDIAN(M136:M142)-M136-(MEDIAN($R$136:$T$142)-MEDIAN($R$136:$T$136))</f>
        <v/>
      </c>
      <c r="AH13" s="372">
        <f>MEDIAN(N136:N142)-N136-(MEDIAN($R$136:$T$142)-MEDIAN($R$136:$T$136))</f>
        <v/>
      </c>
      <c r="AI13" s="372">
        <f>MEDIAN(O136:O142)-O136-(MEDIAN($R$136:$T$142)-MEDIAN($R$136:$T$136))</f>
        <v/>
      </c>
      <c r="AJ13" s="372">
        <f>MEDIAN(P136:P142)-P136-(MEDIAN($R$136:$T$142)-MEDIAN($R$136:$T$136))</f>
        <v/>
      </c>
      <c r="AK13" s="372">
        <f>MEDIAN(Q136:Q142)-Q136-(MEDIAN($R$136:$T$142)-MEDIAN($R$136:$T$136))</f>
        <v/>
      </c>
      <c r="AL13" s="372">
        <f>MEDIAN(R136:R142)-R136</f>
        <v/>
      </c>
      <c r="AM13" s="372">
        <f>MEDIAN(S136:S142)-S136</f>
        <v/>
      </c>
      <c r="AN13" s="372">
        <f>MEDIAN(T136:T142)-T136</f>
        <v/>
      </c>
      <c r="BB13" s="147" t="n"/>
      <c r="BC13" s="147" t="n"/>
      <c r="BD13" s="1" t="n"/>
    </row>
    <row r="14" ht="18" customHeight="1">
      <c r="B14" s="98" t="n"/>
      <c r="C14" s="306" t="n"/>
      <c r="D14" s="76" t="n"/>
      <c r="E14" s="306" t="n"/>
      <c r="F14" s="306" t="n"/>
      <c r="G14" s="78" t="inlineStr">
        <is>
          <t>Frequência Nominal:</t>
        </is>
      </c>
      <c r="H14" s="159" t="inlineStr">
        <is>
          <t>60</t>
        </is>
      </c>
      <c r="I14" s="76" t="inlineStr">
        <is>
          <t>Hz</t>
        </is>
      </c>
      <c r="J14" s="306" t="n"/>
      <c r="K14" s="306" t="n"/>
      <c r="L14" s="306" t="n"/>
      <c r="M14" s="306" t="n"/>
      <c r="N14" s="306" t="n"/>
      <c r="O14" s="306" t="n"/>
      <c r="P14" s="78" t="inlineStr">
        <is>
          <t>Corrente de C.C Dinâmica:</t>
        </is>
      </c>
      <c r="Q14" s="159" t="inlineStr">
        <is>
          <t>7.14</t>
        </is>
      </c>
      <c r="R14" s="76" t="inlineStr">
        <is>
          <t>kAp</t>
        </is>
      </c>
      <c r="S14" s="76" t="n"/>
      <c r="T14" s="76" t="n"/>
      <c r="U14" s="76" t="n"/>
      <c r="V14" s="100" t="n"/>
      <c r="X14" s="16" t="inlineStr">
        <is>
          <t>270-300</t>
        </is>
      </c>
      <c r="Y14" s="372">
        <f>MEDIAN(E142:E148)-E142-(MEDIAN($R$142:$T$148)-MEDIAN($R$142:$T$142))</f>
        <v/>
      </c>
      <c r="Z14" s="372">
        <f>MEDIAN(F142:F148)-F142-(MEDIAN($R$142:$T$148)-MEDIAN($R$142:$T$142))</f>
        <v/>
      </c>
      <c r="AA14" s="372">
        <f>MEDIAN(G142:G148)-G142-(MEDIAN($R$142:$T$148)-MEDIAN($R$142:$T$142))</f>
        <v/>
      </c>
      <c r="AB14" s="372">
        <f>MEDIAN(H142:H148)-H142-(MEDIAN($R$142:$T$148)-MEDIAN($R$142:$T$142))</f>
        <v/>
      </c>
      <c r="AC14" s="372">
        <f>MEDIAN(I142:I148)-I142-(MEDIAN($R$142:$T$148)-MEDIAN($R$142:$T$142))</f>
        <v/>
      </c>
      <c r="AD14" s="372">
        <f>MEDIAN(J142:J148)-J142-(MEDIAN($R$142:$T$148)-MEDIAN($R$142:$T$142))</f>
        <v/>
      </c>
      <c r="AE14" s="372">
        <f>MEDIAN(K142:K148)-K142-(MEDIAN($R$142:$T$148)-MEDIAN($R$142:$T$142))</f>
        <v/>
      </c>
      <c r="AF14" s="372">
        <f>MEDIAN(L142:L148)-L142-(MEDIAN($R$142:$T$148)-MEDIAN($R$142:$T$142))</f>
        <v/>
      </c>
      <c r="AG14" s="372">
        <f>MEDIAN(M142:M148)-M142-(MEDIAN($R$142:$T$148)-MEDIAN($R$142:$T$142))</f>
        <v/>
      </c>
      <c r="AH14" s="372">
        <f>MEDIAN(N142:N148)-N142-(MEDIAN($R$142:$T$148)-MEDIAN($R$142:$T$142))</f>
        <v/>
      </c>
      <c r="AI14" s="372">
        <f>MEDIAN(O142:O148)-O142-(MEDIAN($R$142:$T$148)-MEDIAN($R$142:$T$142))</f>
        <v/>
      </c>
      <c r="AJ14" s="372">
        <f>MEDIAN(P142:P148)-P142-(MEDIAN($R$142:$T$148)-MEDIAN($R$142:$T$142))</f>
        <v/>
      </c>
      <c r="AK14" s="372">
        <f>MEDIAN(Q142:Q148)-Q142-(MEDIAN($R$142:$T$148)-MEDIAN($R$142:$T$142))</f>
        <v/>
      </c>
      <c r="AL14" s="372">
        <f>MEDIAN(R142:R148)-R142</f>
        <v/>
      </c>
      <c r="AM14" s="372">
        <f>MEDIAN(S142:S148)-S142</f>
        <v/>
      </c>
      <c r="AN14" s="372">
        <f>MEDIAN(T142:T148)-T142</f>
        <v/>
      </c>
      <c r="BB14" s="147" t="n"/>
      <c r="BC14" s="147" t="n"/>
      <c r="BD14" s="1" t="n"/>
    </row>
    <row r="15" ht="18" customHeight="1">
      <c r="B15" s="98" t="n"/>
      <c r="C15" s="306" t="n"/>
      <c r="D15" s="76" t="n"/>
      <c r="E15" s="306" t="n"/>
      <c r="F15" s="306" t="n"/>
      <c r="G15" s="78" t="inlineStr">
        <is>
          <t>Corrente de Curto Circuito:</t>
        </is>
      </c>
      <c r="H15" s="159" t="inlineStr">
        <is>
          <t>2.8</t>
        </is>
      </c>
      <c r="I15" s="76" t="inlineStr">
        <is>
          <t>kA / 1s</t>
        </is>
      </c>
      <c r="J15" s="306" t="n"/>
      <c r="K15" s="306" t="n"/>
      <c r="L15" s="306" t="n"/>
      <c r="M15" s="306" t="n"/>
      <c r="N15" s="306" t="n"/>
      <c r="O15" s="306" t="n"/>
      <c r="P15" s="306" t="n"/>
      <c r="Q15" s="306" t="n"/>
      <c r="R15" s="306" t="n"/>
      <c r="S15" s="306" t="n"/>
      <c r="T15" s="306" t="n"/>
      <c r="U15" s="306" t="n"/>
      <c r="V15" s="96" t="n"/>
      <c r="X15" s="16" t="inlineStr">
        <is>
          <t>300-330</t>
        </is>
      </c>
      <c r="Y15" s="372">
        <f>MEDIAN(E148:E154)-E148-(MEDIAN($R$148:$T$154)-MEDIAN($R$148:$T$148))</f>
        <v/>
      </c>
      <c r="Z15" s="372">
        <f>MEDIAN(F148:F154)-F148-(MEDIAN($R$148:$T$154)-MEDIAN($R$148:$T$148))</f>
        <v/>
      </c>
      <c r="AA15" s="372">
        <f>MEDIAN(G148:G154)-G148-(MEDIAN($R$148:$T$154)-MEDIAN($R$148:$T$148))</f>
        <v/>
      </c>
      <c r="AB15" s="372">
        <f>MEDIAN(H148:H154)-H148-(MEDIAN($R$148:$T$154)-MEDIAN($R$148:$T$148))</f>
        <v/>
      </c>
      <c r="AC15" s="372">
        <f>MEDIAN(I148:I154)-I148-(MEDIAN($R$148:$T$154)-MEDIAN($R$148:$T$148))</f>
        <v/>
      </c>
      <c r="AD15" s="372">
        <f>MEDIAN(J148:J154)-J148-(MEDIAN($R$148:$T$154)-MEDIAN($R$148:$T$148))</f>
        <v/>
      </c>
      <c r="AE15" s="372">
        <f>MEDIAN(K148:K154)-K148-(MEDIAN($R$148:$T$154)-MEDIAN($R$148:$T$148))</f>
        <v/>
      </c>
      <c r="AF15" s="372">
        <f>MEDIAN(L148:L154)-L148-(MEDIAN($R$148:$T$154)-MEDIAN($R$148:$T$148))</f>
        <v/>
      </c>
      <c r="AG15" s="372">
        <f>MEDIAN(M148:M154)-M148-(MEDIAN($R$148:$T$154)-MEDIAN($R$148:$T$148))</f>
        <v/>
      </c>
      <c r="AH15" s="372">
        <f>MEDIAN(N148:N154)-N148-(MEDIAN($R$148:$T$154)-MEDIAN($R$148:$T$148))</f>
        <v/>
      </c>
      <c r="AI15" s="372">
        <f>MEDIAN(O148:O154)-O148-(MEDIAN($R$148:$T$154)-MEDIAN($R$148:$T$148))</f>
        <v/>
      </c>
      <c r="AJ15" s="372">
        <f>MEDIAN(P148:P154)-P148-(MEDIAN($R$148:$T$154)-MEDIAN($R$148:$T$148))</f>
        <v/>
      </c>
      <c r="AK15" s="372">
        <f>MEDIAN(Q148:Q154)-Q148-(MEDIAN($R$148:$T$154)-MEDIAN($R$148:$T$148))</f>
        <v/>
      </c>
      <c r="AL15" s="372">
        <f>MEDIAN(R148:R154)-R148</f>
        <v/>
      </c>
      <c r="AM15" s="372">
        <f>MEDIAN(S148:S154)-S148</f>
        <v/>
      </c>
      <c r="AN15" s="372">
        <f>MEDIAN(T148:T154)-T148</f>
        <v/>
      </c>
      <c r="BB15" s="141" t="n"/>
      <c r="BC15" s="141" t="n"/>
    </row>
    <row r="16" ht="18.75" customHeight="1">
      <c r="B16" s="98" t="n"/>
      <c r="C16" s="306" t="n"/>
      <c r="D16" s="76" t="n"/>
      <c r="E16" s="306" t="n"/>
      <c r="F16" s="306" t="n"/>
      <c r="G16" s="78" t="inlineStr">
        <is>
          <t>Ano de Fabricação</t>
        </is>
      </c>
      <c r="H16" s="78">
        <f>YEAR(TODAY())</f>
        <v/>
      </c>
      <c r="I16" s="306" t="n"/>
      <c r="J16" s="306" t="n"/>
      <c r="K16" s="306" t="n"/>
      <c r="L16" s="306" t="n"/>
      <c r="M16" s="306" t="n"/>
      <c r="N16" s="306" t="n"/>
      <c r="O16" s="306" t="n"/>
      <c r="P16" s="78" t="inlineStr">
        <is>
          <t>Nº de série do reator ensaiado:</t>
        </is>
      </c>
      <c r="Q16" s="370" t="inlineStr">
        <is>
          <t>None-101 - None-101</t>
        </is>
      </c>
      <c r="S16" s="101" t="n"/>
      <c r="T16" s="101" t="n"/>
      <c r="U16" s="101" t="n"/>
      <c r="V16" s="102" t="n"/>
      <c r="X16" s="16" t="inlineStr">
        <is>
          <t>330-360</t>
        </is>
      </c>
      <c r="Y16" s="372">
        <f>MEDIAN(E154:E160)-E154-(MEDIAN($R$154:$T$160)-MEDIAN($R$154:$T$154))</f>
        <v/>
      </c>
      <c r="Z16" s="372">
        <f>MEDIAN(F154:F160)-F154-(MEDIAN($R$154:$T$160)-MEDIAN($R$154:$T$154))</f>
        <v/>
      </c>
      <c r="AA16" s="372">
        <f>MEDIAN(G154:G160)-G154-(MEDIAN($R$154:$T$160)-MEDIAN($R$154:$T$154))</f>
        <v/>
      </c>
      <c r="AB16" s="372">
        <f>MEDIAN(H154:H160)-H154-(MEDIAN($R$154:$T$160)-MEDIAN($R$154:$T$154))</f>
        <v/>
      </c>
      <c r="AC16" s="372">
        <f>MEDIAN(I154:I160)-I154-(MEDIAN($R$154:$T$160)-MEDIAN($R$154:$T$154))</f>
        <v/>
      </c>
      <c r="AD16" s="372">
        <f>MEDIAN(J154:J160)-J154-(MEDIAN($R$154:$T$160)-MEDIAN($R$154:$T$154))</f>
        <v/>
      </c>
      <c r="AE16" s="372">
        <f>MEDIAN(K154:K160)-K154-(MEDIAN($R$154:$T$160)-MEDIAN($R$154:$T$154))</f>
        <v/>
      </c>
      <c r="AF16" s="372">
        <f>MEDIAN(L154:L160)-L154-(MEDIAN($R$154:$T$160)-MEDIAN($R$154:$T$154))</f>
        <v/>
      </c>
      <c r="AG16" s="372">
        <f>MEDIAN(M154:M160)-M154-(MEDIAN($R$154:$T$160)-MEDIAN($R$154:$T$154))</f>
        <v/>
      </c>
      <c r="AH16" s="372">
        <f>MEDIAN(N154:N160)-N154-(MEDIAN($R$154:$T$160)-MEDIAN($R$154:$T$154))</f>
        <v/>
      </c>
      <c r="AI16" s="372">
        <f>MEDIAN(O154:O160)-O154-(MEDIAN($R$154:$T$160)-MEDIAN($R$154:$T$154))</f>
        <v/>
      </c>
      <c r="AJ16" s="372">
        <f>MEDIAN(P154:P160)-P154-(MEDIAN($R$154:$T$160)-MEDIAN($R$154:$T$154))</f>
        <v/>
      </c>
      <c r="AK16" s="372">
        <f>MEDIAN(Q154:Q160)-Q154-(MEDIAN($R$154:$T$160)-MEDIAN($R$154:$T$154))</f>
        <v/>
      </c>
      <c r="AL16" s="372">
        <f>MEDIAN(R154:R160)-R154</f>
        <v/>
      </c>
      <c r="AM16" s="372">
        <f>MEDIAN(S154:S160)-S154</f>
        <v/>
      </c>
      <c r="AN16" s="372">
        <f>MEDIAN(T154:T160)-T154</f>
        <v/>
      </c>
      <c r="BB16" s="148" t="n"/>
      <c r="BC16" s="148" t="n"/>
      <c r="BD16" s="75" t="n"/>
    </row>
    <row r="17" ht="18.75" customHeight="1">
      <c r="B17" s="97" t="n"/>
      <c r="C17" s="306" t="n"/>
      <c r="D17" s="306" t="n"/>
      <c r="E17" s="306" t="n"/>
      <c r="F17" s="306" t="n"/>
      <c r="G17" s="76" t="n"/>
      <c r="H17" s="76" t="n"/>
      <c r="I17" s="306" t="n"/>
      <c r="J17" s="306" t="n"/>
      <c r="K17" s="306" t="n"/>
      <c r="L17" s="306" t="n"/>
      <c r="M17" s="354" t="n"/>
      <c r="O17" s="355" t="n"/>
      <c r="P17" s="355" t="n"/>
      <c r="Q17" s="355" t="n"/>
      <c r="R17" s="355" t="n"/>
      <c r="S17" s="355" t="n"/>
      <c r="T17" s="355" t="n"/>
      <c r="U17" s="355" t="n"/>
      <c r="V17" s="96" t="n"/>
      <c r="X17" s="16" t="inlineStr">
        <is>
          <t>360-390</t>
        </is>
      </c>
      <c r="Y17" s="372">
        <f>MEDIAN(E160:E166)-E160-(MEDIAN($R$160:$T$166)-MEDIAN($R$160:$T$160))</f>
        <v/>
      </c>
      <c r="Z17" s="372">
        <f>MEDIAN(F160:F166)-F160-(MEDIAN($R$160:$T$166)-MEDIAN($R$160:$T$160))</f>
        <v/>
      </c>
      <c r="AA17" s="372">
        <f>MEDIAN(G160:G166)-G160-(MEDIAN($R$160:$T$166)-MEDIAN($R$160:$T$160))</f>
        <v/>
      </c>
      <c r="AB17" s="372">
        <f>MEDIAN(H160:H166)-H160-(MEDIAN($R$160:$T$166)-MEDIAN($R$160:$T$160))</f>
        <v/>
      </c>
      <c r="AC17" s="372">
        <f>MEDIAN(I160:I166)-I160-(MEDIAN($R$160:$T$166)-MEDIAN($R$160:$T$160))</f>
        <v/>
      </c>
      <c r="AD17" s="372">
        <f>MEDIAN(J160:J166)-J160-(MEDIAN($R$160:$T$166)-MEDIAN($R$160:$T$160))</f>
        <v/>
      </c>
      <c r="AE17" s="372">
        <f>MEDIAN(K160:K166)-K160-(MEDIAN($R$160:$T$166)-MEDIAN($R$160:$T$160))</f>
        <v/>
      </c>
      <c r="AF17" s="372">
        <f>MEDIAN(L160:L166)-L160-(MEDIAN($R$160:$T$166)-MEDIAN($R$160:$T$160))</f>
        <v/>
      </c>
      <c r="AG17" s="372">
        <f>MEDIAN(M160:M166)-M160-(MEDIAN($R$160:$T$166)-MEDIAN($R$160:$T$160))</f>
        <v/>
      </c>
      <c r="AH17" s="372">
        <f>MEDIAN(N160:N166)-N160-(MEDIAN($R$160:$T$166)-MEDIAN($R$160:$T$160))</f>
        <v/>
      </c>
      <c r="AI17" s="372">
        <f>MEDIAN(O160:O166)-O160-(MEDIAN($R$160:$T$166)-MEDIAN($R$160:$T$160))</f>
        <v/>
      </c>
      <c r="AJ17" s="372">
        <f>MEDIAN(P160:P166)-P160-(MEDIAN($R$160:$T$166)-MEDIAN($R$160:$T$160))</f>
        <v/>
      </c>
      <c r="AK17" s="372">
        <f>MEDIAN(Q160:Q166)-Q160-(MEDIAN($R$160:$T$166)-MEDIAN($R$160:$T$160))</f>
        <v/>
      </c>
      <c r="AL17" s="372">
        <f>MEDIAN(R160:R166)-R160</f>
        <v/>
      </c>
      <c r="AM17" s="372">
        <f>MEDIAN(S160:S166)-S160</f>
        <v/>
      </c>
      <c r="AN17" s="372">
        <f>MEDIAN(T160:T166)-T160</f>
        <v/>
      </c>
      <c r="BB17" s="141" t="n"/>
      <c r="BC17" s="141" t="n"/>
    </row>
    <row r="18" ht="18" customHeight="1">
      <c r="B18" s="416" t="inlineStr">
        <is>
          <t>Descrição do Ensaio</t>
        </is>
      </c>
      <c r="V18" s="385" t="n"/>
      <c r="X18" s="16" t="inlineStr">
        <is>
          <t>390-420</t>
        </is>
      </c>
      <c r="Y18" s="372">
        <f>MEDIAN(E166:E172)-E166-(MEDIAN($R$166:$T$172)-MEDIAN($R$166:$T$166))</f>
        <v/>
      </c>
      <c r="Z18" s="372">
        <f>MEDIAN(F166:F172)-F166-(MEDIAN($R$166:$T$172)-MEDIAN($R$166:$T$166))</f>
        <v/>
      </c>
      <c r="AA18" s="372">
        <f>MEDIAN(G166:G172)-G166-(MEDIAN($R$166:$T$172)-MEDIAN($R$166:$T$166))</f>
        <v/>
      </c>
      <c r="AB18" s="372">
        <f>MEDIAN(H166:H172)-H166-(MEDIAN($R$166:$T$172)-MEDIAN($R$166:$T$166))</f>
        <v/>
      </c>
      <c r="AC18" s="372">
        <f>MEDIAN(I166:I172)-I166-(MEDIAN($R$166:$T$172)-MEDIAN($R$166:$T$166))</f>
        <v/>
      </c>
      <c r="AD18" s="372">
        <f>MEDIAN(J166:J172)-J166-(MEDIAN($R$166:$T$172)-MEDIAN($R$166:$T$166))</f>
        <v/>
      </c>
      <c r="AE18" s="372">
        <f>MEDIAN(K166:K172)-K166-(MEDIAN($R$166:$T$172)-MEDIAN($R$166:$T$166))</f>
        <v/>
      </c>
      <c r="AF18" s="372">
        <f>MEDIAN(L166:L172)-L166-(MEDIAN($R$166:$T$172)-MEDIAN($R$166:$T$166))</f>
        <v/>
      </c>
      <c r="AG18" s="372">
        <f>MEDIAN(M166:M172)-M166-(MEDIAN($R$166:$T$172)-MEDIAN($R$166:$T$166))</f>
        <v/>
      </c>
      <c r="AH18" s="372">
        <f>MEDIAN(N166:N172)-N166-(MEDIAN($R$166:$T$172)-MEDIAN($R$166:$T$166))</f>
        <v/>
      </c>
      <c r="AI18" s="372">
        <f>MEDIAN(O166:O172)-O166-(MEDIAN($R$166:$T$172)-MEDIAN($R$166:$T$166))</f>
        <v/>
      </c>
      <c r="AJ18" s="372">
        <f>MEDIAN(P166:P172)-P166-(MEDIAN($R$166:$T$172)-MEDIAN($R$166:$T$166))</f>
        <v/>
      </c>
      <c r="AK18" s="372">
        <f>MEDIAN(Q166:Q172)-Q166-(MEDIAN($R$166:$T$172)-MEDIAN($R$166:$T$166))</f>
        <v/>
      </c>
      <c r="AL18" s="372">
        <f>MEDIAN(R166:R172)-R166</f>
        <v/>
      </c>
      <c r="AM18" s="372">
        <f>MEDIAN(S166:S172)-S166</f>
        <v/>
      </c>
      <c r="AN18" s="372">
        <f>MEDIAN(T166:T172)-T166</f>
        <v/>
      </c>
      <c r="BB18" s="141" t="n"/>
      <c r="BC18" s="141" t="n"/>
    </row>
    <row r="19" ht="14.1" customHeight="1">
      <c r="B19" s="98" t="n"/>
      <c r="C19" s="306" t="n"/>
      <c r="D19" s="306" t="n"/>
      <c r="E19" s="306" t="n"/>
      <c r="F19" s="306" t="n"/>
      <c r="G19" s="306" t="n"/>
      <c r="H19" s="306" t="n"/>
      <c r="I19" s="306" t="n"/>
      <c r="J19" s="306" t="n"/>
      <c r="K19" s="306" t="n"/>
      <c r="L19" s="306" t="n"/>
      <c r="M19" s="306" t="n"/>
      <c r="N19" s="306" t="n"/>
      <c r="O19" s="306" t="n"/>
      <c r="P19" s="306" t="n"/>
      <c r="Q19" s="306" t="n"/>
      <c r="R19" s="306" t="n"/>
      <c r="S19" s="306" t="n"/>
      <c r="T19" s="306" t="n"/>
      <c r="U19" s="306" t="n"/>
      <c r="V19" s="96" t="n"/>
      <c r="X19" s="16" t="inlineStr">
        <is>
          <t>420-450</t>
        </is>
      </c>
      <c r="Y19" s="372">
        <f>MEDIAN(E172:E178)-E172-(MEDIAN($R$172:$T$178)-MEDIAN($R$172:$T$172))</f>
        <v/>
      </c>
      <c r="Z19" s="372">
        <f>MEDIAN(F172:F178)-F172-(MEDIAN($R$172:$T$178)-MEDIAN($R$172:$T$172))</f>
        <v/>
      </c>
      <c r="AA19" s="372">
        <f>MEDIAN(G172:G178)-G172-(MEDIAN($R$172:$T$178)-MEDIAN($R$172:$T$172))</f>
        <v/>
      </c>
      <c r="AB19" s="372">
        <f>MEDIAN(H172:H178)-H172-(MEDIAN($R$172:$T$178)-MEDIAN($R$172:$T$172))</f>
        <v/>
      </c>
      <c r="AC19" s="372">
        <f>MEDIAN(I172:I178)-I172-(MEDIAN($R$172:$T$178)-MEDIAN($R$172:$T$172))</f>
        <v/>
      </c>
      <c r="AD19" s="372">
        <f>MEDIAN(J172:J178)-J172-(MEDIAN($R$172:$T$178)-MEDIAN($R$172:$T$172))</f>
        <v/>
      </c>
      <c r="AE19" s="372">
        <f>MEDIAN(K172:K178)-K172-(MEDIAN($R$172:$T$178)-MEDIAN($R$172:$T$172))</f>
        <v/>
      </c>
      <c r="AF19" s="372">
        <f>MEDIAN(L172:L178)-L172-(MEDIAN($R$172:$T$178)-MEDIAN($R$172:$T$172))</f>
        <v/>
      </c>
      <c r="AG19" s="372">
        <f>MEDIAN(M172:M178)-M172-(MEDIAN($R$172:$T$178)-MEDIAN($R$172:$T$172))</f>
        <v/>
      </c>
      <c r="AH19" s="372">
        <f>MEDIAN(N172:N178)-N172-(MEDIAN($R$172:$T$178)-MEDIAN($R$172:$T$172))</f>
        <v/>
      </c>
      <c r="AI19" s="372">
        <f>MEDIAN(O172:O178)-O172-(MEDIAN($R$172:$T$178)-MEDIAN($R$172:$T$172))</f>
        <v/>
      </c>
      <c r="AJ19" s="372">
        <f>MEDIAN(P172:P178)-P172-(MEDIAN($R$172:$T$178)-MEDIAN($R$172:$T$172))</f>
        <v/>
      </c>
      <c r="AK19" s="372">
        <f>MEDIAN(Q172:Q178)-Q172-(MEDIAN($R$172:$T$178)-MEDIAN($R$172:$T$172))</f>
        <v/>
      </c>
      <c r="AL19" s="372">
        <f>MEDIAN(R172:R178)-R172</f>
        <v/>
      </c>
      <c r="AM19" s="372">
        <f>MEDIAN(S172:S178)-S172</f>
        <v/>
      </c>
      <c r="AN19" s="372">
        <f>MEDIAN(T172:T178)-T172</f>
        <v/>
      </c>
      <c r="AO19" s="70" t="n"/>
      <c r="BB19" s="141" t="n"/>
      <c r="BC19" s="141" t="n"/>
    </row>
    <row r="20" ht="14.1" customHeight="1">
      <c r="B20" s="98" t="n"/>
      <c r="C20" s="356" t="n"/>
      <c r="N20" s="306" t="n"/>
      <c r="O20" s="306" t="n"/>
      <c r="P20" s="306" t="n"/>
      <c r="Q20" s="306" t="n"/>
      <c r="R20" s="306" t="n"/>
      <c r="S20" s="306" t="n"/>
      <c r="T20" s="306" t="n"/>
      <c r="U20" s="306" t="n"/>
      <c r="V20" s="96" t="n"/>
      <c r="X20" s="16" t="inlineStr">
        <is>
          <t>450-480</t>
        </is>
      </c>
      <c r="Y20" s="372">
        <f>MEDIAN(E178:E184)-E178-(MEDIAN($R$178:$T$184)-MEDIAN($R$178:$T$178))</f>
        <v/>
      </c>
      <c r="Z20" s="372">
        <f>MEDIAN(F178:F184)-F178-(MEDIAN($R$178:$T$184)-MEDIAN($R$178:$T$178))</f>
        <v/>
      </c>
      <c r="AA20" s="372">
        <f>MEDIAN(G178:G184)-G178-(MEDIAN($R$178:$T$184)-MEDIAN($R$178:$T$178))</f>
        <v/>
      </c>
      <c r="AB20" s="372">
        <f>MEDIAN(H178:H184)-H178-(MEDIAN($R$178:$T$184)-MEDIAN($R$178:$T$178))</f>
        <v/>
      </c>
      <c r="AC20" s="372">
        <f>MEDIAN(I178:I184)-I178-(MEDIAN($R$178:$T$184)-MEDIAN($R$178:$T$178))</f>
        <v/>
      </c>
      <c r="AD20" s="372">
        <f>MEDIAN(J178:J184)-J178-(MEDIAN($R$178:$T$184)-MEDIAN($R$178:$T$178))</f>
        <v/>
      </c>
      <c r="AE20" s="372">
        <f>MEDIAN(K178:K184)-K178-(MEDIAN($R$178:$T$184)-MEDIAN($R$178:$T$178))</f>
        <v/>
      </c>
      <c r="AF20" s="372">
        <f>MEDIAN(L178:L184)-L178-(MEDIAN($R$178:$T$184)-MEDIAN($R$178:$T$178))</f>
        <v/>
      </c>
      <c r="AG20" s="372">
        <f>MEDIAN(M178:M184)-M178-(MEDIAN($R$178:$T$184)-MEDIAN($R$178:$T$178))</f>
        <v/>
      </c>
      <c r="AH20" s="372">
        <f>MEDIAN(N178:N184)-N178-(MEDIAN($R$178:$T$184)-MEDIAN($R$178:$T$178))</f>
        <v/>
      </c>
      <c r="AI20" s="372">
        <f>MEDIAN(O178:O184)-O178-(MEDIAN($R$178:$T$184)-MEDIAN($R$178:$T$178))</f>
        <v/>
      </c>
      <c r="AJ20" s="372">
        <f>MEDIAN(P178:P184)-P178-(MEDIAN($R$178:$T$184)-MEDIAN($R$178:$T$178))</f>
        <v/>
      </c>
      <c r="AK20" s="372">
        <f>MEDIAN(Q178:Q184)-Q178-(MEDIAN($R$178:$T$184)-MEDIAN($R$178:$T$178))</f>
        <v/>
      </c>
      <c r="AL20" s="372">
        <f>MEDIAN(R178:R184)-R178</f>
        <v/>
      </c>
      <c r="AM20" s="372">
        <f>MEDIAN(S178:S184)-S178</f>
        <v/>
      </c>
      <c r="AN20" s="372">
        <f>MEDIAN(T178:T184)-T178</f>
        <v/>
      </c>
      <c r="AO20" s="70" t="n"/>
      <c r="BB20" s="141" t="n"/>
      <c r="BC20" s="141" t="n"/>
      <c r="BD20" s="141" t="n"/>
      <c r="BE20" s="141" t="n"/>
      <c r="BF20" s="141" t="n"/>
      <c r="BG20" s="141" t="n"/>
      <c r="BH20" s="141" t="n"/>
      <c r="BI20" s="141" t="n"/>
      <c r="BJ20" s="141" t="n"/>
    </row>
    <row r="21" ht="14.1" customHeight="1">
      <c r="B21" s="98" t="n"/>
      <c r="N21" s="306" t="n"/>
      <c r="O21" s="306" t="n"/>
      <c r="P21" s="306" t="n"/>
      <c r="Q21" s="306" t="n"/>
      <c r="R21" s="306" t="n"/>
      <c r="S21" s="306" t="n"/>
      <c r="T21" s="306" t="n"/>
      <c r="U21" s="306" t="n"/>
      <c r="V21" s="96" t="n"/>
      <c r="X21" s="16" t="inlineStr">
        <is>
          <t>480-510</t>
        </is>
      </c>
      <c r="Y21" s="372">
        <f>MEDIAN(E184:E190)-E184-(MEDIAN($R$184:$T$190)-MEDIAN($R$184:$T$184))</f>
        <v/>
      </c>
      <c r="Z21" s="372">
        <f>MEDIAN(F184:F190)-F184-(MEDIAN($R$184:$T$190)-MEDIAN($R$184:$T$184))</f>
        <v/>
      </c>
      <c r="AA21" s="372">
        <f>MEDIAN(G184:G190)-G184-(MEDIAN($R$184:$T$190)-MEDIAN($R$184:$T$184))</f>
        <v/>
      </c>
      <c r="AB21" s="372">
        <f>MEDIAN(H184:H190)-H184-(MEDIAN($R$184:$T$190)-MEDIAN($R$184:$T$184))</f>
        <v/>
      </c>
      <c r="AC21" s="372">
        <f>MEDIAN(I184:I190)-I184-(MEDIAN($R$184:$T$190)-MEDIAN($R$184:$T$184))</f>
        <v/>
      </c>
      <c r="AD21" s="372">
        <f>MEDIAN(J184:J190)-J184-(MEDIAN($R$184:$T$190)-MEDIAN($R$184:$T$184))</f>
        <v/>
      </c>
      <c r="AE21" s="372">
        <f>MEDIAN(K184:K190)-K184-(MEDIAN($R$184:$T$190)-MEDIAN($R$184:$T$184))</f>
        <v/>
      </c>
      <c r="AF21" s="372">
        <f>MEDIAN(L184:L190)-L184-(MEDIAN($R$184:$T$190)-MEDIAN($R$184:$T$184))</f>
        <v/>
      </c>
      <c r="AG21" s="372">
        <f>MEDIAN(M184:M190)-M184-(MEDIAN($R$184:$T$190)-MEDIAN($R$184:$T$184))</f>
        <v/>
      </c>
      <c r="AH21" s="372">
        <f>MEDIAN(N184:N190)-N184-(MEDIAN($R$184:$T$190)-MEDIAN($R$184:$T$184))</f>
        <v/>
      </c>
      <c r="AI21" s="372">
        <f>MEDIAN(O184:O190)-O184-(MEDIAN($R$184:$T$190)-MEDIAN($R$184:$T$184))</f>
        <v/>
      </c>
      <c r="AJ21" s="372">
        <f>MEDIAN(P184:P190)-P184-(MEDIAN($R$184:$T$190)-MEDIAN($R$184:$T$184))</f>
        <v/>
      </c>
      <c r="AK21" s="372">
        <f>MEDIAN(Q184:Q190)-Q184-(MEDIAN($R$184:$T$190)-MEDIAN($R$184:$T$184))</f>
        <v/>
      </c>
      <c r="AL21" s="372">
        <f>MEDIAN(R184:R190)-R184</f>
        <v/>
      </c>
      <c r="AM21" s="372">
        <f>MEDIAN(S184:S190)-S184</f>
        <v/>
      </c>
      <c r="AN21" s="372">
        <f>MEDIAN(T184:T190)-T184</f>
        <v/>
      </c>
      <c r="AO21" s="70" t="n"/>
      <c r="BB21" s="141" t="n"/>
      <c r="BC21" s="141" t="n"/>
      <c r="BD21" s="141" t="n"/>
      <c r="BE21" s="141" t="n"/>
      <c r="BF21" s="141" t="n"/>
      <c r="BG21" s="141" t="n"/>
      <c r="BH21" s="141" t="n"/>
      <c r="BI21" s="141" t="n"/>
      <c r="BJ21" s="141" t="n"/>
    </row>
    <row r="22" ht="14.1" customHeight="1">
      <c r="B22" s="98" t="n"/>
      <c r="N22" s="306" t="n"/>
      <c r="O22" s="306" t="n"/>
      <c r="P22" s="306" t="n"/>
      <c r="Q22" s="306" t="n"/>
      <c r="R22" s="306" t="n"/>
      <c r="S22" s="306" t="n"/>
      <c r="T22" s="306" t="n"/>
      <c r="U22" s="306" t="n"/>
      <c r="V22" s="96" t="n"/>
      <c r="X22" s="16" t="inlineStr">
        <is>
          <t>510-540</t>
        </is>
      </c>
      <c r="Y22" s="372">
        <f>MEDIAN(E190:E196)-E190-(MEDIAN($R$190:$T$196)-MEDIAN($R$190:$T$190))</f>
        <v/>
      </c>
      <c r="Z22" s="372">
        <f>MEDIAN(F190:F196)-F190-(MEDIAN($R$190:$T$196)-MEDIAN($R$190:$T$190))</f>
        <v/>
      </c>
      <c r="AA22" s="372">
        <f>MEDIAN(G190:G196)-G190-(MEDIAN($R$190:$T$196)-MEDIAN($R$190:$T$190))</f>
        <v/>
      </c>
      <c r="AB22" s="372">
        <f>MEDIAN(H190:H196)-H190-(MEDIAN($R$190:$T$196)-MEDIAN($R$190:$T$190))</f>
        <v/>
      </c>
      <c r="AC22" s="372">
        <f>MEDIAN(I190:I196)-I190-(MEDIAN($R$190:$T$196)-MEDIAN($R$190:$T$190))</f>
        <v/>
      </c>
      <c r="AD22" s="372">
        <f>MEDIAN(J190:J196)-J190-(MEDIAN($R$190:$T$196)-MEDIAN($R$190:$T$190))</f>
        <v/>
      </c>
      <c r="AE22" s="372">
        <f>MEDIAN(K190:K196)-K190-(MEDIAN($R$190:$T$196)-MEDIAN($R$190:$T$190))</f>
        <v/>
      </c>
      <c r="AF22" s="372">
        <f>MEDIAN(L190:L196)-L190-(MEDIAN($R$190:$T$196)-MEDIAN($R$190:$T$190))</f>
        <v/>
      </c>
      <c r="AG22" s="372">
        <f>MEDIAN(M190:M196)-M190-(MEDIAN($R$190:$T$196)-MEDIAN($R$190:$T$190))</f>
        <v/>
      </c>
      <c r="AH22" s="372">
        <f>MEDIAN(N190:N196)-N190-(MEDIAN($R$190:$T$196)-MEDIAN($R$190:$T$190))</f>
        <v/>
      </c>
      <c r="AI22" s="372">
        <f>MEDIAN(O190:O196)-O190-(MEDIAN($R$190:$T$196)-MEDIAN($R$190:$T$190))</f>
        <v/>
      </c>
      <c r="AJ22" s="372">
        <f>MEDIAN(P190:P196)-P190-(MEDIAN($R$190:$T$196)-MEDIAN($R$190:$T$190))</f>
        <v/>
      </c>
      <c r="AK22" s="372">
        <f>MEDIAN(Q190:Q196)-Q190-(MEDIAN($R$190:$T$196)-MEDIAN($R$190:$T$190))</f>
        <v/>
      </c>
      <c r="AL22" s="372">
        <f>MEDIAN(R190:R196)-R190</f>
        <v/>
      </c>
      <c r="AM22" s="372">
        <f>MEDIAN(S190:S196)-S190</f>
        <v/>
      </c>
      <c r="AN22" s="372">
        <f>MEDIAN(T190:T196)-T190</f>
        <v/>
      </c>
      <c r="AO22" s="70" t="n"/>
      <c r="BB22" s="141" t="n"/>
      <c r="BC22" s="141" t="n"/>
      <c r="BD22" s="141" t="n"/>
      <c r="BE22" s="141" t="n"/>
      <c r="BF22" s="141" t="n"/>
      <c r="BG22" s="141" t="n"/>
      <c r="BH22" s="141" t="n"/>
      <c r="BI22" s="141" t="n"/>
      <c r="BJ22" s="141" t="n"/>
    </row>
    <row r="23" ht="14.1" customHeight="1">
      <c r="B23" s="98" t="n"/>
      <c r="N23" s="306" t="n"/>
      <c r="O23" s="306" t="n"/>
      <c r="P23" s="306" t="n"/>
      <c r="Q23" s="306" t="n"/>
      <c r="R23" s="306" t="n"/>
      <c r="S23" s="306" t="n"/>
      <c r="T23" s="306" t="n"/>
      <c r="U23" s="306" t="n"/>
      <c r="V23" s="96" t="n"/>
      <c r="X23" s="16" t="inlineStr">
        <is>
          <t>540-570</t>
        </is>
      </c>
      <c r="Y23" s="372">
        <f>MEDIAN(E196:E202)-E196-(MEDIAN($R$196:$T$202)-MEDIAN($R$196:$T$196))</f>
        <v/>
      </c>
      <c r="Z23" s="372">
        <f>MEDIAN(F196:F202)-F196-(MEDIAN($R$196:$T$202)-MEDIAN($R$196:$T$196))</f>
        <v/>
      </c>
      <c r="AA23" s="372">
        <f>MEDIAN(G196:G202)-G196-(MEDIAN($R$196:$T$202)-MEDIAN($R$196:$T$196))</f>
        <v/>
      </c>
      <c r="AB23" s="372">
        <f>MEDIAN(H196:H202)-H196-(MEDIAN($R$196:$T$202)-MEDIAN($R$196:$T$196))</f>
        <v/>
      </c>
      <c r="AC23" s="372">
        <f>MEDIAN(I196:I202)-I196-(MEDIAN($R$196:$T$202)-MEDIAN($R$196:$T$196))</f>
        <v/>
      </c>
      <c r="AD23" s="372">
        <f>MEDIAN(J196:J202)-J196-(MEDIAN($R$196:$T$202)-MEDIAN($R$196:$T$196))</f>
        <v/>
      </c>
      <c r="AE23" s="372">
        <f>MEDIAN(K196:K202)-K196-(MEDIAN($R$196:$T$202)-MEDIAN($R$196:$T$196))</f>
        <v/>
      </c>
      <c r="AF23" s="372">
        <f>MEDIAN(L196:L202)-L196-(MEDIAN($R$196:$T$202)-MEDIAN($R$196:$T$196))</f>
        <v/>
      </c>
      <c r="AG23" s="372">
        <f>MEDIAN(M196:M202)-M196-(MEDIAN($R$196:$T$202)-MEDIAN($R$196:$T$196))</f>
        <v/>
      </c>
      <c r="AH23" s="372">
        <f>MEDIAN(N196:N202)-N196-(MEDIAN($R$196:$T$202)-MEDIAN($R$196:$T$196))</f>
        <v/>
      </c>
      <c r="AI23" s="372">
        <f>MEDIAN(O196:O202)-O196-(MEDIAN($R$196:$T$202)-MEDIAN($R$196:$T$196))</f>
        <v/>
      </c>
      <c r="AJ23" s="372">
        <f>MEDIAN(P196:P202)-P196-(MEDIAN($R$196:$T$202)-MEDIAN($R$196:$T$196))</f>
        <v/>
      </c>
      <c r="AK23" s="372">
        <f>MEDIAN(Q196:Q202)-Q196-(MEDIAN($R$196:$T$202)-MEDIAN($R$196:$T$196))</f>
        <v/>
      </c>
      <c r="AL23" s="372">
        <f>MEDIAN(R196:R202)-R196</f>
        <v/>
      </c>
      <c r="AM23" s="372">
        <f>MEDIAN(S196:S202)-S196</f>
        <v/>
      </c>
      <c r="AN23" s="372">
        <f>MEDIAN(T196:T202)-T196</f>
        <v/>
      </c>
      <c r="AO23" s="70" t="n"/>
      <c r="BB23" s="141" t="n"/>
      <c r="BC23" s="141" t="n"/>
      <c r="BD23" s="141" t="n"/>
      <c r="BE23" s="141" t="n"/>
      <c r="BF23" s="141" t="n"/>
      <c r="BG23" s="141" t="n"/>
      <c r="BH23" s="141" t="n"/>
      <c r="BI23" s="141" t="n"/>
      <c r="BJ23" s="141" t="n"/>
    </row>
    <row r="24" ht="14.1" customHeight="1">
      <c r="B24" s="98" t="n"/>
      <c r="N24" s="306" t="n"/>
      <c r="O24" s="306" t="n"/>
      <c r="P24" s="306" t="n"/>
      <c r="Q24" s="306" t="n"/>
      <c r="R24" s="306" t="n"/>
      <c r="S24" s="306" t="n"/>
      <c r="T24" s="306" t="n"/>
      <c r="U24" s="306" t="n"/>
      <c r="V24" s="96" t="n"/>
      <c r="X24" s="16" t="inlineStr">
        <is>
          <t>570-600</t>
        </is>
      </c>
      <c r="Y24" s="372">
        <f>MEDIAN(E202:E208)-E202-(MEDIAN($R$202:$T$208)-MEDIAN($R$202:$T$202))</f>
        <v/>
      </c>
      <c r="Z24" s="372">
        <f>MEDIAN(F202:F208)-F202-(MEDIAN($R$202:$T$208)-MEDIAN($R$202:$T$202))</f>
        <v/>
      </c>
      <c r="AA24" s="372">
        <f>MEDIAN(G202:G208)-G202-(MEDIAN($R$202:$T$208)-MEDIAN($R$202:$T$202))</f>
        <v/>
      </c>
      <c r="AB24" s="372">
        <f>MEDIAN(H202:H208)-H202-(MEDIAN($R$202:$T$208)-MEDIAN($R$202:$T$202))</f>
        <v/>
      </c>
      <c r="AC24" s="372">
        <f>MEDIAN(I202:I208)-I202-(MEDIAN($R$202:$T$208)-MEDIAN($R$202:$T$202))</f>
        <v/>
      </c>
      <c r="AD24" s="372">
        <f>MEDIAN(J202:J208)-J202-(MEDIAN($R$202:$T$208)-MEDIAN($R$202:$T$202))</f>
        <v/>
      </c>
      <c r="AE24" s="372">
        <f>MEDIAN(K202:K208)-K202-(MEDIAN($R$202:$T$208)-MEDIAN($R$202:$T$202))</f>
        <v/>
      </c>
      <c r="AF24" s="372">
        <f>MEDIAN(L202:L208)-L202-(MEDIAN($R$202:$T$208)-MEDIAN($R$202:$T$202))</f>
        <v/>
      </c>
      <c r="AG24" s="372">
        <f>MEDIAN(M202:M208)-M202-(MEDIAN($R$202:$T$208)-MEDIAN($R$202:$T$202))</f>
        <v/>
      </c>
      <c r="AH24" s="372">
        <f>MEDIAN(N202:N208)-N202-(MEDIAN($R$202:$T$208)-MEDIAN($R$202:$T$202))</f>
        <v/>
      </c>
      <c r="AI24" s="372">
        <f>MEDIAN(O202:O208)-O202-(MEDIAN($R$202:$T$208)-MEDIAN($R$202:$T$202))</f>
        <v/>
      </c>
      <c r="AJ24" s="372">
        <f>MEDIAN(P202:P208)-P202-(MEDIAN($R$202:$T$208)-MEDIAN($R$202:$T$202))</f>
        <v/>
      </c>
      <c r="AK24" s="372">
        <f>MEDIAN(Q202:Q208)-Q202-(MEDIAN($R$202:$T$208)-MEDIAN($R$202:$T$202))</f>
        <v/>
      </c>
      <c r="AL24" s="372">
        <f>MEDIAN(R202:R208)-R202</f>
        <v/>
      </c>
      <c r="AM24" s="372">
        <f>MEDIAN(S202:S208)-S202</f>
        <v/>
      </c>
      <c r="AN24" s="372">
        <f>MEDIAN(T202:T208)-T202</f>
        <v/>
      </c>
      <c r="AO24" s="70" t="n"/>
      <c r="BB24" s="141" t="n"/>
      <c r="BC24" s="141" t="n"/>
      <c r="BD24" s="141" t="n"/>
      <c r="BE24" s="141" t="n"/>
      <c r="BF24" s="141" t="n"/>
      <c r="BG24" s="141" t="n"/>
      <c r="BH24" s="141" t="n"/>
      <c r="BI24" s="141" t="n"/>
      <c r="BJ24" s="141" t="n"/>
    </row>
    <row r="25" ht="14.1" customHeight="1">
      <c r="B25" s="98" t="n"/>
      <c r="N25" s="306" t="n"/>
      <c r="O25" s="306" t="n"/>
      <c r="P25" s="306" t="n"/>
      <c r="Q25" s="306" t="n"/>
      <c r="R25" s="306" t="n"/>
      <c r="S25" s="306" t="n"/>
      <c r="T25" s="306" t="n"/>
      <c r="U25" s="306" t="n"/>
      <c r="V25" s="96" t="n"/>
      <c r="X25" s="66" t="n"/>
      <c r="Y25" s="67" t="n"/>
      <c r="Z25" s="67" t="n"/>
      <c r="AA25" s="67" t="n"/>
      <c r="AB25" s="67" t="n"/>
      <c r="AC25" s="67" t="n"/>
      <c r="AD25" s="67" t="n"/>
      <c r="AE25" s="67" t="n"/>
      <c r="AF25" s="67" t="n"/>
      <c r="AI25" s="70" t="n"/>
      <c r="AJ25" s="70" t="n"/>
      <c r="AK25" s="70" t="n"/>
      <c r="AO25" s="70" t="n"/>
      <c r="BB25" s="141" t="n"/>
      <c r="BC25" s="141" t="n"/>
      <c r="BD25" s="141" t="n"/>
      <c r="BE25" s="141" t="n"/>
      <c r="BF25" s="141" t="n"/>
      <c r="BG25" s="141" t="n"/>
      <c r="BH25" s="141" t="n"/>
      <c r="BI25" s="141" t="n"/>
      <c r="BJ25" s="141" t="n"/>
    </row>
    <row r="26" ht="14.1" customHeight="1">
      <c r="B26" s="98" t="n"/>
      <c r="N26" s="306" t="n"/>
      <c r="O26" s="306" t="n"/>
      <c r="P26" s="306" t="n"/>
      <c r="Q26" s="306" t="n"/>
      <c r="R26" s="306" t="n"/>
      <c r="S26" s="306" t="n"/>
      <c r="T26" s="306" t="n"/>
      <c r="U26" s="306" t="n"/>
      <c r="V26" s="96" t="n"/>
      <c r="W26" s="142" t="n"/>
      <c r="X26" s="66" t="n"/>
      <c r="AD26" s="67" t="n"/>
      <c r="AE26" s="67" t="n"/>
      <c r="AF26" s="67" t="n"/>
      <c r="AI26" s="70" t="n"/>
      <c r="AJ26" s="70" t="n"/>
      <c r="AK26" s="70" t="n"/>
      <c r="AL26" s="70" t="n"/>
      <c r="AM26" s="70" t="n"/>
      <c r="AN26" s="70" t="n"/>
      <c r="AO26" s="70" t="n"/>
      <c r="BB26" s="141" t="n"/>
      <c r="BC26" s="141" t="n"/>
      <c r="BD26" s="141" t="n"/>
      <c r="BE26" s="141" t="n"/>
      <c r="BF26" s="141" t="n"/>
      <c r="BG26" s="141" t="n"/>
      <c r="BH26" s="141" t="n"/>
      <c r="BI26" s="141" t="n"/>
      <c r="BJ26" s="141" t="n"/>
    </row>
    <row r="27" ht="14.1" customHeight="1">
      <c r="B27" s="98" t="n"/>
      <c r="N27" s="306" t="n"/>
      <c r="O27" s="306" t="n"/>
      <c r="P27" s="306" t="n"/>
      <c r="Q27" s="306" t="n"/>
      <c r="R27" s="306" t="n"/>
      <c r="S27" s="306" t="n"/>
      <c r="T27" s="306" t="n"/>
      <c r="U27" s="306" t="n"/>
      <c r="V27" s="96" t="n"/>
      <c r="X27" s="66" t="n"/>
      <c r="AD27" s="67" t="n"/>
      <c r="AE27" s="67" t="n"/>
      <c r="AF27" s="67" t="n"/>
      <c r="AI27" s="70" t="n"/>
      <c r="AJ27" s="70" t="n"/>
      <c r="AK27" s="70" t="n"/>
      <c r="AL27" s="70" t="n"/>
      <c r="AM27" s="70" t="n"/>
      <c r="AN27" s="70" t="n"/>
      <c r="AO27" s="70" t="n"/>
      <c r="BB27" s="141" t="n"/>
      <c r="BC27" s="141" t="n"/>
      <c r="BD27" s="141" t="n"/>
      <c r="BE27" s="141" t="n"/>
      <c r="BF27" s="141" t="n"/>
      <c r="BG27" s="143" t="inlineStr">
        <is>
          <t>Constante do Alumínio (225)</t>
        </is>
      </c>
      <c r="BH27" s="141" t="n">
        <v>225</v>
      </c>
      <c r="BI27" s="141" t="n"/>
      <c r="BJ27" s="141" t="n"/>
    </row>
    <row r="28" ht="14.1" customHeight="1">
      <c r="B28" s="98" t="n"/>
      <c r="N28" s="306" t="n"/>
      <c r="O28" s="306" t="n"/>
      <c r="P28" s="306" t="n"/>
      <c r="Q28" s="306" t="n"/>
      <c r="R28" s="306" t="n"/>
      <c r="S28" s="306" t="n"/>
      <c r="T28" s="306" t="n"/>
      <c r="U28" s="306" t="n"/>
      <c r="V28" s="96" t="n"/>
      <c r="X28" s="66" t="n"/>
      <c r="AD28" s="67" t="n"/>
      <c r="AE28" s="67" t="n"/>
      <c r="AF28" s="67" t="n"/>
      <c r="AI28" s="70" t="n"/>
      <c r="AJ28" s="70" t="n"/>
      <c r="AK28" s="70" t="n"/>
      <c r="AL28" s="70" t="n"/>
      <c r="AM28" s="70" t="n"/>
      <c r="AN28" s="70" t="n"/>
      <c r="AO28" s="70" t="n"/>
      <c r="BB28" s="141" t="n"/>
      <c r="BC28" s="141" t="n"/>
      <c r="BD28" s="141" t="n"/>
      <c r="BE28" s="141" t="n"/>
      <c r="BF28" s="141" t="n"/>
      <c r="BG28" s="141" t="n"/>
      <c r="BH28" s="141" t="n"/>
      <c r="BI28" s="141" t="n"/>
      <c r="BJ28" s="141" t="n"/>
    </row>
    <row r="29" ht="14.1" customHeight="1">
      <c r="B29" s="98" t="n"/>
      <c r="C29" s="306" t="n"/>
      <c r="D29" s="306" t="n"/>
      <c r="E29" s="306" t="n"/>
      <c r="F29" s="306" t="n"/>
      <c r="G29" s="306" t="n"/>
      <c r="H29" s="306" t="n"/>
      <c r="I29" s="306" t="n"/>
      <c r="J29" s="306" t="n"/>
      <c r="K29" s="306" t="n"/>
      <c r="L29" s="306" t="n"/>
      <c r="M29" s="306" t="n"/>
      <c r="N29" s="306" t="n"/>
      <c r="O29" s="306" t="n"/>
      <c r="P29" s="306" t="n"/>
      <c r="Q29" s="306" t="n"/>
      <c r="R29" s="306" t="n"/>
      <c r="S29" s="306" t="n"/>
      <c r="T29" s="306" t="n"/>
      <c r="U29" s="306" t="n"/>
      <c r="V29" s="96" t="n"/>
      <c r="X29" s="66" t="n"/>
      <c r="AD29" s="67" t="n"/>
      <c r="AE29" s="67" t="n"/>
      <c r="AF29" s="67" t="n"/>
      <c r="AI29" s="70" t="n"/>
      <c r="AJ29" s="70" t="n"/>
      <c r="AK29" s="70" t="n"/>
      <c r="AL29" s="70" t="n"/>
      <c r="AM29" s="70" t="n"/>
      <c r="AN29" s="70" t="n"/>
      <c r="AO29" s="70" t="n"/>
      <c r="BB29" s="141" t="n"/>
      <c r="BC29" s="141" t="n"/>
      <c r="BD29" s="141" t="n"/>
      <c r="BE29" s="141" t="n"/>
      <c r="BF29" s="141" t="n"/>
      <c r="BG29" s="141" t="n"/>
      <c r="BH29" s="141" t="n"/>
      <c r="BI29" s="141" t="n"/>
      <c r="BJ29" s="141" t="n"/>
    </row>
    <row r="30" ht="14.1" customHeight="1">
      <c r="B30" s="98" t="n"/>
      <c r="C30" s="306" t="n"/>
      <c r="D30" s="306" t="n"/>
      <c r="E30" s="306" t="n"/>
      <c r="F30" s="306" t="n"/>
      <c r="G30" s="306" t="n"/>
      <c r="H30" s="306" t="n"/>
      <c r="I30" s="306" t="n"/>
      <c r="J30" s="306" t="n"/>
      <c r="K30" s="306" t="n"/>
      <c r="L30" s="306" t="n"/>
      <c r="M30" s="306" t="n"/>
      <c r="N30" s="306" t="n"/>
      <c r="O30" s="306" t="n"/>
      <c r="P30" s="306" t="n"/>
      <c r="Q30" s="306" t="n"/>
      <c r="R30" s="306" t="n"/>
      <c r="S30" s="306" t="n"/>
      <c r="T30" s="306" t="n"/>
      <c r="U30" s="306" t="n"/>
      <c r="V30" s="96" t="n"/>
      <c r="X30" s="66" t="n"/>
      <c r="AD30" s="67" t="n"/>
      <c r="AE30" s="67" t="n"/>
      <c r="AF30" s="67" t="n"/>
      <c r="AI30" s="70" t="n"/>
      <c r="AJ30" s="70" t="n"/>
      <c r="AK30" s="70" t="n"/>
      <c r="AL30" s="70" t="n"/>
      <c r="AM30" s="70" t="n"/>
      <c r="AN30" s="70" t="n"/>
      <c r="AO30" s="70" t="n"/>
      <c r="BB30" s="141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</row>
    <row r="31" ht="14.1" customHeight="1">
      <c r="B31" s="98" t="n"/>
      <c r="C31" s="306" t="n"/>
      <c r="D31" s="306" t="n"/>
      <c r="E31" s="306" t="n"/>
      <c r="F31" s="306" t="n"/>
      <c r="G31" s="306" t="n"/>
      <c r="H31" s="306" t="n"/>
      <c r="I31" s="306" t="n"/>
      <c r="J31" s="306" t="n"/>
      <c r="K31" s="306" t="n"/>
      <c r="L31" s="306" t="n"/>
      <c r="M31" s="306" t="n"/>
      <c r="N31" s="306" t="n"/>
      <c r="O31" s="306" t="n"/>
      <c r="P31" s="306" t="n"/>
      <c r="Q31" s="306" t="n"/>
      <c r="R31" s="306" t="n"/>
      <c r="S31" s="306" t="n"/>
      <c r="T31" s="306" t="n"/>
      <c r="U31" s="306" t="n"/>
      <c r="V31" s="96" t="n"/>
      <c r="X31" s="66" t="n"/>
      <c r="AD31" s="67" t="n"/>
      <c r="AE31" s="67" t="n"/>
      <c r="AF31" s="67" t="n"/>
      <c r="AI31" s="70" t="n"/>
      <c r="AJ31" s="70" t="n"/>
      <c r="AK31" s="70" t="n"/>
      <c r="AL31" s="70" t="n"/>
      <c r="AM31" s="70" t="n"/>
      <c r="AN31" s="70" t="n"/>
      <c r="AO31" s="70" t="n"/>
      <c r="BB31" s="141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</row>
    <row r="32" ht="14.1" customHeight="1">
      <c r="B32" s="416" t="inlineStr">
        <is>
          <t>Medição de resistência Ôhmica a frio.</t>
        </is>
      </c>
      <c r="V32" s="385" t="n"/>
      <c r="X32" s="66" t="n"/>
      <c r="AD32" s="67" t="n"/>
      <c r="AE32" s="67" t="n"/>
      <c r="AF32" s="67" t="n"/>
      <c r="AI32" s="70" t="n"/>
      <c r="AJ32" s="70" t="n"/>
      <c r="AK32" s="70" t="n"/>
      <c r="AL32" s="70" t="n"/>
      <c r="AM32" s="70" t="n"/>
      <c r="AN32" s="70" t="n"/>
      <c r="AO32" s="70" t="n"/>
      <c r="BB32" s="141" t="n"/>
      <c r="BC32" s="141" t="n"/>
      <c r="BD32" s="141" t="n"/>
      <c r="BE32" s="141" t="n"/>
      <c r="BF32" s="141" t="n"/>
      <c r="BG32" s="141" t="n"/>
      <c r="BH32" s="141" t="n"/>
      <c r="BI32" s="141" t="n"/>
      <c r="BJ32" s="141" t="n"/>
    </row>
    <row r="33" ht="14.1" customHeight="1" thickBot="1">
      <c r="B33" s="98" t="n"/>
      <c r="C33" s="306" t="n"/>
      <c r="D33" s="306" t="n"/>
      <c r="E33" s="306" t="n"/>
      <c r="F33" s="306" t="n"/>
      <c r="G33" s="306" t="n"/>
      <c r="H33" s="306" t="n"/>
      <c r="I33" s="306" t="n"/>
      <c r="J33" s="306" t="n"/>
      <c r="K33" s="306" t="n"/>
      <c r="L33" s="306" t="n"/>
      <c r="M33" s="306" t="n"/>
      <c r="N33" s="306" t="n"/>
      <c r="O33" s="306" t="n"/>
      <c r="P33" s="306" t="n"/>
      <c r="Q33" s="306" t="n"/>
      <c r="R33" s="306" t="n"/>
      <c r="S33" s="306" t="n"/>
      <c r="T33" s="306" t="n"/>
      <c r="U33" s="306" t="n"/>
      <c r="V33" s="96" t="n"/>
      <c r="X33" s="66" t="n"/>
      <c r="AD33" s="67" t="n"/>
      <c r="AE33" s="67" t="n"/>
      <c r="AF33" s="67" t="n"/>
      <c r="AI33" s="70" t="n"/>
      <c r="AJ33" s="70" t="n"/>
      <c r="AK33" s="70" t="n"/>
      <c r="AL33" s="70" t="n"/>
      <c r="AM33" s="70" t="n"/>
      <c r="AN33" s="70" t="n"/>
      <c r="AO33" s="70" t="n"/>
      <c r="BB33" s="141" t="n"/>
      <c r="BC33" s="141" t="n"/>
      <c r="BD33" s="141" t="n"/>
      <c r="BE33" s="141" t="n"/>
      <c r="BF33" s="141" t="n"/>
      <c r="BG33" s="141" t="n"/>
      <c r="BH33" s="141" t="n"/>
      <c r="BI33" s="141" t="n"/>
      <c r="BJ33" s="141" t="n"/>
    </row>
    <row r="34" ht="18" customHeight="1">
      <c r="B34" s="98" t="n"/>
      <c r="C34" s="306" t="n"/>
      <c r="D34" s="306" t="n"/>
      <c r="E34" s="306" t="n"/>
      <c r="F34" s="306" t="n"/>
      <c r="G34" s="306" t="n"/>
      <c r="H34" s="306" t="n"/>
      <c r="I34" s="358" t="inlineStr">
        <is>
          <t>Resistencia a Frio - R1</t>
        </is>
      </c>
      <c r="J34" s="381" t="n"/>
      <c r="K34" s="381" t="n"/>
      <c r="L34" s="381" t="n"/>
      <c r="M34" s="381" t="n"/>
      <c r="N34" s="417" t="n">
        <v>2.444</v>
      </c>
      <c r="O34" s="364">
        <f>Q269</f>
        <v/>
      </c>
      <c r="P34" s="306" t="n"/>
      <c r="Q34" s="306" t="n"/>
      <c r="R34" s="306" t="n"/>
      <c r="S34" s="306" t="n"/>
      <c r="T34" s="306" t="n"/>
      <c r="U34" s="306" t="n"/>
      <c r="V34" s="96" t="n"/>
      <c r="X34" s="66" t="n"/>
      <c r="AD34" s="67" t="n"/>
      <c r="AE34" s="67" t="n"/>
      <c r="AF34" s="67" t="n"/>
      <c r="AI34" s="70" t="n"/>
      <c r="AJ34" s="70" t="n"/>
      <c r="AK34" s="70" t="n"/>
      <c r="AL34" s="70" t="n"/>
      <c r="AM34" s="70" t="n"/>
      <c r="AN34" s="70" t="n"/>
      <c r="AO34" s="70" t="n"/>
      <c r="BB34" s="141" t="n"/>
      <c r="BC34" s="141" t="n"/>
    </row>
    <row r="35" ht="11.1" customHeight="1">
      <c r="B35" s="98" t="n"/>
      <c r="C35" s="306" t="n"/>
      <c r="D35" s="306" t="n"/>
      <c r="E35" s="306" t="n"/>
      <c r="F35" s="306" t="n"/>
      <c r="G35" s="306" t="n"/>
      <c r="H35" s="306" t="n"/>
      <c r="I35" s="395" t="n"/>
      <c r="J35" s="383" t="n"/>
      <c r="K35" s="383" t="n"/>
      <c r="L35" s="383" t="n"/>
      <c r="M35" s="383" t="n"/>
      <c r="N35" s="383" t="n"/>
      <c r="O35" s="396" t="n"/>
      <c r="P35" s="306" t="n"/>
      <c r="Q35" s="306" t="n"/>
      <c r="R35" s="306" t="n"/>
      <c r="S35" s="306" t="n"/>
      <c r="T35" s="306" t="n"/>
      <c r="U35" s="306" t="n"/>
      <c r="V35" s="96" t="n"/>
      <c r="X35" s="66" t="n"/>
      <c r="AD35" s="67" t="n"/>
      <c r="AE35" s="67" t="n"/>
      <c r="AF35" s="67" t="n"/>
      <c r="AI35" s="70" t="n"/>
      <c r="AJ35" s="70" t="n"/>
      <c r="AK35" s="70" t="n"/>
      <c r="AL35" s="70" t="n"/>
      <c r="AM35" s="70" t="n"/>
      <c r="AN35" s="70" t="n"/>
      <c r="AO35" s="70" t="n"/>
      <c r="BB35" s="141" t="n"/>
      <c r="BC35" s="141" t="n"/>
    </row>
    <row r="36" ht="18" customHeight="1">
      <c r="B36" s="98" t="n"/>
      <c r="C36" s="306" t="n"/>
      <c r="D36" s="306" t="n"/>
      <c r="E36" s="306" t="n"/>
      <c r="F36" s="306" t="n"/>
      <c r="G36" s="306" t="n"/>
      <c r="H36" s="306" t="n"/>
      <c r="I36" s="331" t="inlineStr">
        <is>
          <t>Temperatura Ambiente inicial - T1</t>
        </is>
      </c>
      <c r="J36" s="397" t="n"/>
      <c r="K36" s="397" t="n"/>
      <c r="L36" s="397" t="n"/>
      <c r="M36" s="397" t="n"/>
      <c r="N36" s="335" t="n">
        <v>21.5</v>
      </c>
      <c r="O36" s="337">
        <f>Q270</f>
        <v/>
      </c>
      <c r="P36" s="306" t="n"/>
      <c r="Q36" s="306" t="n"/>
      <c r="R36" s="306" t="n"/>
      <c r="S36" s="306" t="n"/>
      <c r="T36" s="306" t="n"/>
      <c r="U36" s="306" t="n"/>
      <c r="V36" s="96" t="n"/>
      <c r="X36" s="66" t="n"/>
      <c r="AD36" s="67" t="n"/>
      <c r="AE36" s="67" t="n"/>
      <c r="AF36" s="67" t="n"/>
      <c r="AI36" s="70" t="n"/>
      <c r="AJ36" s="70" t="n"/>
      <c r="AK36" s="70" t="n"/>
      <c r="AL36" s="70" t="n"/>
      <c r="AM36" s="70" t="n"/>
      <c r="AN36" s="70" t="n"/>
      <c r="AO36" s="70" t="n"/>
      <c r="BB36" s="141" t="n"/>
      <c r="BC36" s="141" t="n"/>
    </row>
    <row r="37" ht="11.1" customHeight="1" thickBot="1">
      <c r="B37" s="98" t="n"/>
      <c r="C37" s="306" t="n"/>
      <c r="D37" s="306" t="n"/>
      <c r="E37" s="306" t="n"/>
      <c r="F37" s="306" t="n"/>
      <c r="G37" s="306" t="n"/>
      <c r="H37" s="306" t="n"/>
      <c r="I37" s="395" t="n"/>
      <c r="J37" s="383" t="n"/>
      <c r="K37" s="383" t="n"/>
      <c r="L37" s="383" t="n"/>
      <c r="M37" s="383" t="n"/>
      <c r="N37" s="383" t="n"/>
      <c r="O37" s="396" t="n"/>
      <c r="P37" s="306" t="n"/>
      <c r="Q37" s="306" t="n"/>
      <c r="R37" s="306" t="n"/>
      <c r="S37" s="306" t="n"/>
      <c r="T37" s="306" t="n"/>
      <c r="U37" s="306" t="n"/>
      <c r="V37" s="96" t="n"/>
      <c r="X37" s="66" t="n"/>
      <c r="AD37" s="67" t="n"/>
      <c r="AE37" s="67" t="n"/>
      <c r="AF37" s="67" t="n"/>
      <c r="AI37" s="70" t="n"/>
      <c r="AJ37" s="70" t="n"/>
      <c r="AK37" s="70" t="n"/>
      <c r="AL37" s="70" t="n"/>
      <c r="AM37" s="70" t="n"/>
      <c r="AN37" s="70" t="n"/>
      <c r="AO37" s="70" t="n"/>
      <c r="BB37" s="141" t="n"/>
      <c r="BC37" s="141" t="n"/>
    </row>
    <row r="38" ht="14.1" customHeight="1">
      <c r="B38" s="98" t="n"/>
      <c r="C38" s="306" t="n"/>
      <c r="D38" s="306" t="n"/>
      <c r="E38" s="306" t="n"/>
      <c r="F38" s="306" t="n"/>
      <c r="G38" s="306" t="n"/>
      <c r="H38" s="306" t="n"/>
      <c r="I38" s="306" t="n"/>
      <c r="J38" s="306" t="n"/>
      <c r="K38" s="306" t="n"/>
      <c r="L38" s="306" t="n"/>
      <c r="M38" s="306" t="n"/>
      <c r="N38" s="306" t="n"/>
      <c r="O38" s="306" t="n"/>
      <c r="P38" s="306" t="n"/>
      <c r="Q38" s="306" t="n"/>
      <c r="R38" s="306" t="n"/>
      <c r="S38" s="306" t="n"/>
      <c r="T38" s="306" t="n"/>
      <c r="U38" s="306" t="n"/>
      <c r="V38" s="96" t="n"/>
      <c r="X38" s="66" t="n"/>
      <c r="AD38" s="67" t="n"/>
      <c r="AE38" s="67" t="n"/>
      <c r="AF38" s="67" t="n"/>
      <c r="AI38" s="70" t="n"/>
      <c r="AJ38" s="70" t="n"/>
      <c r="AK38" s="70" t="n"/>
      <c r="AL38" s="70" t="n"/>
      <c r="AM38" s="70" t="n"/>
      <c r="AN38" s="70" t="n"/>
      <c r="AO38" s="70" t="n"/>
      <c r="BB38" s="141" t="n"/>
      <c r="BC38" s="141" t="n"/>
    </row>
    <row r="39" ht="14.1" customHeight="1">
      <c r="B39" s="416" t="inlineStr">
        <is>
          <t>Posição dos Sensores de Temperatura no corpo do Reator</t>
        </is>
      </c>
      <c r="V39" s="385" t="n"/>
      <c r="X39" s="66" t="n"/>
      <c r="AD39" s="67" t="n"/>
      <c r="AE39" s="67" t="n"/>
      <c r="AF39" s="67" t="n"/>
      <c r="AI39" s="70" t="n"/>
      <c r="AJ39" s="70" t="n"/>
      <c r="AK39" s="70" t="n"/>
      <c r="AL39" s="70" t="n"/>
      <c r="AM39" s="70" t="n"/>
      <c r="AN39" s="70" t="n"/>
      <c r="AO39" s="70" t="n"/>
      <c r="BB39" s="141" t="n"/>
      <c r="BC39" s="141" t="n"/>
    </row>
    <row r="40" ht="14.1" customHeight="1">
      <c r="B40" s="98" t="n"/>
      <c r="C40" s="306" t="n"/>
      <c r="D40" s="306" t="n"/>
      <c r="E40" s="306" t="n"/>
      <c r="F40" s="306" t="n"/>
      <c r="G40" s="306" t="n"/>
      <c r="H40" s="306" t="n"/>
      <c r="I40" s="306" t="n"/>
      <c r="J40" s="306" t="n"/>
      <c r="K40" s="306" t="n"/>
      <c r="L40" s="306" t="n"/>
      <c r="M40" s="306" t="n"/>
      <c r="N40" s="306" t="n"/>
      <c r="O40" s="306" t="n"/>
      <c r="P40" s="306" t="n"/>
      <c r="Q40" s="306" t="n"/>
      <c r="R40" s="306" t="n"/>
      <c r="S40" s="306" t="n"/>
      <c r="T40" s="306" t="n"/>
      <c r="U40" s="306" t="n"/>
      <c r="V40" s="96" t="n"/>
      <c r="X40" s="66" t="n"/>
      <c r="AD40" s="67" t="n"/>
      <c r="AE40" s="67" t="n"/>
      <c r="AF40" s="67" t="n"/>
      <c r="AI40" s="70" t="n"/>
      <c r="AJ40" s="70" t="n"/>
      <c r="AK40" s="70" t="n"/>
      <c r="AL40" s="70" t="n"/>
      <c r="AM40" s="70" t="n"/>
      <c r="AN40" s="70" t="n"/>
      <c r="AO40" s="70" t="n"/>
      <c r="BB40" s="141" t="n"/>
      <c r="BC40" s="141" t="n"/>
    </row>
    <row r="41" ht="11.1" customHeight="1">
      <c r="B41" s="98" t="n"/>
      <c r="C41" s="306" t="n"/>
      <c r="D41" s="306" t="n"/>
      <c r="E41" s="306" t="n"/>
      <c r="F41" s="306" t="n"/>
      <c r="G41" s="306" t="n"/>
      <c r="H41" s="323" t="inlineStr">
        <is>
          <t>Sensor</t>
        </is>
      </c>
      <c r="I41" s="398" t="n"/>
      <c r="J41" s="323" t="inlineStr">
        <is>
          <t>Posição</t>
        </is>
      </c>
      <c r="K41" s="399" t="n"/>
      <c r="L41" s="399" t="n"/>
      <c r="M41" s="399" t="n"/>
      <c r="N41" s="399" t="n"/>
      <c r="O41" s="399" t="n"/>
      <c r="P41" s="398" t="n"/>
      <c r="Q41" s="306" t="n"/>
      <c r="R41" s="306" t="n"/>
      <c r="S41" s="306" t="n"/>
      <c r="T41" s="306" t="n"/>
      <c r="U41" s="306" t="n"/>
      <c r="V41" s="96" t="n"/>
      <c r="X41" s="66" t="n"/>
      <c r="AD41" s="67" t="n"/>
      <c r="AE41" s="67" t="n"/>
      <c r="AF41" s="67" t="n"/>
      <c r="AI41" s="70" t="n"/>
      <c r="AJ41" s="70" t="n"/>
      <c r="AK41" s="70" t="n"/>
      <c r="AL41" s="70" t="n"/>
      <c r="AM41" s="70" t="n"/>
      <c r="AN41" s="70" t="n"/>
      <c r="AO41" s="70" t="n"/>
      <c r="BB41" s="141" t="n"/>
      <c r="BC41" s="141" t="n"/>
    </row>
    <row r="42" ht="18" customHeight="1">
      <c r="B42" s="98" t="n"/>
      <c r="C42" s="306" t="n"/>
      <c r="D42" s="306" t="n"/>
      <c r="E42" s="306" t="n"/>
      <c r="F42" s="306" t="n"/>
      <c r="G42" s="306" t="n"/>
      <c r="H42" s="400" t="n"/>
      <c r="I42" s="401" t="n"/>
      <c r="J42" s="400" t="n"/>
      <c r="K42" s="402" t="n"/>
      <c r="L42" s="402" t="n"/>
      <c r="M42" s="402" t="n"/>
      <c r="N42" s="402" t="n"/>
      <c r="O42" s="402" t="n"/>
      <c r="P42" s="401" t="n"/>
      <c r="Q42" s="306" t="n"/>
      <c r="R42" s="306" t="n"/>
      <c r="S42" s="306" t="n"/>
      <c r="T42" s="306" t="n"/>
      <c r="U42" s="306" t="n"/>
      <c r="V42" s="96" t="n"/>
      <c r="X42" s="376" t="n"/>
      <c r="AK42" s="70" t="n"/>
      <c r="AL42" s="70" t="n"/>
      <c r="AM42" s="70" t="n"/>
      <c r="AN42" s="70" t="n"/>
      <c r="AO42" s="70" t="n"/>
      <c r="BB42" s="141" t="n"/>
      <c r="BC42" s="141" t="n"/>
    </row>
    <row r="43" ht="18" customHeight="1">
      <c r="B43" s="98" t="n"/>
      <c r="C43" s="306" t="n"/>
      <c r="D43" s="306" t="n"/>
      <c r="E43" s="306" t="n"/>
      <c r="F43" s="306" t="n"/>
      <c r="G43" s="306" t="n"/>
      <c r="H43" s="323" t="inlineStr">
        <is>
          <t>P1</t>
        </is>
      </c>
      <c r="I43" s="398" t="n"/>
      <c r="J43" s="418" t="n"/>
      <c r="K43" s="397" t="n"/>
      <c r="L43" s="397" t="n"/>
      <c r="M43" s="397" t="n"/>
      <c r="N43" s="397" t="n"/>
      <c r="O43" s="397" t="n"/>
      <c r="P43" s="404" t="n"/>
      <c r="Q43" s="306" t="n"/>
      <c r="R43" s="306" t="n"/>
      <c r="S43" s="306" t="n"/>
      <c r="T43" s="306" t="n"/>
      <c r="U43" s="306" t="n"/>
      <c r="V43" s="96" t="n"/>
      <c r="X43" s="376" t="n"/>
      <c r="AK43" s="70" t="n"/>
      <c r="AL43" s="70" t="n"/>
      <c r="AM43" s="70" t="n"/>
      <c r="AN43" s="70" t="n"/>
      <c r="AO43" s="70" t="n"/>
      <c r="BB43" s="141" t="n"/>
      <c r="BC43" s="141" t="n"/>
    </row>
    <row r="44" ht="12.75" customHeight="1">
      <c r="B44" s="98" t="n"/>
      <c r="C44" s="306" t="n"/>
      <c r="D44" s="306" t="n"/>
      <c r="E44" s="306" t="n"/>
      <c r="F44" s="306" t="n"/>
      <c r="G44" s="306" t="n"/>
      <c r="H44" s="400" t="n"/>
      <c r="I44" s="401" t="n"/>
      <c r="J44" s="405" t="n"/>
      <c r="K44" s="383" t="n"/>
      <c r="L44" s="383" t="n"/>
      <c r="M44" s="383" t="n"/>
      <c r="N44" s="383" t="n"/>
      <c r="O44" s="383" t="n"/>
      <c r="P44" s="384" t="n"/>
      <c r="Q44" s="306" t="n"/>
      <c r="R44" s="306" t="n"/>
      <c r="S44" s="306" t="n"/>
      <c r="T44" s="306" t="n"/>
      <c r="U44" s="306" t="n"/>
      <c r="V44" s="96" t="n"/>
      <c r="X44" s="376" t="n"/>
      <c r="AK44" s="70" t="n"/>
      <c r="AL44" s="70" t="n"/>
      <c r="AM44" s="70" t="n"/>
      <c r="AN44" s="70" t="n"/>
      <c r="AO44" s="70" t="n"/>
      <c r="BB44" s="141" t="n"/>
      <c r="BC44" s="141" t="n"/>
    </row>
    <row r="45" ht="11.1" customHeight="1">
      <c r="B45" s="98" t="n"/>
      <c r="C45" s="306" t="n"/>
      <c r="D45" s="306" t="n"/>
      <c r="E45" s="306" t="n"/>
      <c r="F45" s="306" t="n"/>
      <c r="G45" s="306" t="n"/>
      <c r="H45" s="323" t="inlineStr">
        <is>
          <t>P2</t>
        </is>
      </c>
      <c r="I45" s="398" t="n"/>
      <c r="J45" s="418" t="n"/>
      <c r="K45" s="397" t="n"/>
      <c r="L45" s="397" t="n"/>
      <c r="M45" s="397" t="n"/>
      <c r="N45" s="397" t="n"/>
      <c r="O45" s="397" t="n"/>
      <c r="P45" s="404" t="n"/>
      <c r="Q45" s="306" t="n"/>
      <c r="R45" s="306" t="n"/>
      <c r="S45" s="306" t="n"/>
      <c r="T45" s="306" t="n"/>
      <c r="U45" s="306" t="n"/>
      <c r="V45" s="96" t="n"/>
      <c r="X45" s="376" t="n"/>
      <c r="AK45" s="70" t="n"/>
      <c r="AL45" s="70" t="n"/>
      <c r="AM45" s="70" t="n"/>
      <c r="AN45" s="70" t="n"/>
      <c r="AO45" s="70" t="n"/>
      <c r="BB45" s="141" t="n"/>
      <c r="BC45" s="141" t="n"/>
    </row>
    <row r="46" ht="18" customHeight="1">
      <c r="B46" s="98" t="n"/>
      <c r="C46" s="306" t="n"/>
      <c r="D46" s="306" t="n"/>
      <c r="E46" s="306" t="n"/>
      <c r="F46" s="306" t="n"/>
      <c r="G46" s="306" t="n"/>
      <c r="H46" s="400" t="n"/>
      <c r="I46" s="401" t="n"/>
      <c r="J46" s="405" t="n"/>
      <c r="K46" s="383" t="n"/>
      <c r="L46" s="383" t="n"/>
      <c r="M46" s="383" t="n"/>
      <c r="N46" s="383" t="n"/>
      <c r="O46" s="383" t="n"/>
      <c r="P46" s="384" t="n"/>
      <c r="Q46" s="306" t="n"/>
      <c r="R46" s="306" t="n"/>
      <c r="S46" s="306" t="n"/>
      <c r="T46" s="306" t="n"/>
      <c r="U46" s="306" t="n"/>
      <c r="V46" s="96" t="n"/>
      <c r="X46" s="376" t="n"/>
      <c r="AK46" s="70" t="n"/>
      <c r="AL46" s="70" t="n"/>
      <c r="AM46" s="70" t="n"/>
      <c r="AN46" s="70" t="n"/>
      <c r="AO46" s="70" t="n"/>
      <c r="BB46" s="141" t="n"/>
      <c r="BC46" s="141" t="n"/>
    </row>
    <row r="47" ht="18" customHeight="1">
      <c r="B47" s="98" t="n"/>
      <c r="C47" s="306" t="n"/>
      <c r="D47" s="306" t="n"/>
      <c r="E47" s="306" t="n"/>
      <c r="F47" s="306" t="n"/>
      <c r="G47" s="306" t="n"/>
      <c r="H47" s="323" t="inlineStr">
        <is>
          <t>P3</t>
        </is>
      </c>
      <c r="I47" s="398" t="n"/>
      <c r="J47" s="418" t="n"/>
      <c r="K47" s="397" t="n"/>
      <c r="L47" s="397" t="n"/>
      <c r="M47" s="397" t="n"/>
      <c r="N47" s="397" t="n"/>
      <c r="O47" s="397" t="n"/>
      <c r="P47" s="404" t="n"/>
      <c r="Q47" s="306" t="n"/>
      <c r="R47" s="306" t="n"/>
      <c r="S47" s="306" t="n"/>
      <c r="T47" s="306" t="n"/>
      <c r="U47" s="306" t="n"/>
      <c r="V47" s="96" t="n"/>
      <c r="X47" s="376" t="n"/>
      <c r="AK47" s="70" t="n"/>
      <c r="AL47" s="70" t="n"/>
      <c r="AM47" s="70" t="n"/>
      <c r="AN47" s="70" t="n"/>
      <c r="AO47" s="70" t="n"/>
      <c r="BB47" s="141" t="n"/>
      <c r="BC47" s="141" t="n"/>
    </row>
    <row r="48" ht="11.1" customHeight="1">
      <c r="B48" s="98" t="n"/>
      <c r="C48" s="306" t="n"/>
      <c r="D48" s="306" t="n"/>
      <c r="E48" s="306" t="n"/>
      <c r="F48" s="306" t="n"/>
      <c r="G48" s="306" t="n"/>
      <c r="H48" s="400" t="n"/>
      <c r="I48" s="401" t="n"/>
      <c r="J48" s="405" t="n"/>
      <c r="K48" s="383" t="n"/>
      <c r="L48" s="383" t="n"/>
      <c r="M48" s="383" t="n"/>
      <c r="N48" s="383" t="n"/>
      <c r="O48" s="383" t="n"/>
      <c r="P48" s="384" t="n"/>
      <c r="Q48" s="306" t="n"/>
      <c r="R48" s="306" t="n"/>
      <c r="S48" s="306" t="n"/>
      <c r="T48" s="306" t="n"/>
      <c r="U48" s="306" t="n"/>
      <c r="V48" s="96" t="n"/>
      <c r="X48" s="376" t="n"/>
      <c r="AK48" s="70" t="n"/>
      <c r="AL48" s="70" t="n"/>
      <c r="AM48" s="70" t="n"/>
      <c r="AN48" s="70" t="n"/>
      <c r="AO48" s="70" t="n"/>
      <c r="BB48" s="141" t="n"/>
      <c r="BC48" s="141" t="n"/>
    </row>
    <row r="49" ht="18" customHeight="1">
      <c r="B49" s="98" t="n"/>
      <c r="C49" s="306" t="n"/>
      <c r="D49" s="306" t="n"/>
      <c r="E49" s="306" t="n"/>
      <c r="F49" s="306" t="n"/>
      <c r="G49" s="306" t="n"/>
      <c r="H49" s="323" t="inlineStr">
        <is>
          <t>P4</t>
        </is>
      </c>
      <c r="I49" s="398" t="n"/>
      <c r="J49" s="418" t="n"/>
      <c r="K49" s="397" t="n"/>
      <c r="L49" s="397" t="n"/>
      <c r="M49" s="397" t="n"/>
      <c r="N49" s="397" t="n"/>
      <c r="O49" s="397" t="n"/>
      <c r="P49" s="404" t="n"/>
      <c r="Q49" s="306" t="n"/>
      <c r="R49" s="306" t="n"/>
      <c r="S49" s="306" t="n"/>
      <c r="T49" s="306" t="n"/>
      <c r="U49" s="306" t="n"/>
      <c r="V49" s="96" t="n"/>
      <c r="X49" s="376" t="n"/>
      <c r="AK49" s="70" t="n"/>
      <c r="AL49" s="70" t="n"/>
      <c r="AM49" s="70" t="n"/>
      <c r="AN49" s="70" t="n"/>
      <c r="AO49" s="70" t="n"/>
      <c r="BB49" s="141" t="n"/>
      <c r="BC49" s="141" t="n"/>
    </row>
    <row r="50" ht="11.1" customHeight="1">
      <c r="B50" s="98" t="n"/>
      <c r="C50" s="306" t="n"/>
      <c r="D50" s="306" t="n"/>
      <c r="E50" s="306" t="n"/>
      <c r="F50" s="306" t="n"/>
      <c r="G50" s="306" t="n"/>
      <c r="H50" s="400" t="n"/>
      <c r="I50" s="401" t="n"/>
      <c r="J50" s="405" t="n"/>
      <c r="K50" s="383" t="n"/>
      <c r="L50" s="383" t="n"/>
      <c r="M50" s="383" t="n"/>
      <c r="N50" s="383" t="n"/>
      <c r="O50" s="383" t="n"/>
      <c r="P50" s="384" t="n"/>
      <c r="Q50" s="306" t="n"/>
      <c r="R50" s="306" t="n"/>
      <c r="S50" s="306" t="n"/>
      <c r="T50" s="306" t="n"/>
      <c r="U50" s="306" t="n"/>
      <c r="V50" s="96" t="n"/>
      <c r="X50" s="376" t="n"/>
      <c r="AK50" s="70" t="n"/>
      <c r="AL50" s="70" t="n"/>
      <c r="AM50" s="70" t="n"/>
      <c r="AN50" s="70" t="n"/>
      <c r="AO50" s="70" t="n"/>
      <c r="BB50" s="141" t="n"/>
      <c r="BC50" s="141" t="n"/>
    </row>
    <row r="51" ht="18" customHeight="1">
      <c r="B51" s="98" t="n"/>
      <c r="C51" s="306" t="n"/>
      <c r="D51" s="306" t="n"/>
      <c r="E51" s="306" t="n"/>
      <c r="F51" s="306" t="n"/>
      <c r="G51" s="306" t="n"/>
      <c r="H51" s="323" t="inlineStr">
        <is>
          <t>P5</t>
        </is>
      </c>
      <c r="I51" s="398" t="n"/>
      <c r="J51" s="418" t="n"/>
      <c r="K51" s="397" t="n"/>
      <c r="L51" s="397" t="n"/>
      <c r="M51" s="397" t="n"/>
      <c r="N51" s="397" t="n"/>
      <c r="O51" s="397" t="n"/>
      <c r="P51" s="404" t="n"/>
      <c r="Q51" s="306" t="n"/>
      <c r="R51" s="306" t="n"/>
      <c r="S51" s="306" t="n"/>
      <c r="T51" s="306" t="n"/>
      <c r="U51" s="306" t="n"/>
      <c r="V51" s="96" t="n"/>
      <c r="X51" s="376" t="n"/>
      <c r="AK51" s="70" t="n"/>
      <c r="AL51" s="70" t="n"/>
      <c r="AM51" s="70" t="n"/>
      <c r="AN51" s="70" t="n"/>
      <c r="AO51" s="70" t="n"/>
      <c r="BB51" s="141" t="n"/>
      <c r="BC51" s="141" t="n"/>
    </row>
    <row r="52" ht="11.1" customHeight="1">
      <c r="B52" s="98" t="n"/>
      <c r="C52" s="306" t="n"/>
      <c r="D52" s="306" t="n"/>
      <c r="E52" s="306" t="n"/>
      <c r="F52" s="306" t="n"/>
      <c r="G52" s="306" t="n"/>
      <c r="H52" s="400" t="n"/>
      <c r="I52" s="401" t="n"/>
      <c r="J52" s="405" t="n"/>
      <c r="K52" s="383" t="n"/>
      <c r="L52" s="383" t="n"/>
      <c r="M52" s="383" t="n"/>
      <c r="N52" s="383" t="n"/>
      <c r="O52" s="383" t="n"/>
      <c r="P52" s="384" t="n"/>
      <c r="Q52" s="306" t="n"/>
      <c r="R52" s="306" t="n"/>
      <c r="S52" s="306" t="n"/>
      <c r="T52" s="306" t="n"/>
      <c r="U52" s="306" t="n"/>
      <c r="V52" s="96" t="n"/>
      <c r="X52" s="376" t="n"/>
      <c r="AK52" s="70" t="n"/>
      <c r="AL52" s="70" t="n"/>
      <c r="AM52" s="70" t="n"/>
      <c r="AN52" s="70" t="n"/>
      <c r="AO52" s="70" t="n"/>
      <c r="BB52" s="141" t="n"/>
      <c r="BC52" s="141" t="n"/>
    </row>
    <row r="53" ht="18" customHeight="1">
      <c r="B53" s="98" t="n"/>
      <c r="C53" s="306" t="n"/>
      <c r="D53" s="306" t="n"/>
      <c r="E53" s="306" t="n"/>
      <c r="F53" s="306" t="n"/>
      <c r="G53" s="306" t="n"/>
      <c r="H53" s="323" t="inlineStr">
        <is>
          <t>A1</t>
        </is>
      </c>
      <c r="I53" s="398" t="n"/>
      <c r="J53" s="418" t="n"/>
      <c r="K53" s="397" t="n"/>
      <c r="L53" s="397" t="n"/>
      <c r="M53" s="397" t="n"/>
      <c r="N53" s="397" t="n"/>
      <c r="O53" s="397" t="n"/>
      <c r="P53" s="404" t="n"/>
      <c r="Q53" s="306" t="n"/>
      <c r="R53" s="306" t="n"/>
      <c r="S53" s="306" t="n"/>
      <c r="T53" s="306" t="n"/>
      <c r="U53" s="306" t="n"/>
      <c r="V53" s="96" t="n"/>
      <c r="X53" s="376" t="n"/>
      <c r="AK53" s="70" t="n"/>
      <c r="AL53" s="70" t="n"/>
      <c r="AM53" s="70" t="n"/>
      <c r="AN53" s="70" t="n"/>
      <c r="AO53" s="70" t="n"/>
      <c r="BB53" s="141" t="n"/>
      <c r="BC53" s="141" t="n"/>
    </row>
    <row r="54" ht="18" customHeight="1">
      <c r="B54" s="98" t="n"/>
      <c r="C54" s="306" t="n"/>
      <c r="D54" s="306" t="n"/>
      <c r="E54" s="306" t="n"/>
      <c r="F54" s="306" t="n"/>
      <c r="G54" s="306" t="n"/>
      <c r="H54" s="400" t="n"/>
      <c r="I54" s="401" t="n"/>
      <c r="J54" s="405" t="n"/>
      <c r="K54" s="383" t="n"/>
      <c r="L54" s="383" t="n"/>
      <c r="M54" s="383" t="n"/>
      <c r="N54" s="383" t="n"/>
      <c r="O54" s="383" t="n"/>
      <c r="P54" s="384" t="n"/>
      <c r="Q54" s="306" t="n"/>
      <c r="R54" s="306" t="n"/>
      <c r="S54" s="306" t="n"/>
      <c r="T54" s="306" t="n"/>
      <c r="U54" s="306" t="n"/>
      <c r="V54" s="96" t="n"/>
      <c r="X54" s="415" t="inlineStr">
        <is>
          <t>Estabilização em período de uma hora</t>
        </is>
      </c>
      <c r="Y54" s="391" t="n"/>
      <c r="Z54" s="391" t="n"/>
      <c r="AA54" s="391" t="n"/>
      <c r="AB54" s="391" t="n"/>
      <c r="AC54" s="391" t="n"/>
      <c r="AD54" s="391" t="n"/>
      <c r="AE54" s="391" t="n"/>
      <c r="AF54" s="391" t="n"/>
      <c r="AG54" s="391" t="n"/>
      <c r="AH54" s="391" t="n"/>
      <c r="AI54" s="391" t="n"/>
      <c r="AJ54" s="391" t="n"/>
      <c r="AK54" s="391" t="n"/>
      <c r="AL54" s="391" t="n"/>
      <c r="AM54" s="391" t="n"/>
      <c r="AN54" s="410" t="n"/>
      <c r="AO54" s="70" t="n"/>
      <c r="BB54" s="141" t="n"/>
      <c r="BC54" s="141" t="n"/>
    </row>
    <row r="55" ht="11.1" customHeight="1">
      <c r="B55" s="98" t="n"/>
      <c r="C55" s="306" t="n"/>
      <c r="D55" s="306" t="n"/>
      <c r="E55" s="306" t="n"/>
      <c r="F55" s="306" t="n"/>
      <c r="G55" s="306" t="n"/>
      <c r="H55" s="323" t="inlineStr">
        <is>
          <t>A2</t>
        </is>
      </c>
      <c r="I55" s="398" t="n"/>
      <c r="J55" s="418" t="n"/>
      <c r="K55" s="397" t="n"/>
      <c r="L55" s="397" t="n"/>
      <c r="M55" s="397" t="n"/>
      <c r="N55" s="397" t="n"/>
      <c r="O55" s="397" t="n"/>
      <c r="P55" s="404" t="n"/>
      <c r="Q55" s="306" t="n"/>
      <c r="R55" s="306" t="n"/>
      <c r="S55" s="306" t="n"/>
      <c r="T55" s="306" t="n"/>
      <c r="U55" s="306" t="n"/>
      <c r="V55" s="96" t="n"/>
      <c r="X55" s="415" t="inlineStr">
        <is>
          <t>Pontos de medição no reator</t>
        </is>
      </c>
      <c r="Y55" s="391" t="n"/>
      <c r="Z55" s="391" t="n"/>
      <c r="AA55" s="391" t="n"/>
      <c r="AB55" s="391" t="n"/>
      <c r="AC55" s="391" t="n"/>
      <c r="AD55" s="391" t="n"/>
      <c r="AE55" s="391" t="n"/>
      <c r="AF55" s="391" t="n"/>
      <c r="AG55" s="391" t="n"/>
      <c r="AH55" s="391" t="n"/>
      <c r="AI55" s="391" t="n"/>
      <c r="AJ55" s="391" t="n"/>
      <c r="AK55" s="410" t="n"/>
      <c r="AL55" s="322" t="inlineStr">
        <is>
          <t>Temp. Ambiente</t>
        </is>
      </c>
      <c r="AM55" s="402" t="n"/>
      <c r="AN55" s="401" t="n"/>
      <c r="AO55" s="70" t="n"/>
      <c r="BB55" s="141" t="n"/>
      <c r="BC55" s="141" t="n"/>
    </row>
    <row r="56" ht="18" customHeight="1">
      <c r="B56" s="98" t="n"/>
      <c r="C56" s="306" t="n"/>
      <c r="D56" s="306" t="n"/>
      <c r="E56" s="306" t="n"/>
      <c r="F56" s="306" t="n"/>
      <c r="G56" s="306" t="n"/>
      <c r="H56" s="400" t="n"/>
      <c r="I56" s="401" t="n"/>
      <c r="J56" s="405" t="n"/>
      <c r="K56" s="383" t="n"/>
      <c r="L56" s="383" t="n"/>
      <c r="M56" s="383" t="n"/>
      <c r="N56" s="383" t="n"/>
      <c r="O56" s="383" t="n"/>
      <c r="P56" s="384" t="n"/>
      <c r="Q56" s="306" t="n"/>
      <c r="R56" s="306" t="n"/>
      <c r="S56" s="306" t="n"/>
      <c r="T56" s="306" t="n"/>
      <c r="U56" s="306" t="n"/>
      <c r="V56" s="96" t="n"/>
      <c r="X56" s="36" t="inlineStr">
        <is>
          <t>TEMPO</t>
        </is>
      </c>
      <c r="Y56" s="182" t="inlineStr">
        <is>
          <t>P1</t>
        </is>
      </c>
      <c r="Z56" s="182" t="inlineStr">
        <is>
          <t>P2</t>
        </is>
      </c>
      <c r="AA56" s="182" t="inlineStr">
        <is>
          <t>P3</t>
        </is>
      </c>
      <c r="AB56" s="182" t="inlineStr">
        <is>
          <t>P4</t>
        </is>
      </c>
      <c r="AC56" s="182" t="inlineStr">
        <is>
          <t>P5</t>
        </is>
      </c>
      <c r="AD56" s="182" t="inlineStr">
        <is>
          <t>P6</t>
        </is>
      </c>
      <c r="AE56" s="182" t="inlineStr">
        <is>
          <t>P7</t>
        </is>
      </c>
      <c r="AF56" s="182" t="inlineStr">
        <is>
          <t>P8</t>
        </is>
      </c>
      <c r="AG56" s="182" t="inlineStr">
        <is>
          <t>P9</t>
        </is>
      </c>
      <c r="AH56" s="182" t="inlineStr">
        <is>
          <t>P10</t>
        </is>
      </c>
      <c r="AI56" s="182" t="inlineStr">
        <is>
          <t>P11</t>
        </is>
      </c>
      <c r="AJ56" s="182" t="inlineStr">
        <is>
          <t>P12</t>
        </is>
      </c>
      <c r="AK56" s="182" t="inlineStr">
        <is>
          <t>P13</t>
        </is>
      </c>
      <c r="AL56" s="182" t="inlineStr">
        <is>
          <t>A1</t>
        </is>
      </c>
      <c r="AM56" s="182" t="inlineStr">
        <is>
          <t>A2</t>
        </is>
      </c>
      <c r="AN56" s="182" t="inlineStr">
        <is>
          <t>A3</t>
        </is>
      </c>
      <c r="AO56" s="70" t="n"/>
      <c r="BB56" s="141" t="n"/>
      <c r="BC56" s="141" t="n"/>
    </row>
    <row r="57" ht="18" customHeight="1">
      <c r="B57" s="98" t="n"/>
      <c r="C57" s="306" t="n"/>
      <c r="D57" s="306" t="n"/>
      <c r="E57" s="306" t="n"/>
      <c r="F57" s="306" t="n"/>
      <c r="G57" s="306" t="n"/>
      <c r="H57" s="323" t="inlineStr">
        <is>
          <t>A3</t>
        </is>
      </c>
      <c r="I57" s="398" t="n"/>
      <c r="J57" s="418" t="n"/>
      <c r="K57" s="397" t="n"/>
      <c r="L57" s="397" t="n"/>
      <c r="M57" s="397" t="n"/>
      <c r="N57" s="397" t="n"/>
      <c r="O57" s="397" t="n"/>
      <c r="P57" s="404" t="n"/>
      <c r="Q57" s="306" t="n"/>
      <c r="R57" s="306" t="n"/>
      <c r="S57" s="306" t="n"/>
      <c r="T57" s="306" t="n"/>
      <c r="U57" s="306" t="n"/>
      <c r="V57" s="96" t="n"/>
      <c r="X57" s="16" t="inlineStr">
        <is>
          <t>0-60</t>
        </is>
      </c>
      <c r="Y57" s="372">
        <f>(MEDIAN(E88:E100)-E88)-(MEDIAN($R$88:$T$100)-MEDIAN($R$88:$T$88))</f>
        <v/>
      </c>
      <c r="Z57" s="372">
        <f>(MEDIAN(F88:F100)-F88)-(MEDIAN($R$88:$T$100)-MEDIAN($R$88:$T$88))</f>
        <v/>
      </c>
      <c r="AA57" s="372">
        <f>(MEDIAN(G88:G100)-G88)-(MEDIAN($R$88:$T$100)-MEDIAN($R$88:$T$88))</f>
        <v/>
      </c>
      <c r="AB57" s="372">
        <f>(MEDIAN(H88:H100)-H88)-(MEDIAN($R$88:$T$100)-MEDIAN($R$88:$T$88))</f>
        <v/>
      </c>
      <c r="AC57" s="372">
        <f>(MEDIAN(I88:I100)-I88)-(MEDIAN($R$88:$T$100)-MEDIAN($R$88:$T$88))</f>
        <v/>
      </c>
      <c r="AD57" s="372">
        <f>(MEDIAN(J88:J100)-J88)-(MEDIAN($R$88:$T$100)-MEDIAN($R$88:$T$88))</f>
        <v/>
      </c>
      <c r="AE57" s="372">
        <f>(MEDIAN(K88:K100)-K88)-(MEDIAN($R$88:$T$100)-MEDIAN($R$88:$T$88))</f>
        <v/>
      </c>
      <c r="AF57" s="372">
        <f>(MEDIAN(L88:L100)-L88)-(MEDIAN($R$88:$T$100)-MEDIAN($R$88:$T$88))</f>
        <v/>
      </c>
      <c r="AG57" s="372">
        <f>(MEDIAN(M88:M100)-M88)-(MEDIAN($R$88:$T$100)-MEDIAN($R$88:$T$88))</f>
        <v/>
      </c>
      <c r="AH57" s="372">
        <f>(MEDIAN(N88:N100)-N88)-(MEDIAN($R$88:$T$100)-MEDIAN($R$88:$T$88))</f>
        <v/>
      </c>
      <c r="AI57" s="372">
        <f>(MEDIAN(O88:O100)-O88)-(MEDIAN($R$88:$T$100)-MEDIAN($R$88:$T$88))</f>
        <v/>
      </c>
      <c r="AJ57" s="372">
        <f>(MEDIAN(P88:P100)-P88)-(MEDIAN($R$88:$T$100)-MEDIAN($R$88:$T$88))</f>
        <v/>
      </c>
      <c r="AK57" s="372">
        <f>(MEDIAN(Q88:Q100)-Q88)-(MEDIAN($R$88:$T$100)-MEDIAN($R$88:$T$88))</f>
        <v/>
      </c>
      <c r="AL57" s="372">
        <f>MEDIAN(R88:R100)-R88</f>
        <v/>
      </c>
      <c r="AM57" s="372">
        <f>MEDIAN(S88:S100)-S88</f>
        <v/>
      </c>
      <c r="AN57" s="372">
        <f>MEDIAN(T88:T100)-T88</f>
        <v/>
      </c>
      <c r="AO57" s="70" t="n"/>
      <c r="BB57" s="141" t="n"/>
      <c r="BC57" s="141" t="n"/>
    </row>
    <row r="58" ht="11.1" customHeight="1">
      <c r="B58" s="98" t="n"/>
      <c r="C58" s="306" t="n"/>
      <c r="D58" s="306" t="n"/>
      <c r="E58" s="306" t="n"/>
      <c r="F58" s="306" t="n"/>
      <c r="G58" s="306" t="n"/>
      <c r="H58" s="400" t="n"/>
      <c r="I58" s="401" t="n"/>
      <c r="J58" s="405" t="n"/>
      <c r="K58" s="383" t="n"/>
      <c r="L58" s="383" t="n"/>
      <c r="M58" s="383" t="n"/>
      <c r="N58" s="383" t="n"/>
      <c r="O58" s="383" t="n"/>
      <c r="P58" s="384" t="n"/>
      <c r="Q58" s="306" t="n"/>
      <c r="R58" s="306" t="n"/>
      <c r="S58" s="306" t="n"/>
      <c r="T58" s="306" t="n"/>
      <c r="U58" s="306" t="n"/>
      <c r="V58" s="96" t="n"/>
      <c r="X58" s="16" t="inlineStr">
        <is>
          <t>60-120</t>
        </is>
      </c>
      <c r="Y58" s="372">
        <f>MEDIAN(E100:E112)-E100-(MEDIAN($R$100:$T$112)-MEDIAN($R$100:$T$100))</f>
        <v/>
      </c>
      <c r="Z58" s="372">
        <f>MEDIAN(F100:F112)-F100-(MEDIAN($R$100:$T$112)-MEDIAN($R$100:$T$100))</f>
        <v/>
      </c>
      <c r="AA58" s="372">
        <f>MEDIAN(G100:G112)-G100-(MEDIAN($R$100:$T$112)-MEDIAN($R$100:$T$100))</f>
        <v/>
      </c>
      <c r="AB58" s="372">
        <f>MEDIAN(H100:H112)-H100-(MEDIAN($R$100:$T$112)-MEDIAN($R$100:$T$100))</f>
        <v/>
      </c>
      <c r="AC58" s="372">
        <f>MEDIAN(I100:I112)-I100-(MEDIAN($R$100:$T$112)-MEDIAN($R$100:$T$100))</f>
        <v/>
      </c>
      <c r="AD58" s="372">
        <f>MEDIAN(J100:J112)-J100-(MEDIAN($R$100:$T$112)-MEDIAN($R$100:$T$100))</f>
        <v/>
      </c>
      <c r="AE58" s="372">
        <f>MEDIAN(K100:K112)-K100-(MEDIAN($R$100:$T$112)-MEDIAN($R$100:$T$100))</f>
        <v/>
      </c>
      <c r="AF58" s="372">
        <f>MEDIAN(L100:L112)-L100-(MEDIAN($R$100:$T$112)-MEDIAN($R$100:$T$100))</f>
        <v/>
      </c>
      <c r="AG58" s="372">
        <f>MEDIAN(M100:M112)-M100-(MEDIAN($R$100:$T$112)-MEDIAN($R$100:$T$100))</f>
        <v/>
      </c>
      <c r="AH58" s="372">
        <f>MEDIAN(N100:N112)-N100-(MEDIAN($R$100:$T$112)-MEDIAN($R$100:$T$100))</f>
        <v/>
      </c>
      <c r="AI58" s="372">
        <f>MEDIAN(O100:O112)-O100-(MEDIAN($R$100:$T$112)-MEDIAN($R$100:$T$100))</f>
        <v/>
      </c>
      <c r="AJ58" s="372">
        <f>MEDIAN(P100:P112)-P100-(MEDIAN($R$100:$T$112)-MEDIAN($R$100:$T$100))</f>
        <v/>
      </c>
      <c r="AK58" s="372">
        <f>MEDIAN(Q100:Q112)-Q100-(MEDIAN($R$100:$T$112)-MEDIAN($R$100:$T$100))</f>
        <v/>
      </c>
      <c r="AL58" s="372">
        <f>MEDIAN(R100:R112)-R100</f>
        <v/>
      </c>
      <c r="AM58" s="372">
        <f>MEDIAN(S100:S112)-S100</f>
        <v/>
      </c>
      <c r="AN58" s="372">
        <f>MEDIAN(T100:T112)-T100</f>
        <v/>
      </c>
      <c r="AO58" s="70" t="n"/>
      <c r="BB58" s="141" t="n"/>
      <c r="BC58" s="141" t="n"/>
    </row>
    <row r="59" ht="14.1" customHeight="1">
      <c r="B59" s="98" t="n"/>
      <c r="C59" s="306" t="n"/>
      <c r="D59" s="306" t="n"/>
      <c r="E59" s="306" t="n"/>
      <c r="F59" s="306" t="n"/>
      <c r="G59" s="306" t="n"/>
      <c r="H59" s="306" t="n"/>
      <c r="I59" s="306" t="n"/>
      <c r="J59" s="306" t="n"/>
      <c r="K59" s="306" t="n"/>
      <c r="L59" s="306" t="n"/>
      <c r="M59" s="306" t="n"/>
      <c r="N59" s="306" t="n"/>
      <c r="O59" s="306" t="n"/>
      <c r="P59" s="306" t="n"/>
      <c r="Q59" s="306" t="n"/>
      <c r="R59" s="306" t="n"/>
      <c r="S59" s="306" t="n"/>
      <c r="T59" s="306" t="n"/>
      <c r="U59" s="306" t="n"/>
      <c r="V59" s="96" t="n"/>
      <c r="X59" s="16" t="inlineStr">
        <is>
          <t>120-180</t>
        </is>
      </c>
      <c r="Y59" s="373">
        <f>MEDIAN(E112:E124)-E112-(MEDIAN($R$112:$T$124)-MEDIAN($R$112:$T$112))</f>
        <v/>
      </c>
      <c r="Z59" s="373">
        <f>MEDIAN(F112:F124)-F112-(MEDIAN($R$112:$T$124)-MEDIAN($R$112:$T$112))</f>
        <v/>
      </c>
      <c r="AA59" s="373">
        <f>MEDIAN(G112:G124)-G112-(MEDIAN($R$112:$T$124)-MEDIAN($R$112:$T$112))</f>
        <v/>
      </c>
      <c r="AB59" s="373">
        <f>MEDIAN(H112:H124)-H112-(MEDIAN($R$112:$T$124)-MEDIAN($R$112:$T$112))</f>
        <v/>
      </c>
      <c r="AC59" s="373">
        <f>MEDIAN(I112:I124)-I112-(MEDIAN($R$112:$T$124)-MEDIAN($R$112:$T$112))</f>
        <v/>
      </c>
      <c r="AD59" s="373">
        <f>MEDIAN(J112:J124)-J112-(MEDIAN($R$112:$T$124)-MEDIAN($R$112:$T$112))</f>
        <v/>
      </c>
      <c r="AE59" s="373">
        <f>MEDIAN(K112:K124)-K112-(MEDIAN($R$112:$T$124)-MEDIAN($R$112:$T$112))</f>
        <v/>
      </c>
      <c r="AF59" s="373">
        <f>MEDIAN(L112:L124)-L112-(MEDIAN($R$112:$T$124)-MEDIAN($R$112:$T$112))</f>
        <v/>
      </c>
      <c r="AG59" s="373">
        <f>MEDIAN(M112:M124)-M112-(MEDIAN($R$112:$T$124)-MEDIAN($R$112:$T$112))</f>
        <v/>
      </c>
      <c r="AH59" s="373">
        <f>MEDIAN(N112:N124)-N112-(MEDIAN($R$112:$T$124)-MEDIAN($R$112:$T$112))</f>
        <v/>
      </c>
      <c r="AI59" s="373">
        <f>MEDIAN(O112:O124)-O112-(MEDIAN($R$112:$T$124)-MEDIAN($R$112:$T$112))</f>
        <v/>
      </c>
      <c r="AJ59" s="373">
        <f>MEDIAN(P112:P124)-P112-(MEDIAN($R$112:$T$124)-MEDIAN($R$112:$T$112))</f>
        <v/>
      </c>
      <c r="AK59" s="373">
        <f>MEDIAN(Q112:Q124)-Q112-(MEDIAN($R$112:$T$124)-MEDIAN($R$112:$T$112))</f>
        <v/>
      </c>
      <c r="AL59" s="373">
        <f>MEDIAN(R112:R124)-R112</f>
        <v/>
      </c>
      <c r="AM59" s="373">
        <f>MEDIAN(S112:S124)-S112</f>
        <v/>
      </c>
      <c r="AN59" s="373">
        <f>MEDIAN(T112:T124)-T112</f>
        <v/>
      </c>
      <c r="AO59" s="70" t="n"/>
      <c r="BB59" s="141" t="n"/>
      <c r="BC59" s="141" t="n"/>
    </row>
    <row r="60" ht="14.1" customHeight="1" thickBot="1">
      <c r="B60" s="98" t="n"/>
      <c r="C60" s="306" t="n"/>
      <c r="D60" s="306" t="n"/>
      <c r="E60" s="306" t="n"/>
      <c r="F60" s="306" t="n"/>
      <c r="G60" s="306" t="n"/>
      <c r="H60" s="306" t="n"/>
      <c r="I60" s="306" t="n"/>
      <c r="J60" s="306" t="n"/>
      <c r="K60" s="306" t="n"/>
      <c r="L60" s="306" t="n"/>
      <c r="M60" s="306" t="n"/>
      <c r="N60" s="306" t="n"/>
      <c r="O60" s="306" t="n"/>
      <c r="P60" s="306" t="n"/>
      <c r="Q60" s="306" t="n"/>
      <c r="R60" s="306" t="n"/>
      <c r="S60" s="306" t="n"/>
      <c r="T60" s="306" t="n"/>
      <c r="U60" s="306" t="n"/>
      <c r="V60" s="96" t="n"/>
      <c r="X60" s="16" t="inlineStr">
        <is>
          <t>180-240</t>
        </is>
      </c>
      <c r="Y60" s="373">
        <f>MEDIAN(E124:E136)-E124-(MEDIAN($R$124:$T$136)-MEDIAN($R$124:$T$124))</f>
        <v/>
      </c>
      <c r="Z60" s="373">
        <f>MEDIAN(F124:F136)-F124-(MEDIAN($R$124:$T$136)-MEDIAN($R$124:$T$124))</f>
        <v/>
      </c>
      <c r="AA60" s="373">
        <f>MEDIAN(G124:G136)-G124-(MEDIAN($R$124:$T$136)-MEDIAN($R$124:$T$124))</f>
        <v/>
      </c>
      <c r="AB60" s="373">
        <f>MEDIAN(H124:H136)-H124-(MEDIAN($R$124:$T$136)-MEDIAN($R$124:$T$124))</f>
        <v/>
      </c>
      <c r="AC60" s="373">
        <f>MEDIAN(I124:I136)-I124-(MEDIAN($R$124:$T$136)-MEDIAN($R$124:$T$124))</f>
        <v/>
      </c>
      <c r="AD60" s="373">
        <f>MEDIAN(J124:J136)-J124-(MEDIAN($R$124:$T$136)-MEDIAN($R$124:$T$124))</f>
        <v/>
      </c>
      <c r="AE60" s="373">
        <f>MEDIAN(K124:K136)-K124-(MEDIAN($R$124:$T$136)-MEDIAN($R$124:$T$124))</f>
        <v/>
      </c>
      <c r="AF60" s="373">
        <f>MEDIAN(L124:L136)-L124-(MEDIAN($R$124:$T$136)-MEDIAN($R$124:$T$124))</f>
        <v/>
      </c>
      <c r="AG60" s="373">
        <f>MEDIAN(M124:M136)-M124-(MEDIAN($R$124:$T$136)-MEDIAN($R$124:$T$124))</f>
        <v/>
      </c>
      <c r="AH60" s="373">
        <f>MEDIAN(N124:N136)-N124-(MEDIAN($R$124:$T$136)-MEDIAN($R$124:$T$124))</f>
        <v/>
      </c>
      <c r="AI60" s="373">
        <f>MEDIAN(O124:O136)-O124-(MEDIAN($R$124:$T$136)-MEDIAN($R$124:$T$124))</f>
        <v/>
      </c>
      <c r="AJ60" s="373">
        <f>MEDIAN(P124:P136)-P124-(MEDIAN($R$124:$T$136)-MEDIAN($R$124:$T$124))</f>
        <v/>
      </c>
      <c r="AK60" s="373">
        <f>MEDIAN(Q124:Q136)-Q124-(MEDIAN($R$124:$T$136)-MEDIAN($R$124:$T$124))</f>
        <v/>
      </c>
      <c r="AL60" s="373">
        <f>MEDIAN(R124:R136)-R124</f>
        <v/>
      </c>
      <c r="AM60" s="373">
        <f>MEDIAN(S124:S136)-S124</f>
        <v/>
      </c>
      <c r="AN60" s="373">
        <f>MEDIAN(T124:T136)-T124</f>
        <v/>
      </c>
      <c r="AO60" s="70" t="n"/>
      <c r="BB60" s="141" t="n"/>
      <c r="BC60" s="141" t="n"/>
    </row>
    <row r="61" ht="18.75" customHeight="1">
      <c r="B61" s="98" t="n"/>
      <c r="C61" s="306" t="n"/>
      <c r="D61" s="306" t="n"/>
      <c r="E61" s="306" t="n"/>
      <c r="F61" s="306" t="n"/>
      <c r="G61" s="306" t="n"/>
      <c r="H61" s="306" t="n"/>
      <c r="I61" s="350" t="inlineStr">
        <is>
          <t>Fotos do ensaio</t>
        </is>
      </c>
      <c r="J61" s="406" t="n"/>
      <c r="K61" s="406" t="n"/>
      <c r="L61" s="406" t="n"/>
      <c r="M61" s="406" t="n"/>
      <c r="N61" s="406" t="n"/>
      <c r="O61" s="407" t="n"/>
      <c r="P61" s="306" t="n"/>
      <c r="Q61" s="306" t="n"/>
      <c r="R61" s="306" t="n"/>
      <c r="S61" s="306" t="n"/>
      <c r="T61" s="306" t="n"/>
      <c r="U61" s="306" t="n"/>
      <c r="V61" s="96" t="n"/>
      <c r="X61" s="16" t="inlineStr">
        <is>
          <t>240-300</t>
        </is>
      </c>
      <c r="Y61" s="373">
        <f>MEDIAN(E136:E148)-E136-(MEDIAN($R$136:$T$148)-MEDIAN($R$136:$T$136))</f>
        <v/>
      </c>
      <c r="Z61" s="373">
        <f>MEDIAN(F136:F148)-F136-(MEDIAN($R$136:$T$148)-MEDIAN($R$136:$T$136))</f>
        <v/>
      </c>
      <c r="AA61" s="373">
        <f>MEDIAN(G136:G148)-G136-(MEDIAN($R$136:$T$148)-MEDIAN($R$136:$T$136))</f>
        <v/>
      </c>
      <c r="AB61" s="373">
        <f>MEDIAN(H136:H148)-H136-(MEDIAN($R$136:$T$148)-MEDIAN($R$136:$T$136))</f>
        <v/>
      </c>
      <c r="AC61" s="373">
        <f>MEDIAN(I136:I148)-I136-(MEDIAN($R$136:$T$148)-MEDIAN($R$136:$T$136))</f>
        <v/>
      </c>
      <c r="AD61" s="373">
        <f>MEDIAN(J136:J148)-J136-(MEDIAN($R$136:$T$148)-MEDIAN($R$136:$T$136))</f>
        <v/>
      </c>
      <c r="AE61" s="373">
        <f>MEDIAN(K136:K148)-K136-(MEDIAN($R$136:$T$148)-MEDIAN($R$136:$T$136))</f>
        <v/>
      </c>
      <c r="AF61" s="373">
        <f>MEDIAN(L136:L148)-L136-(MEDIAN($R$136:$T$148)-MEDIAN($R$136:$T$136))</f>
        <v/>
      </c>
      <c r="AG61" s="373">
        <f>MEDIAN(M136:M148)-M136-(MEDIAN($R$136:$T$148)-MEDIAN($R$136:$T$136))</f>
        <v/>
      </c>
      <c r="AH61" s="373">
        <f>MEDIAN(N136:N148)-N136-(MEDIAN($R$136:$T$148)-MEDIAN($R$136:$T$136))</f>
        <v/>
      </c>
      <c r="AI61" s="373">
        <f>MEDIAN(O136:O148)-O136-(MEDIAN($R$136:$T$148)-MEDIAN($R$136:$T$136))</f>
        <v/>
      </c>
      <c r="AJ61" s="373">
        <f>MEDIAN(P136:P148)-P136-(MEDIAN($R$136:$T$148)-MEDIAN($R$136:$T$136))</f>
        <v/>
      </c>
      <c r="AK61" s="373">
        <f>MEDIAN(Q136:Q148)-Q136-(MEDIAN($R$136:$T$148)-MEDIAN($R$136:$T$136))</f>
        <v/>
      </c>
      <c r="AL61" s="373">
        <f>MEDIAN(R136:R148)-R136</f>
        <v/>
      </c>
      <c r="AM61" s="373">
        <f>MEDIAN(S136:S148)-S136</f>
        <v/>
      </c>
      <c r="AN61" s="373">
        <f>MEDIAN(T136:T148)-T136</f>
        <v/>
      </c>
      <c r="AO61" s="70" t="n"/>
      <c r="BB61" s="141" t="n"/>
      <c r="BC61" s="141" t="n"/>
    </row>
    <row r="62" ht="14.1" customHeight="1">
      <c r="B62" s="98" t="n"/>
      <c r="C62" s="306" t="n"/>
      <c r="D62" s="306" t="n"/>
      <c r="E62" s="306" t="n"/>
      <c r="F62" s="306" t="n"/>
      <c r="G62" s="306" t="n"/>
      <c r="H62" s="306" t="n"/>
      <c r="I62" s="306" t="n"/>
      <c r="J62" s="306" t="n"/>
      <c r="K62" s="306" t="n"/>
      <c r="L62" s="306" t="n"/>
      <c r="M62" s="306" t="n"/>
      <c r="N62" s="306" t="n"/>
      <c r="O62" s="306" t="n"/>
      <c r="P62" s="306" t="n"/>
      <c r="Q62" s="306" t="n"/>
      <c r="R62" s="306" t="n"/>
      <c r="S62" s="306" t="n"/>
      <c r="T62" s="306" t="n"/>
      <c r="U62" s="306" t="n"/>
      <c r="V62" s="96" t="n"/>
      <c r="X62" s="16" t="inlineStr">
        <is>
          <t>300-360</t>
        </is>
      </c>
      <c r="Y62" s="373">
        <f>MEDIAN(E148:E160)-E148-(MEDIAN($R$148:$T$160)-MEDIAN($R$148:$T$148))</f>
        <v/>
      </c>
      <c r="Z62" s="373">
        <f>MEDIAN(F148:F160)-F148-(MEDIAN($R$148:$T$160)-MEDIAN($R$148:$T$148))</f>
        <v/>
      </c>
      <c r="AA62" s="373">
        <f>MEDIAN(G148:G160)-G148-(MEDIAN($R$148:$T$160)-MEDIAN($R$148:$T$148))</f>
        <v/>
      </c>
      <c r="AB62" s="373">
        <f>MEDIAN(H148:H160)-H148-(MEDIAN($R$148:$T$160)-MEDIAN($R$148:$T$148))</f>
        <v/>
      </c>
      <c r="AC62" s="373">
        <f>MEDIAN(I148:I160)-I148-(MEDIAN($R$148:$T$160)-MEDIAN($R$148:$T$148))</f>
        <v/>
      </c>
      <c r="AD62" s="373">
        <f>MEDIAN(J148:J160)-J148-(MEDIAN($R$148:$T$160)-MEDIAN($R$148:$T$148))</f>
        <v/>
      </c>
      <c r="AE62" s="373">
        <f>MEDIAN(K148:K160)-K148-(MEDIAN($R$148:$T$160)-MEDIAN($R$148:$T$148))</f>
        <v/>
      </c>
      <c r="AF62" s="373">
        <f>MEDIAN(L148:L160)-L148-(MEDIAN($R$148:$T$160)-MEDIAN($R$148:$T$148))</f>
        <v/>
      </c>
      <c r="AG62" s="373">
        <f>MEDIAN(M148:M160)-M148-(MEDIAN($R$148:$T$160)-MEDIAN($R$148:$T$148))</f>
        <v/>
      </c>
      <c r="AH62" s="373">
        <f>MEDIAN(N148:N160)-N148-(MEDIAN($R$148:$T$160)-MEDIAN($R$148:$T$148))</f>
        <v/>
      </c>
      <c r="AI62" s="373">
        <f>MEDIAN(O148:O160)-O148-(MEDIAN($R$148:$T$160)-MEDIAN($R$148:$T$148))</f>
        <v/>
      </c>
      <c r="AJ62" s="373">
        <f>MEDIAN(P148:P160)-P148-(MEDIAN($R$148:$T$160)-MEDIAN($R$148:$T$148))</f>
        <v/>
      </c>
      <c r="AK62" s="373">
        <f>MEDIAN(Q148:Q160)-Q148-(MEDIAN($R$148:$T$160)-MEDIAN($R$148:$T$148))</f>
        <v/>
      </c>
      <c r="AL62" s="373">
        <f>MEDIAN(R148:R160)-R148</f>
        <v/>
      </c>
      <c r="AM62" s="373">
        <f>MEDIAN(S148:S160)-S148</f>
        <v/>
      </c>
      <c r="AN62" s="373">
        <f>MEDIAN(T148:T160)-T148</f>
        <v/>
      </c>
      <c r="AO62" s="70" t="n"/>
      <c r="BB62" s="141" t="n"/>
      <c r="BC62" s="141" t="n"/>
    </row>
    <row r="63" ht="14.1" customHeight="1">
      <c r="B63" s="98" t="n"/>
      <c r="C63" s="306" t="n"/>
      <c r="D63" s="306" t="n"/>
      <c r="E63" s="306" t="n"/>
      <c r="F63" s="306" t="n"/>
      <c r="G63" s="306" t="n"/>
      <c r="H63" s="306" t="n"/>
      <c r="I63" s="306" t="n"/>
      <c r="J63" s="306" t="n"/>
      <c r="K63" s="306" t="n"/>
      <c r="L63" s="306" t="n"/>
      <c r="M63" s="306" t="n"/>
      <c r="N63" s="306" t="n"/>
      <c r="O63" s="306" t="n"/>
      <c r="P63" s="306" t="n"/>
      <c r="Q63" s="306" t="n"/>
      <c r="R63" s="306" t="n"/>
      <c r="S63" s="306" t="n"/>
      <c r="T63" s="306" t="n"/>
      <c r="U63" s="306" t="n"/>
      <c r="V63" s="96" t="n"/>
      <c r="X63" s="16" t="inlineStr">
        <is>
          <t>360-420</t>
        </is>
      </c>
      <c r="Y63" s="373">
        <f>MEDIAN(E160:E172)-E160-(MEDIAN($R$160:$T$172)-MEDIAN($R$160:$T$160))</f>
        <v/>
      </c>
      <c r="Z63" s="373">
        <f>MEDIAN(F160:F172)-F160-(MEDIAN($R$160:$T$172)-MEDIAN($R$160:$T$160))</f>
        <v/>
      </c>
      <c r="AA63" s="373">
        <f>MEDIAN(G160:G172)-G160-(MEDIAN($R$160:$T$172)-MEDIAN($R$160:$T$160))</f>
        <v/>
      </c>
      <c r="AB63" s="373">
        <f>MEDIAN(H160:H172)-H160-(MEDIAN($R$160:$T$172)-MEDIAN($R$160:$T$160))</f>
        <v/>
      </c>
      <c r="AC63" s="373">
        <f>MEDIAN(I160:I172)-I160-(MEDIAN($R$160:$T$172)-MEDIAN($R$160:$T$160))</f>
        <v/>
      </c>
      <c r="AD63" s="373">
        <f>MEDIAN(J160:J172)-J160-(MEDIAN($R$160:$T$172)-MEDIAN($R$160:$T$160))</f>
        <v/>
      </c>
      <c r="AE63" s="373">
        <f>MEDIAN(K160:K172)-K160-(MEDIAN($R$160:$T$172)-MEDIAN($R$160:$T$160))</f>
        <v/>
      </c>
      <c r="AF63" s="373">
        <f>MEDIAN(L160:L172)-L160-(MEDIAN($R$160:$T$172)-MEDIAN($R$160:$T$160))</f>
        <v/>
      </c>
      <c r="AG63" s="373">
        <f>MEDIAN(M160:M172)-M160-(MEDIAN($R$160:$T$172)-MEDIAN($R$160:$T$160))</f>
        <v/>
      </c>
      <c r="AH63" s="373">
        <f>MEDIAN(N160:N172)-N160-(MEDIAN($R$160:$T$172)-MEDIAN($R$160:$T$160))</f>
        <v/>
      </c>
      <c r="AI63" s="373">
        <f>MEDIAN(O160:O172)-O160-(MEDIAN($R$160:$T$172)-MEDIAN($R$160:$T$160))</f>
        <v/>
      </c>
      <c r="AJ63" s="373">
        <f>MEDIAN(P160:P172)-P160-(MEDIAN($R$160:$T$172)-MEDIAN($R$160:$T$160))</f>
        <v/>
      </c>
      <c r="AK63" s="373">
        <f>MEDIAN(Q160:Q172)-Q160-(MEDIAN($R$160:$T$172)-MEDIAN($R$160:$T$160))</f>
        <v/>
      </c>
      <c r="AL63" s="373">
        <f>MEDIAN(R160:R172)-R160</f>
        <v/>
      </c>
      <c r="AM63" s="373">
        <f>MEDIAN(S160:S172)-S160</f>
        <v/>
      </c>
      <c r="AN63" s="373">
        <f>MEDIAN(T160:T172)-T160</f>
        <v/>
      </c>
      <c r="AO63" s="70" t="n"/>
      <c r="BB63" s="141" t="n"/>
      <c r="BC63" s="141" t="n"/>
    </row>
    <row r="64" ht="14.1" customHeight="1">
      <c r="B64" s="98" t="n"/>
      <c r="C64" s="306" t="n"/>
      <c r="D64" s="306" t="n"/>
      <c r="E64" s="306" t="n"/>
      <c r="F64" s="306" t="n"/>
      <c r="G64" s="306" t="n"/>
      <c r="H64" s="306" t="n"/>
      <c r="I64" s="306" t="n"/>
      <c r="J64" s="306" t="n"/>
      <c r="K64" s="306" t="n"/>
      <c r="L64" s="306" t="n"/>
      <c r="M64" s="306" t="n"/>
      <c r="N64" s="306" t="n"/>
      <c r="O64" s="306" t="n"/>
      <c r="P64" s="306" t="n"/>
      <c r="Q64" s="306" t="n"/>
      <c r="R64" s="306" t="n"/>
      <c r="S64" s="306" t="n"/>
      <c r="T64" s="306" t="n"/>
      <c r="U64" s="306" t="n"/>
      <c r="V64" s="96" t="n"/>
      <c r="X64" s="16" t="inlineStr">
        <is>
          <t>420-480</t>
        </is>
      </c>
      <c r="Y64" s="373">
        <f>MEDIAN(E172:E184)-E172-(MEDIAN($R$172:$T$184)-MEDIAN($R$172:$T$172))</f>
        <v/>
      </c>
      <c r="Z64" s="373">
        <f>MEDIAN(F172:F184)-F172-(MEDIAN($R$172:$T$184)-MEDIAN($R$172:$T$172))</f>
        <v/>
      </c>
      <c r="AA64" s="373">
        <f>MEDIAN(G172:G184)-G172-(MEDIAN($R$172:$T$184)-MEDIAN($R$172:$T$172))</f>
        <v/>
      </c>
      <c r="AB64" s="373">
        <f>MEDIAN(H172:H184)-H172-(MEDIAN($R$172:$T$184)-MEDIAN($R$172:$T$172))</f>
        <v/>
      </c>
      <c r="AC64" s="373">
        <f>MEDIAN(I172:I184)-I172-(MEDIAN($R$172:$T$184)-MEDIAN($R$172:$T$172))</f>
        <v/>
      </c>
      <c r="AD64" s="373">
        <f>MEDIAN(J172:J184)-J172-(MEDIAN($R$172:$T$184)-MEDIAN($R$172:$T$172))</f>
        <v/>
      </c>
      <c r="AE64" s="373">
        <f>MEDIAN(K172:K184)-K172-(MEDIAN($R$172:$T$184)-MEDIAN($R$172:$T$172))</f>
        <v/>
      </c>
      <c r="AF64" s="373">
        <f>MEDIAN(L172:L184)-L172-(MEDIAN($R$172:$T$184)-MEDIAN($R$172:$T$172))</f>
        <v/>
      </c>
      <c r="AG64" s="373">
        <f>MEDIAN(M172:M184)-M172-(MEDIAN($R$172:$T$184)-MEDIAN($R$172:$T$172))</f>
        <v/>
      </c>
      <c r="AH64" s="373">
        <f>MEDIAN(N172:N184)-N172-(MEDIAN($R$172:$T$184)-MEDIAN($R$172:$T$172))</f>
        <v/>
      </c>
      <c r="AI64" s="373">
        <f>MEDIAN(O172:O184)-O172-(MEDIAN($R$172:$T$184)-MEDIAN($R$172:$T$172))</f>
        <v/>
      </c>
      <c r="AJ64" s="373">
        <f>MEDIAN(P172:P184)-P172-(MEDIAN($R$172:$T$184)-MEDIAN($R$172:$T$172))</f>
        <v/>
      </c>
      <c r="AK64" s="373">
        <f>MEDIAN(Q172:Q184)-Q172-(MEDIAN($R$172:$T$184)-MEDIAN($R$172:$T$172))</f>
        <v/>
      </c>
      <c r="AL64" s="373">
        <f>MEDIAN(R172:R184)-R172</f>
        <v/>
      </c>
      <c r="AM64" s="373">
        <f>MEDIAN(S172:S184)-S172</f>
        <v/>
      </c>
      <c r="AN64" s="373">
        <f>MEDIAN(T172:T184)-T172</f>
        <v/>
      </c>
      <c r="AO64" s="70" t="n"/>
      <c r="BB64" s="141" t="n"/>
      <c r="BC64" s="141" t="n"/>
    </row>
    <row r="65" ht="14.1" customHeight="1">
      <c r="B65" s="98" t="n"/>
      <c r="C65" s="306" t="n"/>
      <c r="D65" s="306" t="n"/>
      <c r="E65" s="306" t="n"/>
      <c r="F65" s="306" t="n"/>
      <c r="G65" s="306" t="n"/>
      <c r="H65" s="306" t="n"/>
      <c r="I65" s="306" t="n"/>
      <c r="J65" s="306" t="n"/>
      <c r="K65" s="306" t="n"/>
      <c r="L65" s="306" t="n"/>
      <c r="M65" s="306" t="n"/>
      <c r="N65" s="306" t="n"/>
      <c r="O65" s="306" t="n"/>
      <c r="P65" s="306" t="n"/>
      <c r="Q65" s="306" t="n"/>
      <c r="R65" s="306" t="n"/>
      <c r="S65" s="306" t="n"/>
      <c r="T65" s="306" t="n"/>
      <c r="U65" s="306" t="n"/>
      <c r="V65" s="96" t="n"/>
      <c r="X65" s="16" t="inlineStr">
        <is>
          <t>480-540</t>
        </is>
      </c>
      <c r="Y65" s="373">
        <f>MEDIAN(E184:E196)-E184-(MEDIAN($R$184:$T$196)-MEDIAN($R$184:$T$184))</f>
        <v/>
      </c>
      <c r="Z65" s="373">
        <f>MEDIAN(F184:F196)-F184-(MEDIAN($R$184:$T$196)-MEDIAN($R$184:$T$184))</f>
        <v/>
      </c>
      <c r="AA65" s="373">
        <f>MEDIAN(G184:G196)-G184-(MEDIAN($R$184:$T$196)-MEDIAN($R$184:$T$184))</f>
        <v/>
      </c>
      <c r="AB65" s="373">
        <f>MEDIAN(H184:H196)-H184-(MEDIAN($R$184:$T$196)-MEDIAN($R$184:$T$184))</f>
        <v/>
      </c>
      <c r="AC65" s="373">
        <f>MEDIAN(I184:I196)-I184-(MEDIAN($R$184:$T$196)-MEDIAN($R$184:$T$184))</f>
        <v/>
      </c>
      <c r="AD65" s="373">
        <f>MEDIAN(J184:J196)-J184-(MEDIAN($R$184:$T$196)-MEDIAN($R$184:$T$184))</f>
        <v/>
      </c>
      <c r="AE65" s="373">
        <f>MEDIAN(K184:K196)-K184-(MEDIAN($R$184:$T$196)-MEDIAN($R$184:$T$184))</f>
        <v/>
      </c>
      <c r="AF65" s="373">
        <f>MEDIAN(L184:L196)-L184-(MEDIAN($R$184:$T$196)-MEDIAN($R$184:$T$184))</f>
        <v/>
      </c>
      <c r="AG65" s="373">
        <f>MEDIAN(M184:M196)-M184-(MEDIAN($R$184:$T$196)-MEDIAN($R$184:$T$184))</f>
        <v/>
      </c>
      <c r="AH65" s="373">
        <f>MEDIAN(N184:N196)-N184-(MEDIAN($R$184:$T$196)-MEDIAN($R$184:$T$184))</f>
        <v/>
      </c>
      <c r="AI65" s="373">
        <f>MEDIAN(O184:O196)-O184-(MEDIAN($R$184:$T$196)-MEDIAN($R$184:$T$184))</f>
        <v/>
      </c>
      <c r="AJ65" s="373">
        <f>MEDIAN(P184:P196)-P184-(MEDIAN($R$184:$T$196)-MEDIAN($R$184:$T$184))</f>
        <v/>
      </c>
      <c r="AK65" s="373">
        <f>MEDIAN(Q184:Q196)-Q184-(MEDIAN($R$184:$T$196)-MEDIAN($R$184:$T$184))</f>
        <v/>
      </c>
      <c r="AL65" s="373">
        <f>MEDIAN(R184:R196)-R184</f>
        <v/>
      </c>
      <c r="AM65" s="373">
        <f>MEDIAN(S184:S196)-S184</f>
        <v/>
      </c>
      <c r="AN65" s="373">
        <f>MEDIAN(T184:T196)-T184</f>
        <v/>
      </c>
      <c r="AO65" s="70" t="n"/>
      <c r="BB65" s="141" t="n"/>
      <c r="BC65" s="141" t="n"/>
    </row>
    <row r="66" ht="14.1" customHeight="1">
      <c r="B66" s="98" t="n"/>
      <c r="C66" s="306" t="n"/>
      <c r="D66" s="306" t="n"/>
      <c r="E66" s="306" t="n"/>
      <c r="F66" s="306" t="n"/>
      <c r="G66" s="306" t="n"/>
      <c r="H66" s="306" t="n"/>
      <c r="I66" s="306" t="n"/>
      <c r="J66" s="306" t="n"/>
      <c r="K66" s="306" t="n"/>
      <c r="L66" s="306" t="n"/>
      <c r="M66" s="306" t="n"/>
      <c r="N66" s="306" t="n"/>
      <c r="O66" s="306" t="n"/>
      <c r="P66" s="306" t="n"/>
      <c r="Q66" s="306" t="n"/>
      <c r="R66" s="306" t="n"/>
      <c r="S66" s="306" t="n"/>
      <c r="T66" s="306" t="n"/>
      <c r="U66" s="306" t="n"/>
      <c r="V66" s="96" t="n"/>
      <c r="X66" s="16" t="inlineStr">
        <is>
          <t>540-600</t>
        </is>
      </c>
      <c r="Y66" s="373">
        <f>MEDIAN(E196:E208)-E196-(MEDIAN($R$196:$T$208)-MEDIAN($R$196:$T$196))</f>
        <v/>
      </c>
      <c r="Z66" s="373">
        <f>MEDIAN(F196:F208)-F196-(MEDIAN($R$196:$T$208)-MEDIAN($R$196:$T$196))</f>
        <v/>
      </c>
      <c r="AA66" s="373">
        <f>MEDIAN(G196:G208)-G196-(MEDIAN($R$196:$T$208)-MEDIAN($R$196:$T$196))</f>
        <v/>
      </c>
      <c r="AB66" s="373">
        <f>MEDIAN(H196:H208)-H196-(MEDIAN($R$196:$T$208)-MEDIAN($R$196:$T$196))</f>
        <v/>
      </c>
      <c r="AC66" s="373">
        <f>MEDIAN(I196:I208)-I196-(MEDIAN($R$196:$T$208)-MEDIAN($R$196:$T$196))</f>
        <v/>
      </c>
      <c r="AD66" s="373">
        <f>MEDIAN(J196:J208)-J196-(MEDIAN($R$196:$T$208)-MEDIAN($R$196:$T$196))</f>
        <v/>
      </c>
      <c r="AE66" s="373">
        <f>MEDIAN(K196:K208)-K196-(MEDIAN($R$196:$T$208)-MEDIAN($R$196:$T$196))</f>
        <v/>
      </c>
      <c r="AF66" s="373">
        <f>MEDIAN(L196:L208)-L196-(MEDIAN($R$196:$T$208)-MEDIAN($R$196:$T$196))</f>
        <v/>
      </c>
      <c r="AG66" s="373">
        <f>MEDIAN(M196:M208)-M196-(MEDIAN($R$196:$T$208)-MEDIAN($R$196:$T$196))</f>
        <v/>
      </c>
      <c r="AH66" s="373">
        <f>MEDIAN(N196:N208)-N196-(MEDIAN($R$196:$T$208)-MEDIAN($R$196:$T$196))</f>
        <v/>
      </c>
      <c r="AI66" s="373">
        <f>MEDIAN(O196:O208)-O196-(MEDIAN($R$196:$T$208)-MEDIAN($R$196:$T$196))</f>
        <v/>
      </c>
      <c r="AJ66" s="373">
        <f>MEDIAN(P196:P208)-P196-(MEDIAN($R$196:$T$208)-MEDIAN($R$196:$T$196))</f>
        <v/>
      </c>
      <c r="AK66" s="373">
        <f>MEDIAN(Q196:Q208)-Q196-(MEDIAN($R$196:$T$208)-MEDIAN($R$196:$T$196))</f>
        <v/>
      </c>
      <c r="AL66" s="373">
        <f>MEDIAN(R196:R208)-R196</f>
        <v/>
      </c>
      <c r="AM66" s="373">
        <f>MEDIAN(S196:S208)-S196</f>
        <v/>
      </c>
      <c r="AN66" s="373">
        <f>MEDIAN(T196:T208)-T196</f>
        <v/>
      </c>
      <c r="AO66" s="70" t="n"/>
      <c r="BB66" s="141" t="n"/>
      <c r="BC66" s="141" t="n"/>
    </row>
    <row r="67" ht="14.1" customHeight="1">
      <c r="B67" s="98" t="n"/>
      <c r="C67" s="306" t="n"/>
      <c r="D67" s="306" t="n"/>
      <c r="E67" s="306" t="n"/>
      <c r="F67" s="306" t="n"/>
      <c r="G67" s="306" t="n"/>
      <c r="H67" s="306" t="n"/>
      <c r="I67" s="306" t="n"/>
      <c r="J67" s="306" t="n"/>
      <c r="K67" s="306" t="n"/>
      <c r="L67" s="306" t="n"/>
      <c r="M67" s="306" t="n"/>
      <c r="N67" s="306" t="n"/>
      <c r="O67" s="306" t="n"/>
      <c r="P67" s="306" t="n"/>
      <c r="Q67" s="306" t="n"/>
      <c r="R67" s="306" t="n"/>
      <c r="S67" s="306" t="n"/>
      <c r="T67" s="306" t="n"/>
      <c r="U67" s="306" t="n"/>
      <c r="V67" s="96" t="n"/>
      <c r="X67" s="376" t="n"/>
      <c r="AI67" s="70" t="n"/>
      <c r="AJ67" s="70" t="n"/>
      <c r="AK67" s="70" t="n"/>
      <c r="AL67" s="70" t="n"/>
      <c r="AM67" s="70" t="n"/>
      <c r="AN67" s="70" t="n"/>
      <c r="AO67" s="70" t="n"/>
      <c r="BB67" s="141" t="n"/>
      <c r="BC67" s="141" t="n"/>
    </row>
    <row r="68" ht="14.1" customHeight="1">
      <c r="B68" s="98" t="n"/>
      <c r="C68" s="306" t="n"/>
      <c r="D68" s="306" t="n"/>
      <c r="E68" s="306" t="n"/>
      <c r="F68" s="306" t="n"/>
      <c r="G68" s="306" t="n"/>
      <c r="H68" s="306" t="n"/>
      <c r="I68" s="306" t="n"/>
      <c r="J68" s="306" t="n"/>
      <c r="K68" s="306" t="n"/>
      <c r="L68" s="306" t="n"/>
      <c r="M68" s="306" t="n"/>
      <c r="N68" s="306" t="n"/>
      <c r="O68" s="306" t="n"/>
      <c r="P68" s="306" t="n"/>
      <c r="Q68" s="306" t="n"/>
      <c r="R68" s="306" t="n"/>
      <c r="S68" s="306" t="n"/>
      <c r="T68" s="306" t="n"/>
      <c r="U68" s="306" t="n"/>
      <c r="V68" s="96" t="n"/>
      <c r="X68" s="376" t="n"/>
      <c r="AI68" s="70" t="n"/>
      <c r="AJ68" s="70" t="n"/>
      <c r="AK68" s="70" t="n"/>
      <c r="AL68" s="70" t="n"/>
      <c r="AM68" s="70" t="n"/>
      <c r="AN68" s="70" t="n"/>
      <c r="AO68" s="70" t="n"/>
      <c r="BB68" s="141" t="n"/>
      <c r="BC68" s="141" t="n"/>
    </row>
    <row r="69" ht="14.1" customHeight="1">
      <c r="B69" s="98" t="n"/>
      <c r="C69" s="306" t="n"/>
      <c r="D69" s="306" t="n"/>
      <c r="E69" s="306" t="n"/>
      <c r="F69" s="306" t="n"/>
      <c r="G69" s="306" t="n"/>
      <c r="H69" s="306" t="n"/>
      <c r="I69" s="306" t="n"/>
      <c r="J69" s="306" t="n"/>
      <c r="K69" s="306" t="n"/>
      <c r="L69" s="306" t="n"/>
      <c r="M69" s="306" t="n"/>
      <c r="N69" s="306" t="n"/>
      <c r="O69" s="306" t="n"/>
      <c r="P69" s="306" t="n"/>
      <c r="Q69" s="306" t="n"/>
      <c r="R69" s="306" t="n"/>
      <c r="S69" s="306" t="n"/>
      <c r="T69" s="306" t="n"/>
      <c r="U69" s="306" t="n"/>
      <c r="V69" s="96" t="n"/>
      <c r="X69" s="376" t="n"/>
      <c r="AI69" s="70" t="n"/>
      <c r="AJ69" s="70" t="n"/>
      <c r="AK69" s="70" t="n"/>
      <c r="AL69" s="70" t="n"/>
      <c r="AM69" s="70" t="n"/>
      <c r="AN69" s="70" t="n"/>
      <c r="AO69" s="70" t="n"/>
      <c r="BB69" s="141" t="n"/>
      <c r="BC69" s="141" t="n"/>
    </row>
    <row r="70" ht="14.1" customHeight="1">
      <c r="B70" s="98" t="n"/>
      <c r="C70" s="306" t="n"/>
      <c r="D70" s="306" t="n"/>
      <c r="E70" s="306" t="n"/>
      <c r="F70" s="306" t="n"/>
      <c r="G70" s="306" t="n"/>
      <c r="H70" s="306" t="n"/>
      <c r="I70" s="306" t="n"/>
      <c r="J70" s="306" t="n"/>
      <c r="K70" s="306" t="n"/>
      <c r="L70" s="306" t="n"/>
      <c r="M70" s="306" t="n"/>
      <c r="N70" s="306" t="n"/>
      <c r="O70" s="306" t="n"/>
      <c r="P70" s="306" t="n"/>
      <c r="Q70" s="306" t="n"/>
      <c r="R70" s="306" t="n"/>
      <c r="S70" s="306" t="n"/>
      <c r="T70" s="306" t="n"/>
      <c r="U70" s="306" t="n"/>
      <c r="V70" s="96" t="n"/>
      <c r="X70" s="66" t="n"/>
      <c r="AD70" s="67" t="n"/>
      <c r="AE70" s="67" t="n"/>
      <c r="AF70" s="67" t="n"/>
      <c r="AI70" s="70" t="n"/>
      <c r="AJ70" s="70" t="n"/>
      <c r="AK70" s="70" t="n"/>
      <c r="AL70" s="70" t="n"/>
      <c r="AM70" s="70" t="n"/>
      <c r="AN70" s="70" t="n"/>
      <c r="AO70" s="70" t="n"/>
      <c r="BB70" s="141" t="n"/>
      <c r="BC70" s="141" t="n"/>
    </row>
    <row r="71" ht="14.1" customHeight="1">
      <c r="B71" s="98" t="n"/>
      <c r="C71" s="306" t="n"/>
      <c r="D71" s="306" t="n"/>
      <c r="E71" s="306" t="n"/>
      <c r="F71" s="306" t="n"/>
      <c r="G71" s="306" t="n"/>
      <c r="H71" s="306" t="n"/>
      <c r="I71" s="306" t="n"/>
      <c r="J71" s="306" t="n"/>
      <c r="K71" s="306" t="n"/>
      <c r="L71" s="306" t="n"/>
      <c r="M71" s="306" t="n"/>
      <c r="N71" s="306" t="n"/>
      <c r="O71" s="306" t="n"/>
      <c r="P71" s="306" t="n"/>
      <c r="Q71" s="306" t="n"/>
      <c r="R71" s="306" t="n"/>
      <c r="S71" s="306" t="n"/>
      <c r="T71" s="306" t="n"/>
      <c r="U71" s="306" t="n"/>
      <c r="V71" s="96" t="n"/>
      <c r="X71" s="66" t="n"/>
      <c r="AD71" s="67" t="n"/>
      <c r="AE71" s="67" t="n"/>
      <c r="AF71" s="67" t="n"/>
      <c r="AI71" s="70" t="n"/>
      <c r="AJ71" s="70" t="n"/>
      <c r="AK71" s="70" t="n"/>
      <c r="AL71" s="70" t="n"/>
      <c r="AM71" s="70" t="n"/>
      <c r="AN71" s="70" t="n"/>
      <c r="AO71" s="70" t="n"/>
      <c r="BB71" s="141" t="n"/>
      <c r="BC71" s="141" t="n"/>
    </row>
    <row r="72" ht="14.1" customHeight="1">
      <c r="B72" s="98" t="n"/>
      <c r="C72" s="306" t="n"/>
      <c r="D72" s="306" t="n"/>
      <c r="E72" s="306" t="n"/>
      <c r="F72" s="306" t="n"/>
      <c r="G72" s="306" t="n"/>
      <c r="H72" s="306" t="n"/>
      <c r="I72" s="306" t="n"/>
      <c r="J72" s="306" t="n"/>
      <c r="K72" s="306" t="n"/>
      <c r="L72" s="306" t="n"/>
      <c r="M72" s="306" t="n"/>
      <c r="N72" s="306" t="n"/>
      <c r="O72" s="306" t="n"/>
      <c r="P72" s="306" t="n"/>
      <c r="Q72" s="306" t="n"/>
      <c r="R72" s="306" t="n"/>
      <c r="S72" s="306" t="n"/>
      <c r="T72" s="306" t="n"/>
      <c r="U72" s="306" t="n"/>
      <c r="V72" s="96" t="n"/>
      <c r="X72" s="66" t="n"/>
      <c r="AD72" s="67" t="n"/>
      <c r="AE72" s="67" t="n"/>
      <c r="AF72" s="67" t="n"/>
      <c r="AI72" s="70" t="n"/>
      <c r="AJ72" s="70" t="n"/>
      <c r="AK72" s="70" t="n"/>
      <c r="AL72" s="70" t="n"/>
      <c r="AM72" s="70" t="n"/>
      <c r="AN72" s="70" t="n"/>
      <c r="AO72" s="70" t="n"/>
      <c r="BB72" s="141" t="n"/>
      <c r="BC72" s="141" t="n"/>
    </row>
    <row r="73" ht="14.1" customHeight="1">
      <c r="B73" s="98" t="n"/>
      <c r="C73" s="306" t="n"/>
      <c r="D73" s="306" t="n"/>
      <c r="E73" s="306" t="n"/>
      <c r="F73" s="306" t="n"/>
      <c r="G73" s="306" t="n"/>
      <c r="H73" s="306" t="n"/>
      <c r="I73" s="306" t="n"/>
      <c r="J73" s="306" t="n"/>
      <c r="K73" s="306" t="n"/>
      <c r="L73" s="306" t="n"/>
      <c r="M73" s="306" t="n"/>
      <c r="N73" s="306" t="n"/>
      <c r="O73" s="306" t="n"/>
      <c r="P73" s="306" t="n"/>
      <c r="Q73" s="306" t="n"/>
      <c r="R73" s="306" t="n"/>
      <c r="S73" s="306" t="n"/>
      <c r="T73" s="306" t="n"/>
      <c r="U73" s="306" t="n"/>
      <c r="V73" s="96" t="n"/>
      <c r="X73" s="66" t="n"/>
      <c r="AD73" s="67" t="n"/>
      <c r="AE73" s="67" t="n"/>
      <c r="AF73" s="67" t="n"/>
      <c r="AI73" s="70" t="n"/>
      <c r="AJ73" s="70" t="n"/>
      <c r="AK73" s="70" t="n"/>
      <c r="AL73" s="70" t="n"/>
      <c r="AM73" s="70" t="n"/>
      <c r="AN73" s="70" t="n"/>
      <c r="AO73" s="70" t="n"/>
      <c r="BB73" s="141" t="n"/>
      <c r="BC73" s="141" t="n"/>
    </row>
    <row r="74" ht="14.1" customHeight="1">
      <c r="B74" s="98" t="n"/>
      <c r="C74" s="306" t="n"/>
      <c r="D74" s="306" t="n"/>
      <c r="E74" s="306" t="n"/>
      <c r="F74" s="306" t="n"/>
      <c r="G74" s="306" t="n"/>
      <c r="H74" s="306" t="n"/>
      <c r="I74" s="306" t="n"/>
      <c r="J74" s="306" t="n"/>
      <c r="K74" s="306" t="n"/>
      <c r="L74" s="306" t="n"/>
      <c r="M74" s="306" t="n"/>
      <c r="N74" s="306" t="n"/>
      <c r="O74" s="306" t="n"/>
      <c r="P74" s="306" t="n"/>
      <c r="Q74" s="306" t="n"/>
      <c r="R74" s="306" t="n"/>
      <c r="S74" s="306" t="n"/>
      <c r="T74" s="306" t="n"/>
      <c r="U74" s="306" t="n"/>
      <c r="V74" s="96" t="n"/>
      <c r="X74" s="66" t="n"/>
      <c r="AD74" s="67" t="n"/>
      <c r="AE74" s="67" t="n"/>
      <c r="AF74" s="67" t="n"/>
      <c r="AI74" s="70" t="n"/>
      <c r="AJ74" s="70" t="n"/>
      <c r="AK74" s="70" t="n"/>
      <c r="AL74" s="70" t="n"/>
      <c r="AM74" s="70" t="n"/>
      <c r="AN74" s="70" t="n"/>
      <c r="AO74" s="70" t="n"/>
      <c r="BB74" s="141" t="n"/>
      <c r="BC74" s="141" t="n"/>
    </row>
    <row r="75" ht="14.1" customHeight="1">
      <c r="B75" s="98" t="n"/>
      <c r="C75" s="306" t="n"/>
      <c r="D75" s="306" t="n"/>
      <c r="E75" s="306" t="n"/>
      <c r="F75" s="306" t="n"/>
      <c r="G75" s="306" t="n"/>
      <c r="H75" s="306" t="n"/>
      <c r="I75" s="306" t="n"/>
      <c r="J75" s="306" t="n"/>
      <c r="K75" s="306" t="n"/>
      <c r="L75" s="306" t="n"/>
      <c r="M75" s="306" t="n"/>
      <c r="N75" s="306" t="n"/>
      <c r="O75" s="306" t="n"/>
      <c r="P75" s="306" t="n"/>
      <c r="Q75" s="306" t="n"/>
      <c r="R75" s="306" t="n"/>
      <c r="S75" s="306" t="n"/>
      <c r="T75" s="306" t="n"/>
      <c r="U75" s="306" t="n"/>
      <c r="V75" s="96" t="n"/>
      <c r="X75" s="66" t="n"/>
      <c r="AD75" s="67" t="n"/>
      <c r="AE75" s="67" t="n"/>
      <c r="AF75" s="67" t="n"/>
      <c r="AI75" s="70" t="n"/>
      <c r="AJ75" s="70" t="n"/>
      <c r="AK75" s="70" t="n"/>
      <c r="AL75" s="70" t="n"/>
      <c r="AM75" s="70" t="n"/>
      <c r="AN75" s="70" t="n"/>
      <c r="AO75" s="70" t="n"/>
      <c r="BB75" s="141" t="n"/>
      <c r="BC75" s="141" t="n"/>
    </row>
    <row r="76" ht="14.1" customHeight="1">
      <c r="B76" s="98" t="n"/>
      <c r="C76" s="306" t="n"/>
      <c r="D76" s="306" t="n"/>
      <c r="E76" s="306" t="n"/>
      <c r="F76" s="306" t="n"/>
      <c r="G76" s="306" t="n"/>
      <c r="H76" s="306" t="n"/>
      <c r="I76" s="306" t="n"/>
      <c r="J76" s="306" t="n"/>
      <c r="K76" s="306" t="n"/>
      <c r="L76" s="306" t="n"/>
      <c r="M76" s="306" t="n"/>
      <c r="N76" s="306" t="n"/>
      <c r="O76" s="306" t="n"/>
      <c r="P76" s="306" t="n"/>
      <c r="Q76" s="306" t="n"/>
      <c r="R76" s="306" t="n"/>
      <c r="S76" s="306" t="n"/>
      <c r="T76" s="306" t="n"/>
      <c r="U76" s="306" t="n"/>
      <c r="V76" s="96" t="n"/>
      <c r="X76" s="66" t="n"/>
      <c r="AD76" s="67" t="n"/>
      <c r="AE76" s="67" t="n"/>
      <c r="AF76" s="67" t="n"/>
      <c r="AI76" s="70" t="n"/>
      <c r="AJ76" s="70" t="n"/>
      <c r="AK76" s="70" t="n"/>
      <c r="AL76" s="70" t="n"/>
      <c r="AM76" s="70" t="n"/>
      <c r="AN76" s="70" t="n"/>
      <c r="AO76" s="70" t="n"/>
      <c r="BB76" s="141" t="n"/>
      <c r="BC76" s="141" t="n"/>
    </row>
    <row r="77" ht="14.1" customHeight="1">
      <c r="B77" s="98" t="n"/>
      <c r="C77" s="306" t="n"/>
      <c r="D77" s="306" t="n"/>
      <c r="E77" s="306" t="n"/>
      <c r="F77" s="306" t="n"/>
      <c r="G77" s="306" t="n"/>
      <c r="H77" s="306" t="n"/>
      <c r="I77" s="306" t="n"/>
      <c r="J77" s="306" t="n"/>
      <c r="K77" s="306" t="n"/>
      <c r="L77" s="306" t="n"/>
      <c r="M77" s="306" t="n"/>
      <c r="N77" s="306" t="n"/>
      <c r="O77" s="306" t="n"/>
      <c r="P77" s="306" t="n"/>
      <c r="Q77" s="306" t="n"/>
      <c r="R77" s="306" t="n"/>
      <c r="S77" s="306" t="n"/>
      <c r="T77" s="306" t="n"/>
      <c r="U77" s="306" t="n"/>
      <c r="V77" s="96" t="n"/>
      <c r="X77" s="66" t="n"/>
      <c r="AD77" s="67" t="n"/>
      <c r="AE77" s="67" t="n"/>
      <c r="AF77" s="67" t="n"/>
      <c r="AI77" s="70" t="n"/>
      <c r="AJ77" s="70" t="n"/>
      <c r="AK77" s="70" t="n"/>
      <c r="AL77" s="70" t="n"/>
      <c r="AM77" s="70" t="n"/>
      <c r="AN77" s="70" t="n"/>
      <c r="AO77" s="70" t="n"/>
      <c r="BB77" s="141" t="n"/>
      <c r="BC77" s="141" t="n"/>
    </row>
    <row r="78" ht="14.1" customHeight="1">
      <c r="B78" s="98" t="n"/>
      <c r="C78" s="306" t="n"/>
      <c r="D78" s="306" t="n"/>
      <c r="E78" s="306" t="n"/>
      <c r="F78" s="306" t="n"/>
      <c r="G78" s="306" t="n"/>
      <c r="H78" s="306" t="n"/>
      <c r="I78" s="306" t="n"/>
      <c r="J78" s="306" t="n"/>
      <c r="K78" s="306" t="n"/>
      <c r="L78" s="306" t="n"/>
      <c r="M78" s="306" t="n"/>
      <c r="N78" s="306" t="n"/>
      <c r="O78" s="306" t="n"/>
      <c r="P78" s="306" t="n"/>
      <c r="Q78" s="306" t="n"/>
      <c r="R78" s="306" t="n"/>
      <c r="S78" s="306" t="n"/>
      <c r="T78" s="306" t="n"/>
      <c r="U78" s="306" t="n"/>
      <c r="V78" s="96" t="n"/>
      <c r="X78" s="66" t="n"/>
      <c r="AD78" s="67" t="n"/>
      <c r="AE78" s="67" t="n"/>
      <c r="AF78" s="67" t="n"/>
      <c r="AI78" s="70" t="n"/>
      <c r="AJ78" s="70" t="n"/>
      <c r="AK78" s="70" t="n"/>
      <c r="AL78" s="70" t="n"/>
      <c r="AM78" s="70" t="n"/>
      <c r="AN78" s="70" t="n"/>
      <c r="AO78" s="70" t="n"/>
      <c r="BB78" s="141" t="n"/>
      <c r="BC78" s="141" t="n"/>
    </row>
    <row r="79" ht="14.1" customHeight="1">
      <c r="B79" s="98" t="n"/>
      <c r="C79" s="306" t="n"/>
      <c r="D79" s="306" t="n"/>
      <c r="E79" s="306" t="n"/>
      <c r="F79" s="306" t="n"/>
      <c r="G79" s="306" t="n"/>
      <c r="H79" s="306" t="n"/>
      <c r="I79" s="306" t="n"/>
      <c r="J79" s="306" t="n"/>
      <c r="K79" s="306" t="n"/>
      <c r="L79" s="306" t="n"/>
      <c r="M79" s="306" t="n"/>
      <c r="N79" s="306" t="n"/>
      <c r="O79" s="306" t="n"/>
      <c r="P79" s="306" t="n"/>
      <c r="Q79" s="306" t="n"/>
      <c r="R79" s="306" t="n"/>
      <c r="S79" s="306" t="n"/>
      <c r="T79" s="306" t="n"/>
      <c r="U79" s="306" t="n"/>
      <c r="V79" s="96" t="n"/>
      <c r="X79" s="66" t="n"/>
      <c r="AD79" s="67" t="n"/>
      <c r="AE79" s="67" t="n"/>
      <c r="AF79" s="67" t="n"/>
      <c r="AI79" s="70" t="n"/>
      <c r="AJ79" s="70" t="n"/>
      <c r="AK79" s="70" t="n"/>
      <c r="AL79" s="70" t="n"/>
      <c r="AM79" s="70" t="n"/>
      <c r="AN79" s="70" t="n"/>
      <c r="AO79" s="70" t="n"/>
      <c r="BB79" s="141" t="n"/>
      <c r="BC79" s="141" t="n"/>
    </row>
    <row r="80" ht="14.1" customHeight="1">
      <c r="B80" s="98" t="n"/>
      <c r="C80" s="306" t="n"/>
      <c r="D80" s="306" t="n"/>
      <c r="E80" s="104" t="n"/>
      <c r="F80" s="306" t="n"/>
      <c r="G80" s="306" t="n"/>
      <c r="H80" s="104" t="n"/>
      <c r="I80" s="306" t="n"/>
      <c r="J80" s="306" t="n"/>
      <c r="K80" s="306" t="n"/>
      <c r="L80" s="306" t="n"/>
      <c r="M80" s="306" t="n"/>
      <c r="N80" s="306" t="n"/>
      <c r="O80" s="306" t="n"/>
      <c r="P80" s="306" t="n"/>
      <c r="Q80" s="306" t="n"/>
      <c r="R80" s="306" t="n"/>
      <c r="S80" s="306" t="n"/>
      <c r="T80" s="306" t="n"/>
      <c r="U80" s="306" t="n"/>
      <c r="V80" s="96" t="n"/>
      <c r="X80" s="66" t="n"/>
      <c r="AD80" s="67" t="n"/>
      <c r="AE80" s="67" t="n"/>
      <c r="AF80" s="67" t="n"/>
      <c r="AI80" s="70" t="n"/>
      <c r="AJ80" s="70" t="n"/>
      <c r="AK80" s="70" t="n"/>
      <c r="AL80" s="70" t="n"/>
      <c r="AM80" s="70" t="n"/>
      <c r="AN80" s="70" t="n"/>
      <c r="AO80" s="70" t="n"/>
      <c r="BB80" s="141" t="n"/>
      <c r="BC80" s="141" t="n"/>
    </row>
    <row r="81" ht="14.1" customHeight="1">
      <c r="B81" s="98" t="n"/>
      <c r="C81" s="306" t="n"/>
      <c r="D81" s="306" t="n"/>
      <c r="E81" s="104" t="n"/>
      <c r="F81" s="306" t="n"/>
      <c r="G81" s="104" t="n"/>
      <c r="H81" s="104" t="n"/>
      <c r="I81" s="306" t="n"/>
      <c r="J81" s="306" t="n"/>
      <c r="K81" s="306" t="n"/>
      <c r="L81" s="306" t="n"/>
      <c r="M81" s="306" t="n"/>
      <c r="N81" s="306" t="n"/>
      <c r="O81" s="306" t="n"/>
      <c r="P81" s="306" t="n"/>
      <c r="Q81" s="306" t="n"/>
      <c r="R81" s="306" t="n"/>
      <c r="S81" s="306" t="n"/>
      <c r="T81" s="306" t="n"/>
      <c r="U81" s="306" t="n"/>
      <c r="V81" s="96" t="n"/>
      <c r="X81" s="66" t="n"/>
      <c r="AD81" s="67" t="n"/>
      <c r="AE81" s="67" t="n"/>
      <c r="AF81" s="67" t="n"/>
      <c r="AI81" s="70" t="n"/>
      <c r="AJ81" s="70" t="n"/>
      <c r="AK81" s="70" t="n"/>
      <c r="AL81" s="70" t="n"/>
      <c r="AM81" s="70" t="n"/>
      <c r="AN81" s="70" t="n"/>
      <c r="AO81" s="70" t="n"/>
      <c r="BB81" s="141" t="n"/>
      <c r="BC81" s="141" t="n"/>
    </row>
    <row r="82" ht="14.1" customHeight="1">
      <c r="B82" s="98" t="n"/>
      <c r="C82" s="306" t="n"/>
      <c r="D82" s="306" t="n"/>
      <c r="E82" s="306" t="n"/>
      <c r="F82" s="306" t="n"/>
      <c r="G82" s="306" t="n"/>
      <c r="H82" s="104" t="n"/>
      <c r="I82" s="306" t="n"/>
      <c r="J82" s="306" t="n"/>
      <c r="K82" s="306" t="n"/>
      <c r="L82" s="306" t="n"/>
      <c r="M82" s="306" t="n"/>
      <c r="N82" s="306" t="n"/>
      <c r="O82" s="306" t="n"/>
      <c r="P82" s="306" t="n"/>
      <c r="Q82" s="306" t="n"/>
      <c r="R82" s="306" t="n"/>
      <c r="S82" s="306" t="n"/>
      <c r="T82" s="306" t="n"/>
      <c r="U82" s="306" t="n"/>
      <c r="V82" s="96" t="n"/>
      <c r="X82" s="66" t="n"/>
      <c r="AD82" s="67" t="n"/>
      <c r="AE82" s="67" t="n"/>
      <c r="AF82" s="67" t="n"/>
      <c r="AI82" s="70" t="n"/>
      <c r="AJ82" s="70" t="n"/>
      <c r="AK82" s="70" t="n"/>
      <c r="AL82" s="70" t="n"/>
      <c r="AM82" s="70" t="n"/>
      <c r="AN82" s="70" t="n"/>
      <c r="AO82" s="70" t="n"/>
      <c r="BB82" s="141" t="n"/>
      <c r="BC82" s="141" t="n"/>
    </row>
    <row r="83" ht="14.1" customHeight="1">
      <c r="B83" s="98" t="n"/>
      <c r="C83" s="306" t="n"/>
      <c r="D83" s="306" t="n"/>
      <c r="E83" s="306" t="n"/>
      <c r="F83" s="306" t="n"/>
      <c r="G83" s="306" t="n"/>
      <c r="H83" s="306" t="n"/>
      <c r="I83" s="306" t="n"/>
      <c r="J83" s="306" t="n"/>
      <c r="K83" s="306" t="n"/>
      <c r="L83" s="306" t="n"/>
      <c r="M83" s="306" t="n"/>
      <c r="N83" s="306" t="n"/>
      <c r="O83" s="306" t="n"/>
      <c r="P83" s="306" t="n"/>
      <c r="Q83" s="306" t="n"/>
      <c r="R83" s="306" t="n"/>
      <c r="S83" s="306" t="n"/>
      <c r="T83" s="306" t="n"/>
      <c r="U83" s="306" t="n"/>
      <c r="V83" s="96" t="n"/>
      <c r="X83" s="66" t="n"/>
      <c r="AD83" s="67" t="n"/>
      <c r="AE83" s="67" t="n"/>
      <c r="AF83" s="67" t="n"/>
      <c r="AI83" s="70" t="n"/>
      <c r="AJ83" s="70" t="n"/>
      <c r="AK83" s="70" t="n"/>
      <c r="AL83" s="70" t="n"/>
      <c r="AM83" s="70" t="n"/>
      <c r="AN83" s="70" t="n"/>
      <c r="AO83" s="70" t="n"/>
      <c r="BB83" s="141" t="n"/>
      <c r="BC83" s="141" t="n"/>
    </row>
    <row r="84" ht="18" customHeight="1">
      <c r="B84" s="416" t="inlineStr">
        <is>
          <t>Valores de Temperatura medidos e gráfico da estabilização da temperatura</t>
        </is>
      </c>
      <c r="V84" s="385" t="n"/>
      <c r="X84" s="66" t="n"/>
      <c r="AD84" s="67" t="n"/>
      <c r="AE84" s="67" t="n"/>
      <c r="AF84" s="67" t="n"/>
      <c r="AI84" s="70" t="n"/>
      <c r="AJ84" s="70" t="n"/>
      <c r="AK84" s="70" t="n"/>
      <c r="AL84" s="70" t="n"/>
      <c r="AM84" s="70" t="n"/>
      <c r="AN84" s="70" t="n"/>
      <c r="AO84" s="70" t="n"/>
      <c r="BB84" s="141" t="n"/>
      <c r="BC84" s="141" t="n"/>
    </row>
    <row r="85" ht="14.1" customHeight="1">
      <c r="B85" s="23" t="n"/>
      <c r="V85" s="50" t="n"/>
      <c r="X85" s="66" t="n"/>
      <c r="AD85" s="67" t="n"/>
      <c r="AE85" s="67" t="n"/>
      <c r="AF85" s="67" t="n"/>
      <c r="AI85" s="70" t="n"/>
      <c r="AJ85" s="70" t="n"/>
      <c r="AK85" s="70" t="n"/>
      <c r="AL85" s="70" t="n"/>
      <c r="AM85" s="70" t="n"/>
      <c r="AN85" s="70" t="n"/>
      <c r="AO85" s="70" t="n"/>
      <c r="BB85" s="141" t="n"/>
      <c r="BC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83" t="n"/>
      <c r="K86" s="383" t="n"/>
      <c r="L86" s="383" t="n"/>
      <c r="M86" s="383" t="n"/>
      <c r="N86" s="383" t="n"/>
      <c r="O86" s="383" t="n"/>
      <c r="P86" s="383" t="n"/>
      <c r="Q86" s="383" t="n"/>
      <c r="R86" s="320" t="inlineStr">
        <is>
          <t>Temp. Ambiente</t>
        </is>
      </c>
      <c r="S86" s="386" t="n"/>
      <c r="T86" s="387" t="n"/>
      <c r="V86" s="50" t="n"/>
      <c r="X86" s="66" t="n"/>
      <c r="AD86" s="67" t="n"/>
      <c r="AE86" s="67" t="n"/>
      <c r="AF86" s="67" t="n"/>
      <c r="AI86" s="70" t="n"/>
      <c r="AJ86" s="70" t="n"/>
      <c r="AK86" s="70" t="n"/>
      <c r="AL86" s="70" t="n"/>
      <c r="AM86" s="70" t="n"/>
      <c r="AN86" s="70" t="n"/>
      <c r="AO86" s="70" t="n"/>
      <c r="BB86" s="141" t="n"/>
      <c r="BC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P6</t>
        </is>
      </c>
      <c r="K87" s="182" t="inlineStr">
        <is>
          <t>P7</t>
        </is>
      </c>
      <c r="L87" s="182" t="inlineStr">
        <is>
          <t>P8</t>
        </is>
      </c>
      <c r="M87" s="182" t="inlineStr">
        <is>
          <t>P9</t>
        </is>
      </c>
      <c r="N87" s="182" t="inlineStr">
        <is>
          <t>P10</t>
        </is>
      </c>
      <c r="O87" s="182" t="inlineStr">
        <is>
          <t>P11</t>
        </is>
      </c>
      <c r="P87" s="182" t="inlineStr">
        <is>
          <t>P12</t>
        </is>
      </c>
      <c r="Q87" s="182" t="inlineStr">
        <is>
          <t>P13</t>
        </is>
      </c>
      <c r="R87" s="182" t="inlineStr">
        <is>
          <t>A1</t>
        </is>
      </c>
      <c r="S87" s="182" t="inlineStr">
        <is>
          <t>A2</t>
        </is>
      </c>
      <c r="T87" s="182" t="inlineStr">
        <is>
          <t>A3</t>
        </is>
      </c>
      <c r="V87" s="50" t="n"/>
      <c r="X87" s="66" t="n"/>
      <c r="AD87" s="67" t="n"/>
      <c r="AE87" s="67" t="n"/>
      <c r="AF87" s="67" t="n"/>
      <c r="AI87" s="70" t="n"/>
      <c r="AJ87" s="70" t="n"/>
      <c r="AK87" s="70" t="n"/>
      <c r="AL87" s="70" t="n"/>
      <c r="AM87" s="70" t="n"/>
      <c r="AN87" s="70" t="n"/>
      <c r="AO87" s="70" t="n"/>
      <c r="BB87" s="141" t="n"/>
      <c r="BC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M88" s="68" t="n">
        <v>1</v>
      </c>
      <c r="N88" s="68" t="n">
        <v>1</v>
      </c>
      <c r="O88" s="68" t="n">
        <v>1</v>
      </c>
      <c r="P88" s="68" t="n">
        <v>1</v>
      </c>
      <c r="Q88" s="68" t="n">
        <v>1</v>
      </c>
      <c r="R88" s="68" t="n">
        <v>1</v>
      </c>
      <c r="S88" s="68" t="n">
        <v>1</v>
      </c>
      <c r="T88" s="68" t="n">
        <v>1</v>
      </c>
      <c r="V88" s="50" t="n"/>
      <c r="X88" s="66" t="n"/>
      <c r="AD88" s="67" t="n"/>
      <c r="AE88" s="67" t="n"/>
      <c r="AF88" s="67" t="n"/>
      <c r="AI88" s="70" t="n"/>
      <c r="AJ88" s="70" t="n"/>
      <c r="AK88" s="70" t="n"/>
      <c r="AL88" s="70" t="n"/>
      <c r="AM88" s="70" t="n"/>
      <c r="AN88" s="70" t="n"/>
      <c r="AO88" s="70" t="n"/>
      <c r="BB88" s="142" t="n">
        <v>36.2</v>
      </c>
      <c r="BC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M89" s="68" t="n">
        <v>2</v>
      </c>
      <c r="N89" s="68" t="n">
        <v>2</v>
      </c>
      <c r="O89" s="68" t="n">
        <v>2</v>
      </c>
      <c r="P89" s="68" t="n">
        <v>2</v>
      </c>
      <c r="Q89" s="68" t="n">
        <v>2</v>
      </c>
      <c r="R89" s="68" t="n">
        <v>2</v>
      </c>
      <c r="S89" s="68" t="n">
        <v>2</v>
      </c>
      <c r="T89" s="68" t="n">
        <v>2</v>
      </c>
      <c r="V89" s="50" t="n"/>
      <c r="X89" s="66" t="n"/>
      <c r="AD89" s="67" t="n"/>
      <c r="AE89" s="67" t="n"/>
      <c r="AF89" s="67" t="n"/>
      <c r="AI89" s="70" t="n"/>
      <c r="AJ89" s="70" t="n"/>
      <c r="AK89" s="70" t="n"/>
      <c r="AL89" s="70" t="n"/>
      <c r="AM89" s="70" t="n"/>
      <c r="AN89" s="70" t="n"/>
      <c r="AO89" s="70" t="n"/>
      <c r="BB89" s="141" t="n"/>
      <c r="BC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M90" s="68" t="n">
        <v>3</v>
      </c>
      <c r="N90" s="68" t="n">
        <v>3</v>
      </c>
      <c r="O90" s="68" t="n">
        <v>3</v>
      </c>
      <c r="P90" s="68" t="n">
        <v>3</v>
      </c>
      <c r="Q90" s="68" t="n">
        <v>3</v>
      </c>
      <c r="R90" s="68" t="n">
        <v>3</v>
      </c>
      <c r="S90" s="68" t="n">
        <v>3</v>
      </c>
      <c r="T90" s="68" t="n">
        <v>3</v>
      </c>
      <c r="V90" s="50" t="n"/>
      <c r="X90" s="66" t="n"/>
      <c r="AD90" s="67" t="n"/>
      <c r="AE90" s="67" t="n"/>
      <c r="AF90" s="67" t="n"/>
      <c r="AI90" s="70" t="n"/>
      <c r="AJ90" s="70" t="n"/>
      <c r="AK90" s="70" t="n"/>
      <c r="AL90" s="70" t="n"/>
      <c r="AM90" s="70" t="n"/>
      <c r="AN90" s="70" t="n"/>
      <c r="AO90" s="70" t="n"/>
      <c r="BB90" s="141" t="n"/>
      <c r="BC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M91" s="68" t="n">
        <v>4</v>
      </c>
      <c r="N91" s="68" t="n">
        <v>4</v>
      </c>
      <c r="O91" s="68" t="n">
        <v>4</v>
      </c>
      <c r="P91" s="68" t="n">
        <v>4</v>
      </c>
      <c r="Q91" s="68" t="n">
        <v>4</v>
      </c>
      <c r="R91" s="68" t="n">
        <v>4</v>
      </c>
      <c r="S91" s="68" t="n">
        <v>4</v>
      </c>
      <c r="T91" s="68" t="n">
        <v>4</v>
      </c>
      <c r="V91" s="50" t="n"/>
      <c r="X91" s="66" t="n"/>
      <c r="AD91" s="67" t="n"/>
      <c r="AE91" s="67" t="n"/>
      <c r="AF91" s="67" t="n"/>
      <c r="AI91" s="70" t="n"/>
      <c r="AJ91" s="70" t="n"/>
      <c r="AK91" s="70" t="n"/>
      <c r="AL91" s="70" t="n"/>
      <c r="AM91" s="70" t="n"/>
      <c r="AN91" s="70" t="n"/>
      <c r="AO91" s="70" t="n"/>
      <c r="BB91" s="141" t="n"/>
      <c r="BC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M92" s="68" t="n">
        <v>5</v>
      </c>
      <c r="N92" s="68" t="n">
        <v>5</v>
      </c>
      <c r="O92" s="68" t="n">
        <v>5</v>
      </c>
      <c r="P92" s="68" t="n">
        <v>5</v>
      </c>
      <c r="Q92" s="68" t="n">
        <v>5</v>
      </c>
      <c r="R92" s="68" t="n">
        <v>5</v>
      </c>
      <c r="S92" s="68" t="n">
        <v>5</v>
      </c>
      <c r="T92" s="68" t="n">
        <v>5</v>
      </c>
      <c r="V92" s="50" t="n"/>
      <c r="X92" s="66" t="n"/>
      <c r="AD92" s="67" t="n"/>
      <c r="AE92" s="67" t="n"/>
      <c r="AF92" s="67" t="n"/>
      <c r="AI92" s="70" t="n"/>
      <c r="AJ92" s="70" t="n"/>
      <c r="AK92" s="70" t="n"/>
      <c r="AL92" s="70" t="n"/>
      <c r="AM92" s="70" t="n"/>
      <c r="AN92" s="70" t="n"/>
      <c r="AO92" s="70" t="n"/>
      <c r="BB92" s="141" t="n"/>
      <c r="BC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M93" s="68" t="n">
        <v>6</v>
      </c>
      <c r="N93" s="68" t="n">
        <v>6</v>
      </c>
      <c r="O93" s="68" t="n">
        <v>6</v>
      </c>
      <c r="P93" s="68" t="n">
        <v>6</v>
      </c>
      <c r="Q93" s="68" t="n">
        <v>6</v>
      </c>
      <c r="R93" s="68" t="n">
        <v>6</v>
      </c>
      <c r="S93" s="68" t="n">
        <v>6</v>
      </c>
      <c r="T93" s="68" t="n">
        <v>6</v>
      </c>
      <c r="V93" s="50" t="n"/>
      <c r="BB93" s="141" t="n">
        <v>4.6796</v>
      </c>
      <c r="BC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M94" s="69" t="n">
        <v>7</v>
      </c>
      <c r="N94" s="69" t="n">
        <v>7</v>
      </c>
      <c r="O94" s="69" t="n">
        <v>7</v>
      </c>
      <c r="P94" s="69" t="n">
        <v>7</v>
      </c>
      <c r="Q94" s="69" t="n">
        <v>7</v>
      </c>
      <c r="R94" s="69" t="n">
        <v>7</v>
      </c>
      <c r="S94" s="69" t="n">
        <v>7</v>
      </c>
      <c r="T94" s="69" t="n">
        <v>7</v>
      </c>
      <c r="V94" s="50" t="n"/>
      <c r="BB94" s="141" t="n"/>
      <c r="BC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M95" s="68" t="n">
        <v>8</v>
      </c>
      <c r="N95" s="68" t="n">
        <v>8</v>
      </c>
      <c r="O95" s="68" t="n">
        <v>8</v>
      </c>
      <c r="P95" s="68" t="n">
        <v>8</v>
      </c>
      <c r="Q95" s="68" t="n">
        <v>8</v>
      </c>
      <c r="R95" s="68" t="n">
        <v>8</v>
      </c>
      <c r="S95" s="68" t="n">
        <v>8</v>
      </c>
      <c r="T95" s="68" t="n">
        <v>8</v>
      </c>
      <c r="V95" s="50" t="n"/>
      <c r="BB95" s="141" t="n"/>
      <c r="BC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M96" s="68" t="n">
        <v>9</v>
      </c>
      <c r="N96" s="68" t="n">
        <v>9</v>
      </c>
      <c r="O96" s="68" t="n">
        <v>9</v>
      </c>
      <c r="P96" s="68" t="n">
        <v>9</v>
      </c>
      <c r="Q96" s="68" t="n">
        <v>9</v>
      </c>
      <c r="R96" s="68" t="n">
        <v>9</v>
      </c>
      <c r="S96" s="68" t="n">
        <v>9</v>
      </c>
      <c r="T96" s="68" t="n">
        <v>9</v>
      </c>
      <c r="V96" s="50" t="n"/>
      <c r="BB96" s="141" t="n"/>
      <c r="BC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M97" s="68" t="n">
        <v>10</v>
      </c>
      <c r="N97" s="68" t="n">
        <v>10</v>
      </c>
      <c r="O97" s="68" t="n">
        <v>10</v>
      </c>
      <c r="P97" s="68" t="n">
        <v>10</v>
      </c>
      <c r="Q97" s="68" t="n">
        <v>10</v>
      </c>
      <c r="R97" s="68" t="n">
        <v>10</v>
      </c>
      <c r="S97" s="68" t="n">
        <v>10</v>
      </c>
      <c r="T97" s="68" t="n">
        <v>10</v>
      </c>
      <c r="V97" s="50" t="n"/>
      <c r="BB97" s="141" t="n"/>
      <c r="BC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M98" s="68" t="n">
        <v>11</v>
      </c>
      <c r="N98" s="68" t="n">
        <v>11</v>
      </c>
      <c r="O98" s="68" t="n">
        <v>11</v>
      </c>
      <c r="P98" s="68" t="n">
        <v>11</v>
      </c>
      <c r="Q98" s="68" t="n">
        <v>11</v>
      </c>
      <c r="R98" s="68" t="n">
        <v>11</v>
      </c>
      <c r="S98" s="68" t="n">
        <v>11</v>
      </c>
      <c r="T98" s="68" t="n">
        <v>11</v>
      </c>
      <c r="V98" s="50" t="n"/>
      <c r="BB98" s="141" t="n"/>
      <c r="BC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M99" s="68" t="n">
        <v>12</v>
      </c>
      <c r="N99" s="68" t="n">
        <v>12</v>
      </c>
      <c r="O99" s="68" t="n">
        <v>12</v>
      </c>
      <c r="P99" s="68" t="n">
        <v>12</v>
      </c>
      <c r="Q99" s="68" t="n">
        <v>12</v>
      </c>
      <c r="R99" s="68" t="n">
        <v>12</v>
      </c>
      <c r="S99" s="68" t="n">
        <v>12</v>
      </c>
      <c r="T99" s="68" t="n">
        <v>12</v>
      </c>
      <c r="V99" s="50" t="n"/>
      <c r="BB99" s="141" t="n"/>
      <c r="BC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M100" s="69" t="n">
        <v>13</v>
      </c>
      <c r="N100" s="69" t="n">
        <v>13</v>
      </c>
      <c r="O100" s="69" t="n">
        <v>13</v>
      </c>
      <c r="P100" s="69" t="n">
        <v>13</v>
      </c>
      <c r="Q100" s="69" t="n">
        <v>13</v>
      </c>
      <c r="R100" s="69" t="n">
        <v>13</v>
      </c>
      <c r="S100" s="69" t="n">
        <v>13</v>
      </c>
      <c r="T100" s="69" t="n">
        <v>13</v>
      </c>
      <c r="V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M101" s="68" t="n">
        <v>14</v>
      </c>
      <c r="N101" s="68" t="n">
        <v>14</v>
      </c>
      <c r="O101" s="68" t="n">
        <v>14</v>
      </c>
      <c r="P101" s="68" t="n">
        <v>14</v>
      </c>
      <c r="Q101" s="68" t="n">
        <v>14</v>
      </c>
      <c r="R101" s="68" t="n">
        <v>14</v>
      </c>
      <c r="S101" s="68" t="n">
        <v>14</v>
      </c>
      <c r="T101" s="68" t="n">
        <v>14</v>
      </c>
      <c r="V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M102" s="68" t="n">
        <v>15</v>
      </c>
      <c r="N102" s="68" t="n">
        <v>15</v>
      </c>
      <c r="O102" s="68" t="n">
        <v>15</v>
      </c>
      <c r="P102" s="68" t="n">
        <v>15</v>
      </c>
      <c r="Q102" s="68" t="n">
        <v>15</v>
      </c>
      <c r="R102" s="68" t="n">
        <v>15</v>
      </c>
      <c r="S102" s="68" t="n">
        <v>15</v>
      </c>
      <c r="T102" s="68" t="n">
        <v>15</v>
      </c>
      <c r="V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M103" s="68" t="n">
        <v>16</v>
      </c>
      <c r="N103" s="68" t="n">
        <v>16</v>
      </c>
      <c r="O103" s="68" t="n">
        <v>16</v>
      </c>
      <c r="P103" s="68" t="n">
        <v>16</v>
      </c>
      <c r="Q103" s="68" t="n">
        <v>16</v>
      </c>
      <c r="R103" s="68" t="n">
        <v>16</v>
      </c>
      <c r="S103" s="68" t="n">
        <v>16</v>
      </c>
      <c r="T103" s="68" t="n">
        <v>16</v>
      </c>
      <c r="V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M104" s="68" t="n">
        <v>17</v>
      </c>
      <c r="N104" s="68" t="n">
        <v>17</v>
      </c>
      <c r="O104" s="68" t="n">
        <v>17</v>
      </c>
      <c r="P104" s="68" t="n">
        <v>17</v>
      </c>
      <c r="Q104" s="68" t="n">
        <v>17</v>
      </c>
      <c r="R104" s="68" t="n">
        <v>17</v>
      </c>
      <c r="S104" s="68" t="n">
        <v>17</v>
      </c>
      <c r="T104" s="68" t="n">
        <v>17</v>
      </c>
      <c r="V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M105" s="68" t="n">
        <v>18</v>
      </c>
      <c r="N105" s="68" t="n">
        <v>18</v>
      </c>
      <c r="O105" s="68" t="n">
        <v>18</v>
      </c>
      <c r="P105" s="68" t="n">
        <v>18</v>
      </c>
      <c r="Q105" s="68" t="n">
        <v>18</v>
      </c>
      <c r="R105" s="68" t="n">
        <v>18</v>
      </c>
      <c r="S105" s="68" t="n">
        <v>18</v>
      </c>
      <c r="T105" s="68" t="n">
        <v>18</v>
      </c>
      <c r="V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M106" s="69" t="n">
        <v>19</v>
      </c>
      <c r="N106" s="69" t="n">
        <v>19</v>
      </c>
      <c r="O106" s="69" t="n">
        <v>19</v>
      </c>
      <c r="P106" s="69" t="n">
        <v>19</v>
      </c>
      <c r="Q106" s="69" t="n">
        <v>19</v>
      </c>
      <c r="R106" s="69" t="n">
        <v>19</v>
      </c>
      <c r="S106" s="69" t="n">
        <v>19</v>
      </c>
      <c r="T106" s="69" t="n">
        <v>19</v>
      </c>
      <c r="V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M107" s="68" t="n">
        <v>20</v>
      </c>
      <c r="N107" s="68" t="n">
        <v>20</v>
      </c>
      <c r="O107" s="68" t="n">
        <v>20</v>
      </c>
      <c r="P107" s="68" t="n">
        <v>20</v>
      </c>
      <c r="Q107" s="68" t="n">
        <v>20</v>
      </c>
      <c r="R107" s="68" t="n">
        <v>20</v>
      </c>
      <c r="S107" s="68" t="n">
        <v>20</v>
      </c>
      <c r="T107" s="68" t="n">
        <v>20</v>
      </c>
      <c r="V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M108" s="68" t="n">
        <v>21</v>
      </c>
      <c r="N108" s="68" t="n">
        <v>21</v>
      </c>
      <c r="O108" s="68" t="n">
        <v>21</v>
      </c>
      <c r="P108" s="68" t="n">
        <v>21</v>
      </c>
      <c r="Q108" s="68" t="n">
        <v>21</v>
      </c>
      <c r="R108" s="68" t="n">
        <v>21</v>
      </c>
      <c r="S108" s="68" t="n">
        <v>21</v>
      </c>
      <c r="T108" s="68" t="n">
        <v>21</v>
      </c>
      <c r="V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M109" s="68" t="n">
        <v>22</v>
      </c>
      <c r="N109" s="68" t="n">
        <v>22</v>
      </c>
      <c r="O109" s="68" t="n">
        <v>22</v>
      </c>
      <c r="P109" s="68" t="n">
        <v>22</v>
      </c>
      <c r="Q109" s="68" t="n">
        <v>22</v>
      </c>
      <c r="R109" s="68" t="n">
        <v>22</v>
      </c>
      <c r="S109" s="68" t="n">
        <v>22</v>
      </c>
      <c r="T109" s="68" t="n">
        <v>22</v>
      </c>
      <c r="V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M110" s="68" t="n">
        <v>23</v>
      </c>
      <c r="N110" s="68" t="n">
        <v>23</v>
      </c>
      <c r="O110" s="68" t="n">
        <v>23</v>
      </c>
      <c r="P110" s="68" t="n">
        <v>23</v>
      </c>
      <c r="Q110" s="68" t="n">
        <v>23</v>
      </c>
      <c r="R110" s="68" t="n">
        <v>23</v>
      </c>
      <c r="S110" s="68" t="n">
        <v>23</v>
      </c>
      <c r="T110" s="68" t="n">
        <v>23</v>
      </c>
      <c r="V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M111" s="68" t="n">
        <v>24</v>
      </c>
      <c r="N111" s="68" t="n">
        <v>24</v>
      </c>
      <c r="O111" s="68" t="n">
        <v>24</v>
      </c>
      <c r="P111" s="68" t="n">
        <v>24</v>
      </c>
      <c r="Q111" s="68" t="n">
        <v>24</v>
      </c>
      <c r="R111" s="68" t="n">
        <v>24</v>
      </c>
      <c r="S111" s="68" t="n">
        <v>24</v>
      </c>
      <c r="T111" s="68" t="n">
        <v>24</v>
      </c>
      <c r="V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M112" s="69" t="n">
        <v>25</v>
      </c>
      <c r="N112" s="69" t="n">
        <v>25</v>
      </c>
      <c r="O112" s="69" t="n">
        <v>25</v>
      </c>
      <c r="P112" s="69" t="n">
        <v>25</v>
      </c>
      <c r="Q112" s="69" t="n">
        <v>25</v>
      </c>
      <c r="R112" s="69" t="n">
        <v>25</v>
      </c>
      <c r="S112" s="69" t="n">
        <v>25</v>
      </c>
      <c r="T112" s="69" t="n">
        <v>25</v>
      </c>
      <c r="V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M113" s="68" t="n">
        <v>26</v>
      </c>
      <c r="N113" s="68" t="n">
        <v>26</v>
      </c>
      <c r="O113" s="68" t="n">
        <v>26</v>
      </c>
      <c r="P113" s="68" t="n">
        <v>26</v>
      </c>
      <c r="Q113" s="68" t="n">
        <v>26</v>
      </c>
      <c r="R113" s="68" t="n">
        <v>26</v>
      </c>
      <c r="S113" s="68" t="n">
        <v>26</v>
      </c>
      <c r="T113" s="68" t="n">
        <v>26</v>
      </c>
      <c r="V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M114" s="68" t="n">
        <v>27</v>
      </c>
      <c r="N114" s="68" t="n">
        <v>27</v>
      </c>
      <c r="O114" s="68" t="n">
        <v>27</v>
      </c>
      <c r="P114" s="68" t="n">
        <v>27</v>
      </c>
      <c r="Q114" s="68" t="n">
        <v>27</v>
      </c>
      <c r="R114" s="68" t="n">
        <v>27</v>
      </c>
      <c r="S114" s="68" t="n">
        <v>27</v>
      </c>
      <c r="T114" s="68" t="n">
        <v>27</v>
      </c>
      <c r="V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M115" s="68" t="n">
        <v>28</v>
      </c>
      <c r="N115" s="68" t="n">
        <v>28</v>
      </c>
      <c r="O115" s="68" t="n">
        <v>28</v>
      </c>
      <c r="P115" s="68" t="n">
        <v>28</v>
      </c>
      <c r="Q115" s="68" t="n">
        <v>28</v>
      </c>
      <c r="R115" s="68" t="n">
        <v>28</v>
      </c>
      <c r="S115" s="68" t="n">
        <v>28</v>
      </c>
      <c r="T115" s="68" t="n">
        <v>28</v>
      </c>
      <c r="V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M116" s="68" t="n">
        <v>29</v>
      </c>
      <c r="N116" s="68" t="n">
        <v>29</v>
      </c>
      <c r="O116" s="68" t="n">
        <v>29</v>
      </c>
      <c r="P116" s="68" t="n">
        <v>29</v>
      </c>
      <c r="Q116" s="68" t="n">
        <v>29</v>
      </c>
      <c r="R116" s="68" t="n">
        <v>29</v>
      </c>
      <c r="S116" s="68" t="n">
        <v>29</v>
      </c>
      <c r="T116" s="68" t="n">
        <v>29</v>
      </c>
      <c r="V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M117" s="68" t="n">
        <v>30</v>
      </c>
      <c r="N117" s="68" t="n">
        <v>30</v>
      </c>
      <c r="O117" s="68" t="n">
        <v>30</v>
      </c>
      <c r="P117" s="68" t="n">
        <v>30</v>
      </c>
      <c r="Q117" s="68" t="n">
        <v>30</v>
      </c>
      <c r="R117" s="68" t="n">
        <v>30</v>
      </c>
      <c r="S117" s="68" t="n">
        <v>30</v>
      </c>
      <c r="T117" s="68" t="n">
        <v>30</v>
      </c>
      <c r="V117" s="50" t="n"/>
      <c r="AQ117" s="70" t="n"/>
      <c r="AR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M118" s="69" t="n">
        <v>31</v>
      </c>
      <c r="N118" s="69" t="n">
        <v>31</v>
      </c>
      <c r="O118" s="69" t="n">
        <v>31</v>
      </c>
      <c r="P118" s="69" t="n">
        <v>31</v>
      </c>
      <c r="Q118" s="69" t="n">
        <v>31</v>
      </c>
      <c r="R118" s="69" t="n">
        <v>31</v>
      </c>
      <c r="S118" s="69" t="n">
        <v>31</v>
      </c>
      <c r="T118" s="69" t="n">
        <v>31</v>
      </c>
      <c r="V118" s="50" t="n"/>
      <c r="AQ118" s="70" t="n"/>
      <c r="AR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M119" s="68" t="n">
        <v>32</v>
      </c>
      <c r="N119" s="68" t="n">
        <v>32</v>
      </c>
      <c r="O119" s="68" t="n">
        <v>32</v>
      </c>
      <c r="P119" s="68" t="n">
        <v>32</v>
      </c>
      <c r="Q119" s="68" t="n">
        <v>32</v>
      </c>
      <c r="R119" s="68" t="n">
        <v>32</v>
      </c>
      <c r="S119" s="68" t="n">
        <v>32</v>
      </c>
      <c r="T119" s="68" t="n">
        <v>32</v>
      </c>
      <c r="V119" s="50" t="n"/>
      <c r="AQ119" s="70" t="n"/>
      <c r="AR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M120" s="68" t="n">
        <v>33</v>
      </c>
      <c r="N120" s="68" t="n">
        <v>33</v>
      </c>
      <c r="O120" s="68" t="n">
        <v>33</v>
      </c>
      <c r="P120" s="68" t="n">
        <v>33</v>
      </c>
      <c r="Q120" s="68" t="n">
        <v>33</v>
      </c>
      <c r="R120" s="68" t="n">
        <v>33</v>
      </c>
      <c r="S120" s="68" t="n">
        <v>33</v>
      </c>
      <c r="T120" s="68" t="n">
        <v>33</v>
      </c>
      <c r="V120" s="50" t="n"/>
      <c r="AQ120" s="70" t="n"/>
      <c r="AR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M121" s="68" t="n">
        <v>34</v>
      </c>
      <c r="N121" s="68" t="n">
        <v>34</v>
      </c>
      <c r="O121" s="68" t="n">
        <v>34</v>
      </c>
      <c r="P121" s="68" t="n">
        <v>34</v>
      </c>
      <c r="Q121" s="68" t="n">
        <v>34</v>
      </c>
      <c r="R121" s="68" t="n">
        <v>34</v>
      </c>
      <c r="S121" s="68" t="n">
        <v>34</v>
      </c>
      <c r="T121" s="68" t="n">
        <v>34</v>
      </c>
      <c r="V121" s="50" t="n"/>
      <c r="AQ121" s="70" t="n"/>
      <c r="AR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M122" s="68" t="n">
        <v>35</v>
      </c>
      <c r="N122" s="68" t="n">
        <v>35</v>
      </c>
      <c r="O122" s="68" t="n">
        <v>35</v>
      </c>
      <c r="P122" s="68" t="n">
        <v>35</v>
      </c>
      <c r="Q122" s="68" t="n">
        <v>35</v>
      </c>
      <c r="R122" s="68" t="n">
        <v>35</v>
      </c>
      <c r="S122" s="68" t="n">
        <v>35</v>
      </c>
      <c r="T122" s="68" t="n">
        <v>35</v>
      </c>
      <c r="V122" s="50" t="n"/>
      <c r="AQ122" s="70" t="n"/>
      <c r="AR122" s="70" t="n"/>
      <c r="AS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M123" s="68" t="n">
        <v>36</v>
      </c>
      <c r="N123" s="68" t="n">
        <v>36</v>
      </c>
      <c r="O123" s="68" t="n">
        <v>36</v>
      </c>
      <c r="P123" s="68" t="n">
        <v>36</v>
      </c>
      <c r="Q123" s="68" t="n">
        <v>36</v>
      </c>
      <c r="R123" s="68" t="n">
        <v>36</v>
      </c>
      <c r="S123" s="68" t="n">
        <v>36</v>
      </c>
      <c r="T123" s="68" t="n">
        <v>36</v>
      </c>
      <c r="V123" s="50" t="n"/>
      <c r="AQ123" s="70" t="n"/>
      <c r="AR123" s="70" t="n"/>
      <c r="AS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M124" s="69" t="n">
        <v>37</v>
      </c>
      <c r="N124" s="69" t="n">
        <v>37</v>
      </c>
      <c r="O124" s="69" t="n">
        <v>37</v>
      </c>
      <c r="P124" s="69" t="n">
        <v>37</v>
      </c>
      <c r="Q124" s="69" t="n">
        <v>37</v>
      </c>
      <c r="R124" s="69" t="n">
        <v>37</v>
      </c>
      <c r="S124" s="69" t="n">
        <v>37</v>
      </c>
      <c r="T124" s="69" t="n">
        <v>37</v>
      </c>
      <c r="V124" s="50" t="n"/>
      <c r="AQ124" s="70" t="n"/>
      <c r="AR124" s="70" t="n"/>
      <c r="AS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M125" s="68" t="n">
        <v>38</v>
      </c>
      <c r="N125" s="68" t="n">
        <v>38</v>
      </c>
      <c r="O125" s="68" t="n">
        <v>38</v>
      </c>
      <c r="P125" s="68" t="n">
        <v>38</v>
      </c>
      <c r="Q125" s="68" t="n">
        <v>38</v>
      </c>
      <c r="R125" s="68" t="n">
        <v>38</v>
      </c>
      <c r="S125" s="68" t="n">
        <v>38</v>
      </c>
      <c r="T125" s="68" t="n">
        <v>38</v>
      </c>
      <c r="V125" s="50" t="n"/>
      <c r="AQ125" s="70" t="n"/>
      <c r="AR125" s="70" t="n"/>
      <c r="AS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M126" s="68" t="n">
        <v>39</v>
      </c>
      <c r="N126" s="68" t="n">
        <v>39</v>
      </c>
      <c r="O126" s="68" t="n">
        <v>39</v>
      </c>
      <c r="P126" s="68" t="n">
        <v>39</v>
      </c>
      <c r="Q126" s="68" t="n">
        <v>39</v>
      </c>
      <c r="R126" s="68" t="n">
        <v>39</v>
      </c>
      <c r="S126" s="68" t="n">
        <v>39</v>
      </c>
      <c r="T126" s="68" t="n">
        <v>39</v>
      </c>
      <c r="V126" s="50" t="n"/>
      <c r="AQ126" s="70" t="n"/>
      <c r="AR126" s="70" t="n"/>
      <c r="AS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M127" s="68" t="n">
        <v>40</v>
      </c>
      <c r="N127" s="68" t="n">
        <v>40</v>
      </c>
      <c r="O127" s="68" t="n">
        <v>40</v>
      </c>
      <c r="P127" s="68" t="n">
        <v>40</v>
      </c>
      <c r="Q127" s="68" t="n">
        <v>40</v>
      </c>
      <c r="R127" s="68" t="n">
        <v>40</v>
      </c>
      <c r="S127" s="68" t="n">
        <v>40</v>
      </c>
      <c r="T127" s="68" t="n">
        <v>40</v>
      </c>
      <c r="V127" s="50" t="n"/>
      <c r="AQ127" s="70" t="n"/>
      <c r="AR127" s="70" t="n"/>
      <c r="AS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M128" s="68" t="n">
        <v>41</v>
      </c>
      <c r="N128" s="68" t="n">
        <v>41</v>
      </c>
      <c r="O128" s="68" t="n">
        <v>41</v>
      </c>
      <c r="P128" s="68" t="n">
        <v>41</v>
      </c>
      <c r="Q128" s="68" t="n">
        <v>41</v>
      </c>
      <c r="R128" s="68" t="n">
        <v>41</v>
      </c>
      <c r="S128" s="68" t="n">
        <v>41</v>
      </c>
      <c r="T128" s="68" t="n">
        <v>41</v>
      </c>
      <c r="V128" s="50" t="n"/>
      <c r="AQ128" s="70" t="n"/>
      <c r="AR128" s="70" t="n"/>
      <c r="AS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M129" s="68" t="n">
        <v>42</v>
      </c>
      <c r="N129" s="68" t="n">
        <v>42</v>
      </c>
      <c r="O129" s="68" t="n">
        <v>42</v>
      </c>
      <c r="P129" s="68" t="n">
        <v>42</v>
      </c>
      <c r="Q129" s="68" t="n">
        <v>42</v>
      </c>
      <c r="R129" s="68" t="n">
        <v>42</v>
      </c>
      <c r="S129" s="68" t="n">
        <v>42</v>
      </c>
      <c r="T129" s="68" t="n">
        <v>42</v>
      </c>
      <c r="V129" s="50" t="n"/>
      <c r="AQ129" s="70" t="n"/>
      <c r="AR129" s="70" t="n"/>
      <c r="AS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M130" s="69" t="n">
        <v>43</v>
      </c>
      <c r="N130" s="69" t="n">
        <v>43</v>
      </c>
      <c r="O130" s="69" t="n">
        <v>43</v>
      </c>
      <c r="P130" s="69" t="n">
        <v>43</v>
      </c>
      <c r="Q130" s="69" t="n">
        <v>43</v>
      </c>
      <c r="R130" s="69" t="n">
        <v>43</v>
      </c>
      <c r="S130" s="69" t="n">
        <v>43</v>
      </c>
      <c r="T130" s="69" t="n">
        <v>43</v>
      </c>
      <c r="V130" s="50" t="n"/>
      <c r="AQ130" s="70" t="n"/>
      <c r="AR130" s="70" t="n"/>
      <c r="AS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M131" s="68" t="n">
        <v>44</v>
      </c>
      <c r="N131" s="68" t="n">
        <v>44</v>
      </c>
      <c r="O131" s="68" t="n">
        <v>44</v>
      </c>
      <c r="P131" s="68" t="n">
        <v>44</v>
      </c>
      <c r="Q131" s="68" t="n">
        <v>44</v>
      </c>
      <c r="R131" s="68" t="n">
        <v>44</v>
      </c>
      <c r="S131" s="68" t="n">
        <v>44</v>
      </c>
      <c r="T131" s="68" t="n">
        <v>44</v>
      </c>
      <c r="V131" s="50" t="n"/>
      <c r="AQ131" s="70" t="n"/>
      <c r="AR131" s="70" t="n"/>
      <c r="AS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M132" s="68" t="n">
        <v>45</v>
      </c>
      <c r="N132" s="68" t="n">
        <v>45</v>
      </c>
      <c r="O132" s="68" t="n">
        <v>45</v>
      </c>
      <c r="P132" s="68" t="n">
        <v>45</v>
      </c>
      <c r="Q132" s="68" t="n">
        <v>45</v>
      </c>
      <c r="R132" s="68" t="n">
        <v>45</v>
      </c>
      <c r="S132" s="68" t="n">
        <v>45</v>
      </c>
      <c r="T132" s="68" t="n">
        <v>45</v>
      </c>
      <c r="V132" s="50" t="n"/>
      <c r="AQ132" s="70" t="n"/>
      <c r="AR132" s="70" t="n"/>
      <c r="AS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M133" s="68" t="n">
        <v>46</v>
      </c>
      <c r="N133" s="68" t="n">
        <v>46</v>
      </c>
      <c r="O133" s="68" t="n">
        <v>46</v>
      </c>
      <c r="P133" s="68" t="n">
        <v>46</v>
      </c>
      <c r="Q133" s="68" t="n">
        <v>46</v>
      </c>
      <c r="R133" s="68" t="n">
        <v>46</v>
      </c>
      <c r="S133" s="68" t="n">
        <v>46</v>
      </c>
      <c r="T133" s="68" t="n">
        <v>46</v>
      </c>
      <c r="V133" s="50" t="n"/>
      <c r="AQ133" s="70" t="n"/>
      <c r="AR133" s="70" t="n"/>
      <c r="AS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M134" s="68" t="n">
        <v>47</v>
      </c>
      <c r="N134" s="68" t="n">
        <v>47</v>
      </c>
      <c r="O134" s="68" t="n">
        <v>47</v>
      </c>
      <c r="P134" s="68" t="n">
        <v>47</v>
      </c>
      <c r="Q134" s="68" t="n">
        <v>47</v>
      </c>
      <c r="R134" s="68" t="n">
        <v>47</v>
      </c>
      <c r="S134" s="68" t="n">
        <v>47</v>
      </c>
      <c r="T134" s="68" t="n">
        <v>47</v>
      </c>
      <c r="V134" s="50" t="n"/>
      <c r="AQ134" s="70" t="n"/>
      <c r="AR134" s="70" t="n"/>
      <c r="AS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M135" s="68" t="n">
        <v>48</v>
      </c>
      <c r="N135" s="68" t="n">
        <v>48</v>
      </c>
      <c r="O135" s="68" t="n">
        <v>48</v>
      </c>
      <c r="P135" s="68" t="n">
        <v>48</v>
      </c>
      <c r="Q135" s="68" t="n">
        <v>48</v>
      </c>
      <c r="R135" s="68" t="n">
        <v>48</v>
      </c>
      <c r="S135" s="68" t="n">
        <v>48</v>
      </c>
      <c r="T135" s="68" t="n">
        <v>48</v>
      </c>
      <c r="V135" s="50" t="n"/>
      <c r="AQ135" s="70" t="n"/>
      <c r="AR135" s="70" t="n"/>
      <c r="AS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M136" s="69" t="n">
        <v>49</v>
      </c>
      <c r="N136" s="69" t="n">
        <v>49</v>
      </c>
      <c r="O136" s="69" t="n">
        <v>49</v>
      </c>
      <c r="P136" s="69" t="n">
        <v>49</v>
      </c>
      <c r="Q136" s="69" t="n">
        <v>49</v>
      </c>
      <c r="R136" s="69" t="n">
        <v>49</v>
      </c>
      <c r="S136" s="69" t="n">
        <v>49</v>
      </c>
      <c r="T136" s="69" t="n">
        <v>49</v>
      </c>
      <c r="V136" s="50" t="n"/>
      <c r="AQ136" s="70" t="n"/>
      <c r="AR136" s="70" t="n"/>
      <c r="AS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M137" s="68" t="n">
        <v>50</v>
      </c>
      <c r="N137" s="68" t="n">
        <v>50</v>
      </c>
      <c r="O137" s="68" t="n">
        <v>50</v>
      </c>
      <c r="P137" s="68" t="n">
        <v>50</v>
      </c>
      <c r="Q137" s="68" t="n">
        <v>50</v>
      </c>
      <c r="R137" s="68" t="n">
        <v>50</v>
      </c>
      <c r="S137" s="68" t="n">
        <v>50</v>
      </c>
      <c r="T137" s="68" t="n">
        <v>50</v>
      </c>
      <c r="V137" s="50" t="n"/>
      <c r="AQ137" s="70" t="n"/>
      <c r="AR137" s="70" t="n"/>
      <c r="AS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M138" s="68" t="n">
        <v>51</v>
      </c>
      <c r="N138" s="68" t="n">
        <v>51</v>
      </c>
      <c r="O138" s="68" t="n">
        <v>51</v>
      </c>
      <c r="P138" s="68" t="n">
        <v>51</v>
      </c>
      <c r="Q138" s="68" t="n">
        <v>51</v>
      </c>
      <c r="R138" s="68" t="n">
        <v>51</v>
      </c>
      <c r="S138" s="68" t="n">
        <v>51</v>
      </c>
      <c r="T138" s="68" t="n">
        <v>51</v>
      </c>
      <c r="V138" s="50" t="n"/>
      <c r="AQ138" s="70" t="n"/>
      <c r="AR138" s="70" t="n"/>
      <c r="AS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M139" s="68" t="n">
        <v>52</v>
      </c>
      <c r="N139" s="68" t="n">
        <v>52</v>
      </c>
      <c r="O139" s="68" t="n">
        <v>52</v>
      </c>
      <c r="P139" s="68" t="n">
        <v>52</v>
      </c>
      <c r="Q139" s="68" t="n">
        <v>52</v>
      </c>
      <c r="R139" s="68" t="n">
        <v>52</v>
      </c>
      <c r="S139" s="68" t="n">
        <v>52</v>
      </c>
      <c r="T139" s="68" t="n">
        <v>52</v>
      </c>
      <c r="V139" s="50" t="n"/>
      <c r="AQ139" s="70" t="n"/>
      <c r="AR139" s="70" t="n"/>
      <c r="AS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M140" s="68" t="n">
        <v>53</v>
      </c>
      <c r="N140" s="68" t="n">
        <v>53</v>
      </c>
      <c r="O140" s="68" t="n">
        <v>53</v>
      </c>
      <c r="P140" s="68" t="n">
        <v>53</v>
      </c>
      <c r="Q140" s="68" t="n">
        <v>53</v>
      </c>
      <c r="R140" s="68" t="n">
        <v>53</v>
      </c>
      <c r="S140" s="68" t="n">
        <v>53</v>
      </c>
      <c r="T140" s="68" t="n">
        <v>53</v>
      </c>
      <c r="V140" s="50" t="n"/>
      <c r="AQ140" s="70" t="n"/>
      <c r="AR140" s="70" t="n"/>
      <c r="AS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M141" s="68" t="n">
        <v>54</v>
      </c>
      <c r="N141" s="68" t="n">
        <v>54</v>
      </c>
      <c r="O141" s="68" t="n">
        <v>54</v>
      </c>
      <c r="P141" s="68" t="n">
        <v>54</v>
      </c>
      <c r="Q141" s="68" t="n">
        <v>54</v>
      </c>
      <c r="R141" s="68" t="n">
        <v>54</v>
      </c>
      <c r="S141" s="68" t="n">
        <v>54</v>
      </c>
      <c r="T141" s="68" t="n">
        <v>54</v>
      </c>
      <c r="V141" s="50" t="n"/>
      <c r="AQ141" s="70" t="n"/>
      <c r="AR141" s="70" t="n"/>
      <c r="AS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M142" s="69" t="n">
        <v>55</v>
      </c>
      <c r="N142" s="69" t="n">
        <v>55</v>
      </c>
      <c r="O142" s="69" t="n">
        <v>55</v>
      </c>
      <c r="P142" s="69" t="n">
        <v>55</v>
      </c>
      <c r="Q142" s="69" t="n">
        <v>55</v>
      </c>
      <c r="R142" s="69" t="n">
        <v>55</v>
      </c>
      <c r="S142" s="69" t="n">
        <v>55</v>
      </c>
      <c r="T142" s="69" t="n">
        <v>55</v>
      </c>
      <c r="V142" s="50" t="n"/>
      <c r="AQ142" s="70" t="n"/>
      <c r="AR142" s="70" t="n"/>
      <c r="AS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M143" s="68" t="n">
        <v>56</v>
      </c>
      <c r="N143" s="68" t="n">
        <v>56</v>
      </c>
      <c r="O143" s="68" t="n">
        <v>56</v>
      </c>
      <c r="P143" s="68" t="n">
        <v>56</v>
      </c>
      <c r="Q143" s="68" t="n">
        <v>56</v>
      </c>
      <c r="R143" s="68" t="n">
        <v>56</v>
      </c>
      <c r="S143" s="68" t="n">
        <v>56</v>
      </c>
      <c r="T143" s="68" t="n">
        <v>56</v>
      </c>
      <c r="V143" s="50" t="n"/>
      <c r="AQ143" s="70" t="n"/>
      <c r="AR143" s="70" t="n"/>
      <c r="AS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M144" s="68" t="n">
        <v>57</v>
      </c>
      <c r="N144" s="68" t="n">
        <v>57</v>
      </c>
      <c r="O144" s="68" t="n">
        <v>57</v>
      </c>
      <c r="P144" s="68" t="n">
        <v>57</v>
      </c>
      <c r="Q144" s="68" t="n">
        <v>57</v>
      </c>
      <c r="R144" s="68" t="n">
        <v>57</v>
      </c>
      <c r="S144" s="68" t="n">
        <v>57</v>
      </c>
      <c r="T144" s="68" t="n">
        <v>57</v>
      </c>
      <c r="V144" s="50" t="n"/>
      <c r="AQ144" s="70" t="n"/>
      <c r="AR144" s="70" t="n"/>
      <c r="AS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M145" s="68" t="n">
        <v>58</v>
      </c>
      <c r="N145" s="68" t="n">
        <v>58</v>
      </c>
      <c r="O145" s="68" t="n">
        <v>58</v>
      </c>
      <c r="P145" s="68" t="n">
        <v>58</v>
      </c>
      <c r="Q145" s="68" t="n">
        <v>58</v>
      </c>
      <c r="R145" s="68" t="n">
        <v>58</v>
      </c>
      <c r="S145" s="68" t="n">
        <v>58</v>
      </c>
      <c r="T145" s="68" t="n">
        <v>58</v>
      </c>
      <c r="V145" s="50" t="n"/>
      <c r="AQ145" s="70" t="n"/>
      <c r="AR145" s="70" t="n"/>
      <c r="AS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M146" s="68" t="n">
        <v>59</v>
      </c>
      <c r="N146" s="68" t="n">
        <v>59</v>
      </c>
      <c r="O146" s="68" t="n">
        <v>59</v>
      </c>
      <c r="P146" s="68" t="n">
        <v>59</v>
      </c>
      <c r="Q146" s="68" t="n">
        <v>59</v>
      </c>
      <c r="R146" s="68" t="n">
        <v>59</v>
      </c>
      <c r="S146" s="68" t="n">
        <v>59</v>
      </c>
      <c r="T146" s="68" t="n">
        <v>59</v>
      </c>
      <c r="V146" s="50" t="n"/>
      <c r="AQ146" s="70" t="n"/>
      <c r="AR146" s="70" t="n"/>
      <c r="AS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M147" s="68" t="n">
        <v>60</v>
      </c>
      <c r="N147" s="68" t="n">
        <v>60</v>
      </c>
      <c r="O147" s="68" t="n">
        <v>60</v>
      </c>
      <c r="P147" s="68" t="n">
        <v>60</v>
      </c>
      <c r="Q147" s="68" t="n">
        <v>60</v>
      </c>
      <c r="R147" s="68" t="n">
        <v>60</v>
      </c>
      <c r="S147" s="68" t="n">
        <v>60</v>
      </c>
      <c r="T147" s="68" t="n">
        <v>60</v>
      </c>
      <c r="V147" s="50" t="n"/>
      <c r="AQ147" s="70" t="n"/>
      <c r="AR147" s="70" t="n"/>
      <c r="AS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M148" s="69" t="n">
        <v>61</v>
      </c>
      <c r="N148" s="69" t="n">
        <v>61</v>
      </c>
      <c r="O148" s="69" t="n">
        <v>61</v>
      </c>
      <c r="P148" s="69" t="n">
        <v>61</v>
      </c>
      <c r="Q148" s="69" t="n">
        <v>61</v>
      </c>
      <c r="R148" s="69" t="n">
        <v>61</v>
      </c>
      <c r="S148" s="69" t="n">
        <v>61</v>
      </c>
      <c r="T148" s="69" t="n">
        <v>61</v>
      </c>
      <c r="V148" s="50" t="n"/>
      <c r="AQ148" s="70" t="n"/>
      <c r="AR148" s="70" t="n"/>
      <c r="AS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M149" s="68" t="n">
        <v>62</v>
      </c>
      <c r="N149" s="68" t="n">
        <v>62</v>
      </c>
      <c r="O149" s="68" t="n">
        <v>62</v>
      </c>
      <c r="P149" s="68" t="n">
        <v>62</v>
      </c>
      <c r="Q149" s="68" t="n">
        <v>62</v>
      </c>
      <c r="R149" s="68" t="n">
        <v>62</v>
      </c>
      <c r="S149" s="68" t="n">
        <v>62</v>
      </c>
      <c r="T149" s="68" t="n">
        <v>62</v>
      </c>
      <c r="V149" s="50" t="n"/>
      <c r="AQ149" s="70" t="n"/>
      <c r="AR149" s="70" t="n"/>
      <c r="AS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M150" s="68" t="n">
        <v>63</v>
      </c>
      <c r="N150" s="68" t="n">
        <v>63</v>
      </c>
      <c r="O150" s="68" t="n">
        <v>63</v>
      </c>
      <c r="P150" s="68" t="n">
        <v>63</v>
      </c>
      <c r="Q150" s="68" t="n">
        <v>63</v>
      </c>
      <c r="R150" s="68" t="n">
        <v>63</v>
      </c>
      <c r="S150" s="68" t="n">
        <v>63</v>
      </c>
      <c r="T150" s="68" t="n">
        <v>63</v>
      </c>
      <c r="V150" s="50" t="n"/>
      <c r="AQ150" s="70" t="n"/>
      <c r="AR150" s="70" t="n"/>
      <c r="AS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M151" s="68" t="n">
        <v>64</v>
      </c>
      <c r="N151" s="68" t="n">
        <v>64</v>
      </c>
      <c r="O151" s="68" t="n">
        <v>64</v>
      </c>
      <c r="P151" s="68" t="n">
        <v>64</v>
      </c>
      <c r="Q151" s="68" t="n">
        <v>64</v>
      </c>
      <c r="R151" s="68" t="n">
        <v>64</v>
      </c>
      <c r="S151" s="68" t="n">
        <v>64</v>
      </c>
      <c r="T151" s="68" t="n">
        <v>64</v>
      </c>
      <c r="V151" s="50" t="n"/>
      <c r="AQ151" s="70" t="n"/>
      <c r="AR151" s="70" t="n"/>
      <c r="AS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M152" s="68" t="n">
        <v>65</v>
      </c>
      <c r="N152" s="68" t="n">
        <v>65</v>
      </c>
      <c r="O152" s="68" t="n">
        <v>65</v>
      </c>
      <c r="P152" s="68" t="n">
        <v>65</v>
      </c>
      <c r="Q152" s="68" t="n">
        <v>65</v>
      </c>
      <c r="R152" s="68" t="n">
        <v>65</v>
      </c>
      <c r="S152" s="68" t="n">
        <v>65</v>
      </c>
      <c r="T152" s="68" t="n">
        <v>65</v>
      </c>
      <c r="V152" s="50" t="n"/>
      <c r="AQ152" s="70" t="n"/>
      <c r="AR152" s="70" t="n"/>
      <c r="AS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M153" s="68" t="n">
        <v>66</v>
      </c>
      <c r="N153" s="68" t="n">
        <v>66</v>
      </c>
      <c r="O153" s="68" t="n">
        <v>66</v>
      </c>
      <c r="P153" s="68" t="n">
        <v>66</v>
      </c>
      <c r="Q153" s="68" t="n">
        <v>66</v>
      </c>
      <c r="R153" s="68" t="n">
        <v>66</v>
      </c>
      <c r="S153" s="68" t="n">
        <v>66</v>
      </c>
      <c r="T153" s="68" t="n">
        <v>66</v>
      </c>
      <c r="V153" s="50" t="n"/>
      <c r="AQ153" s="70" t="n"/>
      <c r="AR153" s="70" t="n"/>
      <c r="AS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M154" s="69" t="n">
        <v>67</v>
      </c>
      <c r="N154" s="69" t="n">
        <v>67</v>
      </c>
      <c r="O154" s="69" t="n">
        <v>67</v>
      </c>
      <c r="P154" s="69" t="n">
        <v>67</v>
      </c>
      <c r="Q154" s="69" t="n">
        <v>67</v>
      </c>
      <c r="R154" s="69" t="n">
        <v>67</v>
      </c>
      <c r="S154" s="69" t="n">
        <v>67</v>
      </c>
      <c r="T154" s="69" t="n">
        <v>67</v>
      </c>
      <c r="V154" s="50" t="n"/>
      <c r="AQ154" s="70" t="n"/>
      <c r="AR154" s="70" t="n"/>
      <c r="AS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M155" s="68" t="n">
        <v>68</v>
      </c>
      <c r="N155" s="68" t="n">
        <v>68</v>
      </c>
      <c r="O155" s="68" t="n">
        <v>68</v>
      </c>
      <c r="P155" s="68" t="n">
        <v>68</v>
      </c>
      <c r="Q155" s="68" t="n">
        <v>68</v>
      </c>
      <c r="R155" s="68" t="n">
        <v>68</v>
      </c>
      <c r="S155" s="68" t="n">
        <v>68</v>
      </c>
      <c r="T155" s="68" t="n">
        <v>68</v>
      </c>
      <c r="V155" s="50" t="n"/>
      <c r="AQ155" s="70" t="n"/>
      <c r="AR155" s="70" t="n"/>
      <c r="AS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M156" s="68" t="n">
        <v>69</v>
      </c>
      <c r="N156" s="68" t="n">
        <v>69</v>
      </c>
      <c r="O156" s="68" t="n">
        <v>69</v>
      </c>
      <c r="P156" s="68" t="n">
        <v>69</v>
      </c>
      <c r="Q156" s="68" t="n">
        <v>69</v>
      </c>
      <c r="R156" s="68" t="n">
        <v>69</v>
      </c>
      <c r="S156" s="68" t="n">
        <v>69</v>
      </c>
      <c r="T156" s="68" t="n">
        <v>69</v>
      </c>
      <c r="V156" s="50" t="n"/>
      <c r="AQ156" s="70" t="n"/>
      <c r="AR156" s="70" t="n"/>
      <c r="AS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M157" s="68" t="n">
        <v>70</v>
      </c>
      <c r="N157" s="68" t="n">
        <v>70</v>
      </c>
      <c r="O157" s="68" t="n">
        <v>70</v>
      </c>
      <c r="P157" s="68" t="n">
        <v>70</v>
      </c>
      <c r="Q157" s="68" t="n">
        <v>70</v>
      </c>
      <c r="R157" s="68" t="n">
        <v>70</v>
      </c>
      <c r="S157" s="68" t="n">
        <v>70</v>
      </c>
      <c r="T157" s="68" t="n">
        <v>70</v>
      </c>
      <c r="V157" s="50" t="n"/>
      <c r="AQ157" s="70" t="n"/>
      <c r="AR157" s="70" t="n"/>
      <c r="AS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M158" s="68" t="n">
        <v>71</v>
      </c>
      <c r="N158" s="68" t="n">
        <v>71</v>
      </c>
      <c r="O158" s="68" t="n">
        <v>71</v>
      </c>
      <c r="P158" s="68" t="n">
        <v>71</v>
      </c>
      <c r="Q158" s="68" t="n">
        <v>71</v>
      </c>
      <c r="R158" s="68" t="n">
        <v>71</v>
      </c>
      <c r="S158" s="68" t="n">
        <v>71</v>
      </c>
      <c r="T158" s="68" t="n">
        <v>71</v>
      </c>
      <c r="V158" s="50" t="n"/>
      <c r="AQ158" s="70" t="n"/>
      <c r="AR158" s="70" t="n"/>
      <c r="AS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M159" s="68" t="n">
        <v>72</v>
      </c>
      <c r="N159" s="68" t="n">
        <v>72</v>
      </c>
      <c r="O159" s="68" t="n">
        <v>72</v>
      </c>
      <c r="P159" s="68" t="n">
        <v>72</v>
      </c>
      <c r="Q159" s="68" t="n">
        <v>72</v>
      </c>
      <c r="R159" s="68" t="n">
        <v>72</v>
      </c>
      <c r="S159" s="68" t="n">
        <v>72</v>
      </c>
      <c r="T159" s="68" t="n">
        <v>72</v>
      </c>
      <c r="V159" s="50" t="n"/>
      <c r="AQ159" s="70" t="n"/>
      <c r="AR159" s="70" t="n"/>
      <c r="AS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M160" s="69" t="n">
        <v>73</v>
      </c>
      <c r="N160" s="69" t="n">
        <v>73</v>
      </c>
      <c r="O160" s="69" t="n">
        <v>73</v>
      </c>
      <c r="P160" s="69" t="n">
        <v>73</v>
      </c>
      <c r="Q160" s="69" t="n">
        <v>73</v>
      </c>
      <c r="R160" s="69" t="n">
        <v>73</v>
      </c>
      <c r="S160" s="69" t="n">
        <v>73</v>
      </c>
      <c r="T160" s="69" t="n">
        <v>73</v>
      </c>
      <c r="V160" s="50" t="n"/>
      <c r="AQ160" s="70" t="n"/>
      <c r="AR160" s="70" t="n"/>
      <c r="AS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M161" s="68" t="n">
        <v>74</v>
      </c>
      <c r="N161" s="68" t="n">
        <v>74</v>
      </c>
      <c r="O161" s="68" t="n">
        <v>74</v>
      </c>
      <c r="P161" s="68" t="n">
        <v>74</v>
      </c>
      <c r="Q161" s="68" t="n">
        <v>74</v>
      </c>
      <c r="R161" s="68" t="n">
        <v>74</v>
      </c>
      <c r="S161" s="68" t="n">
        <v>74</v>
      </c>
      <c r="T161" s="68" t="n">
        <v>74</v>
      </c>
      <c r="V161" s="50" t="n"/>
      <c r="AQ161" s="70" t="n"/>
      <c r="AR161" s="70" t="n"/>
      <c r="AS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M162" s="68" t="n">
        <v>75</v>
      </c>
      <c r="N162" s="68" t="n">
        <v>75</v>
      </c>
      <c r="O162" s="68" t="n">
        <v>75</v>
      </c>
      <c r="P162" s="68" t="n">
        <v>75</v>
      </c>
      <c r="Q162" s="68" t="n">
        <v>75</v>
      </c>
      <c r="R162" s="68" t="n">
        <v>75</v>
      </c>
      <c r="S162" s="68" t="n">
        <v>75</v>
      </c>
      <c r="T162" s="68" t="n">
        <v>75</v>
      </c>
      <c r="V162" s="50" t="n"/>
      <c r="AQ162" s="70" t="n"/>
      <c r="AR162" s="70" t="n"/>
      <c r="AS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M163" s="68" t="n">
        <v>76</v>
      </c>
      <c r="N163" s="68" t="n">
        <v>76</v>
      </c>
      <c r="O163" s="68" t="n">
        <v>76</v>
      </c>
      <c r="P163" s="68" t="n">
        <v>76</v>
      </c>
      <c r="Q163" s="68" t="n">
        <v>76</v>
      </c>
      <c r="R163" s="68" t="n">
        <v>76</v>
      </c>
      <c r="S163" s="68" t="n">
        <v>76</v>
      </c>
      <c r="T163" s="68" t="n">
        <v>76</v>
      </c>
      <c r="V163" s="50" t="n"/>
      <c r="AQ163" s="70" t="n"/>
      <c r="AR163" s="70" t="n"/>
      <c r="AS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M164" s="68" t="n">
        <v>77</v>
      </c>
      <c r="N164" s="68" t="n">
        <v>77</v>
      </c>
      <c r="O164" s="68" t="n">
        <v>77</v>
      </c>
      <c r="P164" s="68" t="n">
        <v>77</v>
      </c>
      <c r="Q164" s="68" t="n">
        <v>77</v>
      </c>
      <c r="R164" s="68" t="n">
        <v>77</v>
      </c>
      <c r="S164" s="68" t="n">
        <v>77</v>
      </c>
      <c r="T164" s="68" t="n">
        <v>77</v>
      </c>
      <c r="V164" s="50" t="n"/>
      <c r="AQ164" s="70" t="n"/>
      <c r="AR164" s="70" t="n"/>
      <c r="AS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M165" s="68" t="n">
        <v>78</v>
      </c>
      <c r="N165" s="68" t="n">
        <v>78</v>
      </c>
      <c r="O165" s="68" t="n">
        <v>78</v>
      </c>
      <c r="P165" s="68" t="n">
        <v>78</v>
      </c>
      <c r="Q165" s="68" t="n">
        <v>78</v>
      </c>
      <c r="R165" s="68" t="n">
        <v>78</v>
      </c>
      <c r="S165" s="68" t="n">
        <v>78</v>
      </c>
      <c r="T165" s="68" t="n">
        <v>78</v>
      </c>
      <c r="V165" s="50" t="n"/>
      <c r="AQ165" s="70" t="n"/>
      <c r="AR165" s="70" t="n"/>
      <c r="AS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M166" s="69" t="n">
        <v>79</v>
      </c>
      <c r="N166" s="69" t="n">
        <v>79</v>
      </c>
      <c r="O166" s="69" t="n">
        <v>79</v>
      </c>
      <c r="P166" s="69" t="n">
        <v>79</v>
      </c>
      <c r="Q166" s="69" t="n">
        <v>79</v>
      </c>
      <c r="R166" s="69" t="n">
        <v>79</v>
      </c>
      <c r="S166" s="69" t="n">
        <v>79</v>
      </c>
      <c r="T166" s="69" t="n">
        <v>79</v>
      </c>
      <c r="V166" s="50" t="n"/>
      <c r="AQ166" s="70" t="n"/>
      <c r="AR166" s="70" t="n"/>
      <c r="AS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M167" s="68" t="n">
        <v>80</v>
      </c>
      <c r="N167" s="68" t="n">
        <v>80</v>
      </c>
      <c r="O167" s="68" t="n">
        <v>80</v>
      </c>
      <c r="P167" s="68" t="n">
        <v>80</v>
      </c>
      <c r="Q167" s="68" t="n">
        <v>80</v>
      </c>
      <c r="R167" s="68" t="n">
        <v>80</v>
      </c>
      <c r="S167" s="68" t="n">
        <v>80</v>
      </c>
      <c r="T167" s="68" t="n">
        <v>80</v>
      </c>
      <c r="V167" s="50" t="n"/>
      <c r="AQ167" s="70" t="n"/>
      <c r="AR167" s="70" t="n"/>
      <c r="AS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M168" s="68" t="n">
        <v>81</v>
      </c>
      <c r="N168" s="68" t="n">
        <v>81</v>
      </c>
      <c r="O168" s="68" t="n">
        <v>81</v>
      </c>
      <c r="P168" s="68" t="n">
        <v>81</v>
      </c>
      <c r="Q168" s="68" t="n">
        <v>81</v>
      </c>
      <c r="R168" s="68" t="n">
        <v>81</v>
      </c>
      <c r="S168" s="68" t="n">
        <v>81</v>
      </c>
      <c r="T168" s="68" t="n">
        <v>81</v>
      </c>
      <c r="V168" s="50" t="n"/>
      <c r="AQ168" s="70" t="n"/>
      <c r="AR168" s="70" t="n"/>
      <c r="AS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M169" s="68" t="n">
        <v>82</v>
      </c>
      <c r="N169" s="68" t="n">
        <v>82</v>
      </c>
      <c r="O169" s="68" t="n">
        <v>82</v>
      </c>
      <c r="P169" s="68" t="n">
        <v>82</v>
      </c>
      <c r="Q169" s="68" t="n">
        <v>82</v>
      </c>
      <c r="R169" s="68" t="n">
        <v>82</v>
      </c>
      <c r="S169" s="68" t="n">
        <v>82</v>
      </c>
      <c r="T169" s="68" t="n">
        <v>82</v>
      </c>
      <c r="V169" s="50" t="n"/>
      <c r="AQ169" s="70" t="n"/>
      <c r="AR169" s="70" t="n"/>
      <c r="AS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M170" s="68" t="n">
        <v>83</v>
      </c>
      <c r="N170" s="68" t="n">
        <v>83</v>
      </c>
      <c r="O170" s="68" t="n">
        <v>83</v>
      </c>
      <c r="P170" s="68" t="n">
        <v>83</v>
      </c>
      <c r="Q170" s="68" t="n">
        <v>83</v>
      </c>
      <c r="R170" s="68" t="n">
        <v>83</v>
      </c>
      <c r="S170" s="68" t="n">
        <v>83</v>
      </c>
      <c r="T170" s="68" t="n">
        <v>83</v>
      </c>
      <c r="V170" s="50" t="n"/>
      <c r="AQ170" s="70" t="n"/>
      <c r="AR170" s="70" t="n"/>
      <c r="AS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M171" s="68" t="n">
        <v>84</v>
      </c>
      <c r="N171" s="68" t="n">
        <v>84</v>
      </c>
      <c r="O171" s="68" t="n">
        <v>84</v>
      </c>
      <c r="P171" s="68" t="n">
        <v>84</v>
      </c>
      <c r="Q171" s="68" t="n">
        <v>84</v>
      </c>
      <c r="R171" s="68" t="n">
        <v>84</v>
      </c>
      <c r="S171" s="68" t="n">
        <v>84</v>
      </c>
      <c r="T171" s="68" t="n">
        <v>84</v>
      </c>
      <c r="V171" s="50" t="n"/>
      <c r="AQ171" s="70" t="n"/>
      <c r="AR171" s="70" t="n"/>
      <c r="AS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M172" s="69" t="n">
        <v>85</v>
      </c>
      <c r="N172" s="69" t="n">
        <v>85</v>
      </c>
      <c r="O172" s="69" t="n">
        <v>85</v>
      </c>
      <c r="P172" s="69" t="n">
        <v>85</v>
      </c>
      <c r="Q172" s="69" t="n">
        <v>85</v>
      </c>
      <c r="R172" s="69" t="n">
        <v>85</v>
      </c>
      <c r="S172" s="69" t="n">
        <v>85</v>
      </c>
      <c r="T172" s="69" t="n">
        <v>85</v>
      </c>
      <c r="V172" s="50" t="n"/>
      <c r="AQ172" s="70" t="n"/>
      <c r="AR172" s="70" t="n"/>
      <c r="AS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M173" s="68" t="n">
        <v>86</v>
      </c>
      <c r="N173" s="68" t="n">
        <v>86</v>
      </c>
      <c r="O173" s="68" t="n">
        <v>86</v>
      </c>
      <c r="P173" s="68" t="n">
        <v>86</v>
      </c>
      <c r="Q173" s="68" t="n">
        <v>86</v>
      </c>
      <c r="R173" s="68" t="n">
        <v>86</v>
      </c>
      <c r="S173" s="68" t="n">
        <v>86</v>
      </c>
      <c r="T173" s="68" t="n">
        <v>86</v>
      </c>
      <c r="V173" s="50" t="n"/>
      <c r="AQ173" s="70" t="n"/>
      <c r="AR173" s="70" t="n"/>
      <c r="AS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M174" s="68" t="n">
        <v>87</v>
      </c>
      <c r="N174" s="68" t="n">
        <v>87</v>
      </c>
      <c r="O174" s="68" t="n">
        <v>87</v>
      </c>
      <c r="P174" s="68" t="n">
        <v>87</v>
      </c>
      <c r="Q174" s="68" t="n">
        <v>87</v>
      </c>
      <c r="R174" s="68" t="n">
        <v>87</v>
      </c>
      <c r="S174" s="68" t="n">
        <v>87</v>
      </c>
      <c r="T174" s="68" t="n">
        <v>87</v>
      </c>
      <c r="V174" s="50" t="n"/>
      <c r="AQ174" s="70" t="n"/>
      <c r="AR174" s="70" t="n"/>
      <c r="AS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M175" s="68" t="n">
        <v>88</v>
      </c>
      <c r="N175" s="68" t="n">
        <v>88</v>
      </c>
      <c r="O175" s="68" t="n">
        <v>88</v>
      </c>
      <c r="P175" s="68" t="n">
        <v>88</v>
      </c>
      <c r="Q175" s="68" t="n">
        <v>88</v>
      </c>
      <c r="R175" s="68" t="n">
        <v>88</v>
      </c>
      <c r="S175" s="68" t="n">
        <v>88</v>
      </c>
      <c r="T175" s="68" t="n">
        <v>88</v>
      </c>
      <c r="V175" s="50" t="n"/>
      <c r="AQ175" s="70" t="n"/>
      <c r="AR175" s="70" t="n"/>
      <c r="AS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M176" s="68" t="n">
        <v>89</v>
      </c>
      <c r="N176" s="68" t="n">
        <v>89</v>
      </c>
      <c r="O176" s="68" t="n">
        <v>89</v>
      </c>
      <c r="P176" s="68" t="n">
        <v>89</v>
      </c>
      <c r="Q176" s="68" t="n">
        <v>89</v>
      </c>
      <c r="R176" s="68" t="n">
        <v>89</v>
      </c>
      <c r="S176" s="68" t="n">
        <v>89</v>
      </c>
      <c r="T176" s="68" t="n">
        <v>89</v>
      </c>
      <c r="V176" s="50" t="n"/>
      <c r="AQ176" s="70" t="n"/>
      <c r="AR176" s="70" t="n"/>
      <c r="AS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M177" s="68" t="n">
        <v>90</v>
      </c>
      <c r="N177" s="68" t="n">
        <v>90</v>
      </c>
      <c r="O177" s="68" t="n">
        <v>90</v>
      </c>
      <c r="P177" s="68" t="n">
        <v>90</v>
      </c>
      <c r="Q177" s="68" t="n">
        <v>90</v>
      </c>
      <c r="R177" s="68" t="n">
        <v>90</v>
      </c>
      <c r="S177" s="68" t="n">
        <v>90</v>
      </c>
      <c r="T177" s="68" t="n">
        <v>90</v>
      </c>
      <c r="V177" s="50" t="n"/>
      <c r="AQ177" s="70" t="n"/>
      <c r="AR177" s="70" t="n"/>
      <c r="AS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M178" s="69" t="n">
        <v>91</v>
      </c>
      <c r="N178" s="69" t="n">
        <v>91</v>
      </c>
      <c r="O178" s="69" t="n">
        <v>91</v>
      </c>
      <c r="P178" s="69" t="n">
        <v>91</v>
      </c>
      <c r="Q178" s="69" t="n">
        <v>91</v>
      </c>
      <c r="R178" s="69" t="n">
        <v>91</v>
      </c>
      <c r="S178" s="69" t="n">
        <v>91</v>
      </c>
      <c r="T178" s="69" t="n">
        <v>91</v>
      </c>
      <c r="V178" s="50" t="n"/>
      <c r="AQ178" s="70" t="n"/>
      <c r="AR178" s="70" t="n"/>
      <c r="AS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M179" s="68" t="n">
        <v>92</v>
      </c>
      <c r="N179" s="68" t="n">
        <v>92</v>
      </c>
      <c r="O179" s="68" t="n">
        <v>92</v>
      </c>
      <c r="P179" s="68" t="n">
        <v>92</v>
      </c>
      <c r="Q179" s="68" t="n">
        <v>92</v>
      </c>
      <c r="R179" s="68" t="n">
        <v>92</v>
      </c>
      <c r="S179" s="68" t="n">
        <v>92</v>
      </c>
      <c r="T179" s="68" t="n">
        <v>92</v>
      </c>
      <c r="V179" s="50" t="n"/>
      <c r="AQ179" s="70" t="n"/>
      <c r="AR179" s="70" t="n"/>
      <c r="AS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M180" s="68" t="n">
        <v>93</v>
      </c>
      <c r="N180" s="68" t="n">
        <v>93</v>
      </c>
      <c r="O180" s="68" t="n">
        <v>93</v>
      </c>
      <c r="P180" s="68" t="n">
        <v>93</v>
      </c>
      <c r="Q180" s="68" t="n">
        <v>93</v>
      </c>
      <c r="R180" s="68" t="n">
        <v>93</v>
      </c>
      <c r="S180" s="68" t="n">
        <v>93</v>
      </c>
      <c r="T180" s="68" t="n">
        <v>93</v>
      </c>
      <c r="V180" s="50" t="n"/>
      <c r="AQ180" s="70" t="n"/>
      <c r="AR180" s="70" t="n"/>
      <c r="AS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M181" s="68" t="n">
        <v>94</v>
      </c>
      <c r="N181" s="68" t="n">
        <v>94</v>
      </c>
      <c r="O181" s="68" t="n">
        <v>94</v>
      </c>
      <c r="P181" s="68" t="n">
        <v>94</v>
      </c>
      <c r="Q181" s="68" t="n">
        <v>94</v>
      </c>
      <c r="R181" s="68" t="n">
        <v>94</v>
      </c>
      <c r="S181" s="68" t="n">
        <v>94</v>
      </c>
      <c r="T181" s="68" t="n">
        <v>94</v>
      </c>
      <c r="V181" s="50" t="n"/>
      <c r="AQ181" s="70" t="n"/>
      <c r="AR181" s="70" t="n"/>
      <c r="AS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M182" s="68" t="n">
        <v>95</v>
      </c>
      <c r="N182" s="68" t="n">
        <v>95</v>
      </c>
      <c r="O182" s="68" t="n">
        <v>95</v>
      </c>
      <c r="P182" s="68" t="n">
        <v>95</v>
      </c>
      <c r="Q182" s="68" t="n">
        <v>95</v>
      </c>
      <c r="R182" s="68" t="n">
        <v>95</v>
      </c>
      <c r="S182" s="68" t="n">
        <v>95</v>
      </c>
      <c r="T182" s="68" t="n">
        <v>95</v>
      </c>
      <c r="V182" s="50" t="n"/>
      <c r="AQ182" s="70" t="n"/>
      <c r="AR182" s="70" t="n"/>
      <c r="AS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M183" s="68" t="n">
        <v>96</v>
      </c>
      <c r="N183" s="68" t="n">
        <v>96</v>
      </c>
      <c r="O183" s="68" t="n">
        <v>96</v>
      </c>
      <c r="P183" s="68" t="n">
        <v>96</v>
      </c>
      <c r="Q183" s="68" t="n">
        <v>96</v>
      </c>
      <c r="R183" s="68" t="n">
        <v>96</v>
      </c>
      <c r="S183" s="68" t="n">
        <v>96</v>
      </c>
      <c r="T183" s="68" t="n">
        <v>96</v>
      </c>
      <c r="V183" s="50" t="n"/>
      <c r="AQ183" s="70" t="n"/>
      <c r="AR183" s="70" t="n"/>
      <c r="AS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M184" s="69" t="n">
        <v>97</v>
      </c>
      <c r="N184" s="69" t="n">
        <v>97</v>
      </c>
      <c r="O184" s="69" t="n">
        <v>97</v>
      </c>
      <c r="P184" s="69" t="n">
        <v>97</v>
      </c>
      <c r="Q184" s="69" t="n">
        <v>97</v>
      </c>
      <c r="R184" s="69" t="n">
        <v>97</v>
      </c>
      <c r="S184" s="69" t="n">
        <v>97</v>
      </c>
      <c r="T184" s="69" t="n">
        <v>97</v>
      </c>
      <c r="V184" s="50" t="n"/>
      <c r="AQ184" s="70" t="n"/>
      <c r="AR184" s="70" t="n"/>
      <c r="AS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M185" s="68" t="n">
        <v>98</v>
      </c>
      <c r="N185" s="68" t="n">
        <v>98</v>
      </c>
      <c r="O185" s="68" t="n">
        <v>98</v>
      </c>
      <c r="P185" s="68" t="n">
        <v>98</v>
      </c>
      <c r="Q185" s="68" t="n">
        <v>98</v>
      </c>
      <c r="R185" s="68" t="n">
        <v>98</v>
      </c>
      <c r="S185" s="68" t="n">
        <v>98</v>
      </c>
      <c r="T185" s="68" t="n">
        <v>98</v>
      </c>
      <c r="V185" s="50" t="n"/>
      <c r="AQ185" s="70" t="n"/>
      <c r="AR185" s="70" t="n"/>
      <c r="AS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M186" s="68" t="n">
        <v>99</v>
      </c>
      <c r="N186" s="68" t="n">
        <v>99</v>
      </c>
      <c r="O186" s="68" t="n">
        <v>99</v>
      </c>
      <c r="P186" s="68" t="n">
        <v>99</v>
      </c>
      <c r="Q186" s="68" t="n">
        <v>99</v>
      </c>
      <c r="R186" s="68" t="n">
        <v>99</v>
      </c>
      <c r="S186" s="68" t="n">
        <v>99</v>
      </c>
      <c r="T186" s="68" t="n">
        <v>99</v>
      </c>
      <c r="V186" s="50" t="n"/>
      <c r="AQ186" s="70" t="n"/>
      <c r="AR186" s="70" t="n"/>
      <c r="AS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M187" s="68" t="n">
        <v>100</v>
      </c>
      <c r="N187" s="68" t="n">
        <v>100</v>
      </c>
      <c r="O187" s="68" t="n">
        <v>100</v>
      </c>
      <c r="P187" s="68" t="n">
        <v>100</v>
      </c>
      <c r="Q187" s="68" t="n">
        <v>100</v>
      </c>
      <c r="R187" s="68" t="n">
        <v>100</v>
      </c>
      <c r="S187" s="68" t="n">
        <v>100</v>
      </c>
      <c r="T187" s="68" t="n">
        <v>100</v>
      </c>
      <c r="V187" s="50" t="n"/>
      <c r="AQ187" s="70" t="n"/>
      <c r="AR187" s="70" t="n"/>
      <c r="AS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M188" s="68" t="n">
        <v>101</v>
      </c>
      <c r="N188" s="68" t="n">
        <v>101</v>
      </c>
      <c r="O188" s="68" t="n">
        <v>101</v>
      </c>
      <c r="P188" s="68" t="n">
        <v>101</v>
      </c>
      <c r="Q188" s="68" t="n">
        <v>101</v>
      </c>
      <c r="R188" s="68" t="n">
        <v>101</v>
      </c>
      <c r="S188" s="68" t="n">
        <v>101</v>
      </c>
      <c r="T188" s="68" t="n">
        <v>101</v>
      </c>
      <c r="V188" s="50" t="n"/>
      <c r="AQ188" s="70" t="n"/>
      <c r="AR188" s="70" t="n"/>
      <c r="AS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M189" s="68" t="n">
        <v>102</v>
      </c>
      <c r="N189" s="68" t="n">
        <v>102</v>
      </c>
      <c r="O189" s="68" t="n">
        <v>102</v>
      </c>
      <c r="P189" s="68" t="n">
        <v>102</v>
      </c>
      <c r="Q189" s="68" t="n">
        <v>102</v>
      </c>
      <c r="R189" s="68" t="n">
        <v>102</v>
      </c>
      <c r="S189" s="68" t="n">
        <v>102</v>
      </c>
      <c r="T189" s="68" t="n">
        <v>102</v>
      </c>
      <c r="V189" s="50" t="n"/>
      <c r="AQ189" s="70" t="n"/>
      <c r="AR189" s="70" t="n"/>
      <c r="AS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M190" s="69" t="n">
        <v>103</v>
      </c>
      <c r="N190" s="69" t="n">
        <v>103</v>
      </c>
      <c r="O190" s="69" t="n">
        <v>103</v>
      </c>
      <c r="P190" s="69" t="n">
        <v>103</v>
      </c>
      <c r="Q190" s="69" t="n">
        <v>103</v>
      </c>
      <c r="R190" s="69" t="n">
        <v>103</v>
      </c>
      <c r="S190" s="69" t="n">
        <v>103</v>
      </c>
      <c r="T190" s="69" t="n">
        <v>103</v>
      </c>
      <c r="V190" s="50" t="n"/>
      <c r="AQ190" s="70" t="n"/>
      <c r="AR190" s="70" t="n"/>
      <c r="AS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M191" s="68" t="n">
        <v>104</v>
      </c>
      <c r="N191" s="68" t="n">
        <v>104</v>
      </c>
      <c r="O191" s="68" t="n">
        <v>104</v>
      </c>
      <c r="P191" s="68" t="n">
        <v>104</v>
      </c>
      <c r="Q191" s="68" t="n">
        <v>104</v>
      </c>
      <c r="R191" s="68" t="n">
        <v>104</v>
      </c>
      <c r="S191" s="68" t="n">
        <v>104</v>
      </c>
      <c r="T191" s="68" t="n">
        <v>104</v>
      </c>
      <c r="V191" s="50" t="n"/>
      <c r="Y191" s="66" t="n"/>
      <c r="AE191" s="67" t="n"/>
      <c r="AF191" s="67" t="n"/>
      <c r="AG191" s="67" t="n"/>
      <c r="AJ191" s="70" t="n"/>
      <c r="AK191" s="70" t="n"/>
      <c r="AL191" s="70" t="n"/>
      <c r="AM191" s="70" t="n"/>
      <c r="AN191" s="70" t="n"/>
      <c r="AO191" s="70" t="n"/>
      <c r="AP191" s="70" t="n"/>
      <c r="AQ191" s="70" t="n"/>
      <c r="AR191" s="70" t="n"/>
      <c r="AS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M192" s="68" t="n">
        <v>105</v>
      </c>
      <c r="N192" s="68" t="n">
        <v>105</v>
      </c>
      <c r="O192" s="68" t="n">
        <v>105</v>
      </c>
      <c r="P192" s="68" t="n">
        <v>105</v>
      </c>
      <c r="Q192" s="68" t="n">
        <v>105</v>
      </c>
      <c r="R192" s="68" t="n">
        <v>105</v>
      </c>
      <c r="S192" s="68" t="n">
        <v>105</v>
      </c>
      <c r="T192" s="68" t="n">
        <v>105</v>
      </c>
      <c r="V192" s="50" t="n"/>
      <c r="Y192" s="66" t="n"/>
      <c r="AE192" s="67" t="n"/>
      <c r="AF192" s="67" t="n"/>
      <c r="AG192" s="67" t="n"/>
      <c r="AJ192" s="70" t="n"/>
      <c r="AK192" s="70" t="n"/>
      <c r="AL192" s="70" t="n"/>
      <c r="AM192" s="70" t="n"/>
      <c r="AN192" s="70" t="n"/>
      <c r="AO192" s="70" t="n"/>
      <c r="AP192" s="70" t="n"/>
      <c r="AQ192" s="70" t="n"/>
      <c r="AR192" s="70" t="n"/>
      <c r="AS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M193" s="68" t="n">
        <v>106</v>
      </c>
      <c r="N193" s="68" t="n">
        <v>106</v>
      </c>
      <c r="O193" s="68" t="n">
        <v>106</v>
      </c>
      <c r="P193" s="68" t="n">
        <v>106</v>
      </c>
      <c r="Q193" s="68" t="n">
        <v>106</v>
      </c>
      <c r="R193" s="68" t="n">
        <v>106</v>
      </c>
      <c r="S193" s="68" t="n">
        <v>106</v>
      </c>
      <c r="T193" s="68" t="n">
        <v>106</v>
      </c>
      <c r="V193" s="50" t="n"/>
      <c r="Y193" s="66" t="n"/>
      <c r="AE193" s="67" t="n"/>
      <c r="AF193" s="67" t="n"/>
      <c r="AG193" s="67" t="n"/>
      <c r="AJ193" s="70" t="n"/>
      <c r="AK193" s="70" t="n"/>
      <c r="AL193" s="70" t="n"/>
      <c r="AM193" s="70" t="n"/>
      <c r="AN193" s="70" t="n"/>
      <c r="AO193" s="70" t="n"/>
      <c r="AP193" s="70" t="n"/>
      <c r="AQ193" s="70" t="n"/>
      <c r="AR193" s="70" t="n"/>
      <c r="AS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M194" s="68" t="n">
        <v>107</v>
      </c>
      <c r="N194" s="68" t="n">
        <v>107</v>
      </c>
      <c r="O194" s="68" t="n">
        <v>107</v>
      </c>
      <c r="P194" s="68" t="n">
        <v>107</v>
      </c>
      <c r="Q194" s="68" t="n">
        <v>107</v>
      </c>
      <c r="R194" s="68" t="n">
        <v>107</v>
      </c>
      <c r="S194" s="68" t="n">
        <v>107</v>
      </c>
      <c r="T194" s="68" t="n">
        <v>107</v>
      </c>
      <c r="V194" s="50" t="n"/>
      <c r="Y194" s="66" t="n"/>
      <c r="AE194" s="67" t="n"/>
      <c r="AF194" s="67" t="n"/>
      <c r="AG194" s="67" t="n"/>
      <c r="AJ194" s="70" t="n"/>
      <c r="AK194" s="70" t="n"/>
      <c r="AL194" s="70" t="n"/>
      <c r="AM194" s="70" t="n"/>
      <c r="AN194" s="70" t="n"/>
      <c r="AO194" s="70" t="n"/>
      <c r="AP194" s="70" t="n"/>
      <c r="AQ194" s="70" t="n"/>
      <c r="AR194" s="70" t="n"/>
      <c r="AS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M195" s="68" t="n">
        <v>108</v>
      </c>
      <c r="N195" s="68" t="n">
        <v>108</v>
      </c>
      <c r="O195" s="68" t="n">
        <v>108</v>
      </c>
      <c r="P195" s="68" t="n">
        <v>108</v>
      </c>
      <c r="Q195" s="68" t="n">
        <v>108</v>
      </c>
      <c r="R195" s="68" t="n">
        <v>108</v>
      </c>
      <c r="S195" s="68" t="n">
        <v>108</v>
      </c>
      <c r="T195" s="68" t="n">
        <v>108</v>
      </c>
      <c r="V195" s="50" t="n"/>
      <c r="Y195" s="66" t="n"/>
      <c r="AE195" s="67" t="n"/>
      <c r="AF195" s="67" t="n"/>
      <c r="AG195" s="67" t="n"/>
      <c r="AJ195" s="70" t="n"/>
      <c r="AK195" s="70" t="n"/>
      <c r="AL195" s="70" t="n"/>
      <c r="AM195" s="70" t="n"/>
      <c r="AN195" s="70" t="n"/>
      <c r="AO195" s="70" t="n"/>
      <c r="AP195" s="70" t="n"/>
      <c r="AQ195" s="70" t="n"/>
      <c r="AR195" s="70" t="n"/>
      <c r="AS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M196" s="69" t="n">
        <v>109</v>
      </c>
      <c r="N196" s="69" t="n">
        <v>109</v>
      </c>
      <c r="O196" s="69" t="n">
        <v>109</v>
      </c>
      <c r="P196" s="69" t="n">
        <v>109</v>
      </c>
      <c r="Q196" s="69" t="n">
        <v>109</v>
      </c>
      <c r="R196" s="69" t="n">
        <v>109</v>
      </c>
      <c r="S196" s="69" t="n">
        <v>109</v>
      </c>
      <c r="T196" s="69" t="n">
        <v>109</v>
      </c>
      <c r="V196" s="50" t="n"/>
      <c r="Y196" s="66" t="n"/>
      <c r="AE196" s="67" t="n"/>
      <c r="AF196" s="67" t="n"/>
      <c r="AG196" s="67" t="n"/>
      <c r="AJ196" s="70" t="n"/>
      <c r="AK196" s="70" t="n"/>
      <c r="AL196" s="70" t="n"/>
      <c r="AM196" s="70" t="n"/>
      <c r="AN196" s="70" t="n"/>
      <c r="AO196" s="70" t="n"/>
      <c r="AP196" s="70" t="n"/>
      <c r="AQ196" s="70" t="n"/>
      <c r="AR196" s="70" t="n"/>
      <c r="AS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M197" s="68" t="n">
        <v>110</v>
      </c>
      <c r="N197" s="68" t="n">
        <v>110</v>
      </c>
      <c r="O197" s="68" t="n">
        <v>110</v>
      </c>
      <c r="P197" s="68" t="n">
        <v>110</v>
      </c>
      <c r="Q197" s="68" t="n">
        <v>110</v>
      </c>
      <c r="R197" s="68" t="n">
        <v>110</v>
      </c>
      <c r="S197" s="68" t="n">
        <v>110</v>
      </c>
      <c r="T197" s="68" t="n">
        <v>110</v>
      </c>
      <c r="V197" s="50" t="n"/>
      <c r="Y197" s="66" t="n"/>
      <c r="AE197" s="67" t="n"/>
      <c r="AF197" s="67" t="n"/>
      <c r="AG197" s="67" t="n"/>
      <c r="AJ197" s="70" t="n"/>
      <c r="AK197" s="70" t="n"/>
      <c r="AL197" s="70" t="n"/>
      <c r="AM197" s="70" t="n"/>
      <c r="AN197" s="70" t="n"/>
      <c r="AO197" s="70" t="n"/>
      <c r="AP197" s="70" t="n"/>
      <c r="AQ197" s="70" t="n"/>
      <c r="AR197" s="70" t="n"/>
      <c r="AS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M198" s="68" t="n">
        <v>111</v>
      </c>
      <c r="N198" s="68" t="n">
        <v>111</v>
      </c>
      <c r="O198" s="68" t="n">
        <v>111</v>
      </c>
      <c r="P198" s="68" t="n">
        <v>111</v>
      </c>
      <c r="Q198" s="68" t="n">
        <v>111</v>
      </c>
      <c r="R198" s="68" t="n">
        <v>111</v>
      </c>
      <c r="S198" s="68" t="n">
        <v>111</v>
      </c>
      <c r="T198" s="68" t="n">
        <v>111</v>
      </c>
      <c r="V198" s="50" t="n"/>
      <c r="Y198" s="66" t="n"/>
      <c r="AE198" s="67" t="n"/>
      <c r="AF198" s="67" t="n"/>
      <c r="AG198" s="67" t="n"/>
      <c r="AJ198" s="70" t="n"/>
      <c r="AK198" s="70" t="n"/>
      <c r="AL198" s="70" t="n"/>
      <c r="AM198" s="70" t="n"/>
      <c r="AN198" s="70" t="n"/>
      <c r="AO198" s="70" t="n"/>
      <c r="AP198" s="70" t="n"/>
      <c r="AQ198" s="70" t="n"/>
      <c r="AR198" s="70" t="n"/>
      <c r="AS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M199" s="68" t="n">
        <v>112</v>
      </c>
      <c r="N199" s="68" t="n">
        <v>112</v>
      </c>
      <c r="O199" s="68" t="n">
        <v>112</v>
      </c>
      <c r="P199" s="68" t="n">
        <v>112</v>
      </c>
      <c r="Q199" s="68" t="n">
        <v>112</v>
      </c>
      <c r="R199" s="68" t="n">
        <v>112</v>
      </c>
      <c r="S199" s="68" t="n">
        <v>112</v>
      </c>
      <c r="T199" s="68" t="n">
        <v>112</v>
      </c>
      <c r="V199" s="50" t="n"/>
      <c r="Y199" s="66" t="n"/>
      <c r="AE199" s="67" t="n"/>
      <c r="AF199" s="67" t="n"/>
      <c r="AG199" s="67" t="n"/>
      <c r="AJ199" s="70" t="n"/>
      <c r="AK199" s="70" t="n"/>
      <c r="AL199" s="70" t="n"/>
      <c r="AM199" s="70" t="n"/>
      <c r="AN199" s="70" t="n"/>
      <c r="AO199" s="70" t="n"/>
      <c r="AP199" s="70" t="n"/>
      <c r="AQ199" s="70" t="n"/>
      <c r="AR199" s="70" t="n"/>
      <c r="AS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M200" s="68" t="n">
        <v>113</v>
      </c>
      <c r="N200" s="68" t="n">
        <v>113</v>
      </c>
      <c r="O200" s="68" t="n">
        <v>113</v>
      </c>
      <c r="P200" s="68" t="n">
        <v>113</v>
      </c>
      <c r="Q200" s="68" t="n">
        <v>113</v>
      </c>
      <c r="R200" s="68" t="n">
        <v>113</v>
      </c>
      <c r="S200" s="68" t="n">
        <v>113</v>
      </c>
      <c r="T200" s="68" t="n">
        <v>113</v>
      </c>
      <c r="V200" s="50" t="n"/>
      <c r="Y200" s="66" t="n"/>
      <c r="AE200" s="67" t="n"/>
      <c r="AF200" s="67" t="n"/>
      <c r="AG200" s="67" t="n"/>
      <c r="AJ200" s="70" t="n"/>
      <c r="AK200" s="70" t="n"/>
      <c r="AL200" s="70" t="n"/>
      <c r="AM200" s="70" t="n"/>
      <c r="AN200" s="70" t="n"/>
      <c r="AO200" s="70" t="n"/>
      <c r="AP200" s="70" t="n"/>
      <c r="AQ200" s="70" t="n"/>
      <c r="AR200" s="70" t="n"/>
      <c r="AS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M201" s="68" t="n">
        <v>114</v>
      </c>
      <c r="N201" s="68" t="n">
        <v>114</v>
      </c>
      <c r="O201" s="68" t="n">
        <v>114</v>
      </c>
      <c r="P201" s="68" t="n">
        <v>114</v>
      </c>
      <c r="Q201" s="68" t="n">
        <v>114</v>
      </c>
      <c r="R201" s="68" t="n">
        <v>114</v>
      </c>
      <c r="S201" s="68" t="n">
        <v>114</v>
      </c>
      <c r="T201" s="68" t="n">
        <v>114</v>
      </c>
      <c r="V201" s="50" t="n"/>
      <c r="Y201" s="66" t="n"/>
      <c r="AE201" s="67" t="n"/>
      <c r="AF201" s="67" t="n"/>
      <c r="AG201" s="67" t="n"/>
      <c r="AJ201" s="70" t="n"/>
      <c r="AK201" s="70" t="n"/>
      <c r="AL201" s="70" t="n"/>
      <c r="AM201" s="70" t="n"/>
      <c r="AN201" s="70" t="n"/>
      <c r="AO201" s="70" t="n"/>
      <c r="AP201" s="70" t="n"/>
      <c r="AQ201" s="70" t="n"/>
      <c r="AR201" s="70" t="n"/>
      <c r="AS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M202" s="69" t="n">
        <v>115</v>
      </c>
      <c r="N202" s="69" t="n">
        <v>115</v>
      </c>
      <c r="O202" s="69" t="n">
        <v>115</v>
      </c>
      <c r="P202" s="69" t="n">
        <v>115</v>
      </c>
      <c r="Q202" s="69" t="n">
        <v>115</v>
      </c>
      <c r="R202" s="69" t="n">
        <v>115</v>
      </c>
      <c r="S202" s="69" t="n">
        <v>115</v>
      </c>
      <c r="T202" s="69" t="n">
        <v>115</v>
      </c>
      <c r="V202" s="50" t="n"/>
      <c r="Y202" s="66" t="n"/>
      <c r="AE202" s="67" t="n"/>
      <c r="AF202" s="67" t="n"/>
      <c r="AG202" s="67" t="n"/>
      <c r="AJ202" s="70" t="n"/>
      <c r="AK202" s="70" t="n"/>
      <c r="AL202" s="70" t="n"/>
      <c r="AM202" s="70" t="n"/>
      <c r="AN202" s="70" t="n"/>
      <c r="AO202" s="70" t="n"/>
      <c r="AP202" s="70" t="n"/>
      <c r="AQ202" s="70" t="n"/>
      <c r="AR202" s="70" t="n"/>
      <c r="AS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M203" s="68" t="n">
        <v>116</v>
      </c>
      <c r="N203" s="68" t="n">
        <v>116</v>
      </c>
      <c r="O203" s="68" t="n">
        <v>116</v>
      </c>
      <c r="P203" s="68" t="n">
        <v>116</v>
      </c>
      <c r="Q203" s="68" t="n">
        <v>116</v>
      </c>
      <c r="R203" s="68" t="n">
        <v>116</v>
      </c>
      <c r="S203" s="68" t="n">
        <v>116</v>
      </c>
      <c r="T203" s="68" t="n">
        <v>116</v>
      </c>
      <c r="V203" s="50" t="n"/>
      <c r="Y203" s="66" t="n"/>
      <c r="AE203" s="67" t="n"/>
      <c r="AF203" s="67" t="n"/>
      <c r="AG203" s="67" t="n"/>
      <c r="AJ203" s="70" t="n"/>
      <c r="AK203" s="70" t="n"/>
      <c r="AL203" s="70" t="n"/>
      <c r="AM203" s="70" t="n"/>
      <c r="AN203" s="70" t="n"/>
      <c r="AO203" s="70" t="n"/>
      <c r="AP203" s="70" t="n"/>
      <c r="AQ203" s="70" t="n"/>
      <c r="AR203" s="70" t="n"/>
      <c r="AS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M204" s="68" t="n">
        <v>117</v>
      </c>
      <c r="N204" s="68" t="n">
        <v>117</v>
      </c>
      <c r="O204" s="68" t="n">
        <v>117</v>
      </c>
      <c r="P204" s="68" t="n">
        <v>117</v>
      </c>
      <c r="Q204" s="68" t="n">
        <v>117</v>
      </c>
      <c r="R204" s="68" t="n">
        <v>117</v>
      </c>
      <c r="S204" s="68" t="n">
        <v>117</v>
      </c>
      <c r="T204" s="68" t="n">
        <v>117</v>
      </c>
      <c r="V204" s="50" t="n"/>
      <c r="Y204" s="66" t="n"/>
      <c r="AE204" s="67" t="n"/>
      <c r="AF204" s="67" t="n"/>
      <c r="AG204" s="67" t="n"/>
      <c r="AJ204" s="70" t="n"/>
      <c r="AK204" s="70" t="n"/>
      <c r="AL204" s="70" t="n"/>
      <c r="AM204" s="70" t="n"/>
      <c r="AN204" s="70" t="n"/>
      <c r="AO204" s="70" t="n"/>
      <c r="AP204" s="70" t="n"/>
      <c r="AQ204" s="70" t="n"/>
      <c r="AR204" s="70" t="n"/>
      <c r="AS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M205" s="68" t="n">
        <v>118</v>
      </c>
      <c r="N205" s="68" t="n">
        <v>118</v>
      </c>
      <c r="O205" s="68" t="n">
        <v>118</v>
      </c>
      <c r="P205" s="68" t="n">
        <v>118</v>
      </c>
      <c r="Q205" s="68" t="n">
        <v>118</v>
      </c>
      <c r="R205" s="68" t="n">
        <v>118</v>
      </c>
      <c r="S205" s="68" t="n">
        <v>118</v>
      </c>
      <c r="T205" s="68" t="n">
        <v>118</v>
      </c>
      <c r="V205" s="50" t="n"/>
      <c r="Y205" s="66" t="n"/>
      <c r="AE205" s="67" t="n"/>
      <c r="AF205" s="67" t="n"/>
      <c r="AG205" s="67" t="n"/>
      <c r="AJ205" s="70" t="n"/>
      <c r="AK205" s="70" t="n"/>
      <c r="AL205" s="70" t="n"/>
      <c r="AM205" s="70" t="n"/>
      <c r="AN205" s="70" t="n"/>
      <c r="AO205" s="70" t="n"/>
      <c r="AP205" s="70" t="n"/>
      <c r="AQ205" s="70" t="n"/>
      <c r="AR205" s="70" t="n"/>
      <c r="AS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M206" s="68" t="n">
        <v>119</v>
      </c>
      <c r="N206" s="68" t="n">
        <v>119</v>
      </c>
      <c r="O206" s="68" t="n">
        <v>119</v>
      </c>
      <c r="P206" s="68" t="n">
        <v>119</v>
      </c>
      <c r="Q206" s="68" t="n">
        <v>119</v>
      </c>
      <c r="R206" s="68" t="n">
        <v>119</v>
      </c>
      <c r="S206" s="68" t="n">
        <v>119</v>
      </c>
      <c r="T206" s="68" t="n">
        <v>119</v>
      </c>
      <c r="V206" s="50" t="n"/>
      <c r="Y206" s="66" t="n"/>
      <c r="AE206" s="67" t="n"/>
      <c r="AF206" s="67" t="n"/>
      <c r="AG206" s="67" t="n"/>
      <c r="AJ206" s="70" t="n"/>
      <c r="AK206" s="70" t="n"/>
      <c r="AL206" s="70" t="n"/>
      <c r="AM206" s="70" t="n"/>
      <c r="AN206" s="70" t="n"/>
      <c r="AO206" s="70" t="n"/>
      <c r="AP206" s="70" t="n"/>
      <c r="AQ206" s="70" t="n"/>
      <c r="AR206" s="70" t="n"/>
      <c r="AS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M207" s="68" t="n">
        <v>120</v>
      </c>
      <c r="N207" s="68" t="n">
        <v>120</v>
      </c>
      <c r="O207" s="68" t="n">
        <v>120</v>
      </c>
      <c r="P207" s="68" t="n">
        <v>120</v>
      </c>
      <c r="Q207" s="68" t="n">
        <v>120</v>
      </c>
      <c r="R207" s="68" t="n">
        <v>120</v>
      </c>
      <c r="S207" s="68" t="n">
        <v>120</v>
      </c>
      <c r="T207" s="68" t="n">
        <v>120</v>
      </c>
      <c r="V207" s="50" t="n"/>
      <c r="Y207" s="66" t="n"/>
      <c r="AE207" s="67" t="n"/>
      <c r="AF207" s="67" t="n"/>
      <c r="AG207" s="67" t="n"/>
      <c r="AJ207" s="70" t="n"/>
      <c r="AK207" s="70" t="n"/>
      <c r="AL207" s="70" t="n"/>
      <c r="AM207" s="70" t="n"/>
      <c r="AN207" s="70" t="n"/>
      <c r="AO207" s="70" t="n"/>
      <c r="AP207" s="70" t="n"/>
      <c r="AQ207" s="70" t="n"/>
      <c r="AR207" s="70" t="n"/>
      <c r="AS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M208" s="69" t="n">
        <v>121</v>
      </c>
      <c r="N208" s="69" t="n">
        <v>121</v>
      </c>
      <c r="O208" s="69" t="n">
        <v>121</v>
      </c>
      <c r="P208" s="69" t="n">
        <v>121</v>
      </c>
      <c r="Q208" s="69" t="n">
        <v>121</v>
      </c>
      <c r="R208" s="69" t="n">
        <v>121</v>
      </c>
      <c r="S208" s="69" t="n">
        <v>121</v>
      </c>
      <c r="T208" s="69" t="n">
        <v>121</v>
      </c>
      <c r="V208" s="50" t="n"/>
      <c r="Y208" s="66" t="n"/>
      <c r="AE208" s="67" t="n"/>
      <c r="AF208" s="67" t="n"/>
      <c r="AG208" s="67" t="n"/>
      <c r="AJ208" s="70" t="n"/>
      <c r="AK208" s="70" t="n"/>
      <c r="AL208" s="70" t="n"/>
      <c r="AM208" s="70" t="n"/>
      <c r="AN208" s="70" t="n"/>
      <c r="AO208" s="70" t="n"/>
      <c r="AP208" s="70" t="n"/>
      <c r="AQ208" s="70" t="n"/>
      <c r="AR208" s="70" t="n"/>
      <c r="AS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V209" s="50" t="n"/>
      <c r="Y209" s="66" t="n"/>
      <c r="AE209" s="67" t="n"/>
      <c r="AF209" s="67" t="n"/>
      <c r="AG209" s="67" t="n"/>
      <c r="AJ209" s="70" t="n"/>
      <c r="AK209" s="70" t="n"/>
      <c r="AL209" s="70" t="n"/>
      <c r="AM209" s="70" t="n"/>
      <c r="AN209" s="70" t="n"/>
      <c r="AO209" s="70" t="n"/>
      <c r="AP209" s="70" t="n"/>
      <c r="AQ209" s="70" t="n"/>
      <c r="AR209" s="70" t="n"/>
      <c r="AS209" s="70" t="n"/>
    </row>
    <row r="210" ht="18" customHeight="1">
      <c r="B210" s="23" t="n"/>
      <c r="D210" s="66" t="n"/>
      <c r="I210" s="276" t="inlineStr">
        <is>
          <t>Gráfico da variação de Temperatura no tempo</t>
        </is>
      </c>
      <c r="J210" s="406" t="n"/>
      <c r="K210" s="406" t="n"/>
      <c r="L210" s="406" t="n"/>
      <c r="M210" s="406" t="n"/>
      <c r="N210" s="406" t="n"/>
      <c r="O210" s="408" t="n"/>
      <c r="V210" s="50" t="n"/>
    </row>
    <row r="211" ht="14.1" customHeight="1">
      <c r="B211" s="23" t="n"/>
      <c r="V211" s="50" t="n"/>
    </row>
    <row r="212" ht="14.1" customHeight="1">
      <c r="B212" s="23" t="n"/>
      <c r="V212" s="50" t="n"/>
    </row>
    <row r="213" ht="14.1" customHeight="1">
      <c r="B213" s="23" t="n"/>
      <c r="V213" s="50" t="n"/>
    </row>
    <row r="214" ht="14.1" customHeight="1">
      <c r="B214" s="23" t="n"/>
      <c r="V214" s="50" t="n"/>
    </row>
    <row r="215" ht="14.1" customHeight="1">
      <c r="B215" s="23" t="n"/>
      <c r="V215" s="50" t="n"/>
    </row>
    <row r="216" ht="14.1" customHeight="1">
      <c r="B216" s="23" t="n"/>
      <c r="V216" s="50" t="n"/>
    </row>
    <row r="217" ht="14.1" customHeight="1">
      <c r="B217" s="23" t="n"/>
      <c r="V217" s="50" t="n"/>
    </row>
    <row r="218" ht="14.1" customHeight="1">
      <c r="B218" s="23" t="n"/>
      <c r="V218" s="50" t="n"/>
    </row>
    <row r="219" ht="14.1" customHeight="1">
      <c r="B219" s="23" t="n"/>
      <c r="V219" s="50" t="n"/>
    </row>
    <row r="220" ht="14.1" customHeight="1">
      <c r="B220" s="23" t="n"/>
      <c r="V220" s="50" t="n"/>
    </row>
    <row r="221" ht="14.1" customHeight="1">
      <c r="B221" s="23" t="n"/>
      <c r="V221" s="50" t="n"/>
    </row>
    <row r="222" ht="14.1" customHeight="1">
      <c r="B222" s="23" t="n"/>
      <c r="V222" s="50" t="n"/>
    </row>
    <row r="223" ht="14.1" customHeight="1">
      <c r="B223" s="23" t="n"/>
      <c r="V223" s="50" t="n"/>
    </row>
    <row r="224" ht="14.1" customHeight="1">
      <c r="B224" s="23" t="n"/>
      <c r="V224" s="50" t="n"/>
    </row>
    <row r="225" ht="14.1" customHeight="1">
      <c r="B225" s="23" t="n"/>
      <c r="V225" s="50" t="n"/>
    </row>
    <row r="226" ht="14.1" customHeight="1">
      <c r="B226" s="23" t="n"/>
      <c r="V226" s="50" t="n"/>
    </row>
    <row r="227" ht="14.1" customHeight="1">
      <c r="B227" s="23" t="n"/>
      <c r="V227" s="50" t="n"/>
    </row>
    <row r="228" ht="14.1" customHeight="1">
      <c r="B228" s="23" t="n"/>
      <c r="V228" s="50" t="n"/>
    </row>
    <row r="229" ht="14.1" customHeight="1">
      <c r="B229" s="23" t="n"/>
      <c r="V229" s="50" t="n"/>
    </row>
    <row r="230" ht="14.1" customHeight="1">
      <c r="B230" s="23" t="n"/>
      <c r="V230" s="50" t="n"/>
    </row>
    <row r="231" ht="14.1" customHeight="1">
      <c r="B231" s="23" t="n"/>
      <c r="V231" s="50" t="n"/>
    </row>
    <row r="232" ht="18" customHeight="1">
      <c r="B232" s="416" t="inlineStr">
        <is>
          <t>Medição da resistência DC após desligamento</t>
        </is>
      </c>
      <c r="V232" s="385" t="n"/>
    </row>
    <row r="233" ht="14.1" customHeight="1">
      <c r="B233" s="98" t="n"/>
      <c r="C233" s="306" t="n"/>
      <c r="D233" s="306" t="n"/>
      <c r="E233" s="306" t="n"/>
      <c r="F233" s="306" t="n"/>
      <c r="G233" s="306" t="n"/>
      <c r="H233" s="306" t="n"/>
      <c r="I233" s="306" t="n"/>
      <c r="J233" s="306" t="n"/>
      <c r="K233" s="306" t="n"/>
      <c r="L233" s="306" t="n"/>
      <c r="M233" s="306" t="n"/>
      <c r="N233" s="306" t="n"/>
      <c r="O233" s="306" t="n"/>
      <c r="P233" s="306" t="n"/>
      <c r="Q233" s="306" t="n"/>
      <c r="R233" s="306" t="n"/>
      <c r="S233" s="306" t="n"/>
      <c r="T233" s="306" t="n"/>
      <c r="U233" s="306" t="n"/>
      <c r="V233" s="96" t="n"/>
    </row>
    <row r="234" ht="18" customHeight="1">
      <c r="B234" s="98" t="n"/>
      <c r="C234" s="306" t="n"/>
      <c r="D234" s="306" t="n"/>
      <c r="E234" s="306" t="n"/>
      <c r="F234" s="306" t="n"/>
      <c r="G234" s="306" t="n"/>
      <c r="H234" s="306" t="n"/>
      <c r="I234" s="306" t="n"/>
      <c r="J234" s="316" t="inlineStr">
        <is>
          <t>Rcc Vs. Tempo desligamento</t>
        </is>
      </c>
      <c r="K234" s="386" t="n"/>
      <c r="L234" s="386" t="n"/>
      <c r="M234" s="386" t="n"/>
      <c r="N234" s="387" t="n"/>
      <c r="O234" s="306" t="n"/>
      <c r="P234" s="306" t="n"/>
      <c r="Q234" s="306" t="n"/>
      <c r="R234" s="306" t="n"/>
      <c r="S234" s="306" t="n"/>
      <c r="T234" s="306" t="n"/>
      <c r="U234" s="306" t="n"/>
      <c r="V234" s="96" t="n"/>
    </row>
    <row r="235" ht="18" customHeight="1">
      <c r="B235" s="98" t="n"/>
      <c r="C235" s="306" t="n"/>
      <c r="D235" s="306" t="n"/>
      <c r="E235" s="306" t="n"/>
      <c r="F235" s="306" t="n"/>
      <c r="G235" s="306" t="n"/>
      <c r="H235" s="306" t="n"/>
      <c r="I235" s="306" t="n"/>
      <c r="J235" s="323" t="inlineStr">
        <is>
          <t>TPM</t>
        </is>
      </c>
      <c r="K235" s="316" t="inlineStr">
        <is>
          <t>TEMPO</t>
        </is>
      </c>
      <c r="L235" s="386" t="n"/>
      <c r="M235" s="387" t="n"/>
      <c r="N235" s="323" t="inlineStr">
        <is>
          <t>RCC</t>
        </is>
      </c>
      <c r="O235" s="306" t="n"/>
      <c r="P235" s="306" t="n"/>
      <c r="Q235" s="306" t="n"/>
      <c r="R235" s="306" t="n"/>
      <c r="S235" s="306" t="n"/>
      <c r="T235" s="306" t="n"/>
      <c r="U235" s="306" t="n"/>
      <c r="V235" s="96" t="n"/>
    </row>
    <row r="236" ht="18" customHeight="1">
      <c r="B236" s="98" t="n"/>
      <c r="C236" s="306" t="n"/>
      <c r="D236" s="306" t="n"/>
      <c r="E236" s="306" t="n"/>
      <c r="F236" s="306" t="n"/>
      <c r="G236" s="306" t="n"/>
      <c r="H236" s="306" t="n"/>
      <c r="I236" s="306" t="n"/>
      <c r="J236" s="138" t="n">
        <v>1.49</v>
      </c>
      <c r="K236" s="270">
        <f>INT(J236)*60+(J236-INT(J236))*100</f>
        <v/>
      </c>
      <c r="L236" s="386" t="n"/>
      <c r="M236" s="387" t="n"/>
      <c r="N236" s="139" t="n">
        <v>3.193</v>
      </c>
      <c r="O236" s="306" t="n"/>
      <c r="P236" s="306" t="n"/>
      <c r="Q236" s="306" t="n"/>
      <c r="R236" s="306" t="n"/>
      <c r="S236" s="306" t="n"/>
      <c r="T236" s="306" t="n"/>
      <c r="U236" s="306" t="n"/>
      <c r="V236" s="96" t="n"/>
      <c r="AD236" s="175" t="inlineStr">
        <is>
          <t>Estabilização</t>
        </is>
      </c>
    </row>
    <row r="237" ht="18" customHeight="1">
      <c r="B237" s="98" t="n"/>
      <c r="C237" s="306" t="n"/>
      <c r="D237" s="306" t="n"/>
      <c r="E237" s="306" t="n"/>
      <c r="F237" s="306" t="n"/>
      <c r="G237" s="306" t="n"/>
      <c r="H237" s="306" t="n"/>
      <c r="I237" s="306" t="n"/>
      <c r="J237" s="138" t="n">
        <v>1.57</v>
      </c>
      <c r="K237" s="270">
        <f>INT(J237)*60+(J237-INT(J237))*100</f>
        <v/>
      </c>
      <c r="L237" s="386" t="n"/>
      <c r="M237" s="387" t="n"/>
      <c r="N237" s="139" t="n">
        <v>3.19</v>
      </c>
      <c r="O237" s="306" t="n"/>
      <c r="P237" s="306" t="n"/>
      <c r="Q237" s="306" t="n"/>
      <c r="R237" s="306" t="n"/>
      <c r="S237" s="306" t="n"/>
      <c r="T237" s="306" t="n"/>
      <c r="U237" s="306" t="n"/>
      <c r="V237" s="96" t="n"/>
    </row>
    <row r="238" ht="18" customHeight="1">
      <c r="B238" s="98" t="n"/>
      <c r="C238" s="306" t="n"/>
      <c r="D238" s="306" t="n"/>
      <c r="E238" s="306" t="n"/>
      <c r="F238" s="306" t="n"/>
      <c r="G238" s="306" t="n"/>
      <c r="H238" s="306" t="n"/>
      <c r="I238" s="306" t="n"/>
      <c r="J238" s="138" t="n">
        <v>2.04</v>
      </c>
      <c r="K238" s="270">
        <f>INT(J238)*60+(J238-INT(J238))*100</f>
        <v/>
      </c>
      <c r="L238" s="386" t="n"/>
      <c r="M238" s="387" t="n"/>
      <c r="N238" s="139" t="n">
        <v>3.187</v>
      </c>
      <c r="O238" s="306" t="n"/>
      <c r="P238" s="306" t="n"/>
      <c r="Q238" s="306" t="n"/>
      <c r="R238" s="306" t="n"/>
      <c r="S238" s="306" t="n"/>
      <c r="T238" s="306" t="n"/>
      <c r="U238" s="306" t="n"/>
      <c r="V238" s="96" t="n"/>
    </row>
    <row r="239" ht="18" customHeight="1">
      <c r="B239" s="98" t="n"/>
      <c r="C239" s="306" t="n"/>
      <c r="D239" s="306" t="n"/>
      <c r="E239" s="306" t="n"/>
      <c r="F239" s="306" t="n"/>
      <c r="G239" s="306" t="n"/>
      <c r="H239" s="306" t="n"/>
      <c r="I239" s="306" t="n"/>
      <c r="J239" s="138" t="n">
        <v>2.14</v>
      </c>
      <c r="K239" s="270">
        <f>INT(J239)*60+(J239-INT(J239))*100</f>
        <v/>
      </c>
      <c r="L239" s="386" t="n"/>
      <c r="M239" s="387" t="n"/>
      <c r="N239" s="139" t="n">
        <v>3.184</v>
      </c>
      <c r="O239" s="306" t="n"/>
      <c r="P239" s="306" t="n"/>
      <c r="Q239" s="306" t="n"/>
      <c r="R239" s="306" t="n"/>
      <c r="S239" s="306" t="n"/>
      <c r="T239" s="306" t="n"/>
      <c r="U239" s="306" t="n"/>
      <c r="V239" s="96" t="n"/>
    </row>
    <row r="240" ht="18" customHeight="1">
      <c r="B240" s="98" t="n"/>
      <c r="C240" s="306" t="n"/>
      <c r="D240" s="306" t="n"/>
      <c r="E240" s="306" t="n"/>
      <c r="F240" s="306" t="n"/>
      <c r="G240" s="306" t="n"/>
      <c r="H240" s="306" t="n"/>
      <c r="I240" s="306" t="n"/>
      <c r="J240" s="138" t="n">
        <v>2.22</v>
      </c>
      <c r="K240" s="270">
        <f>INT(J240)*60+(J240-INT(J240))*100</f>
        <v/>
      </c>
      <c r="L240" s="386" t="n"/>
      <c r="M240" s="387" t="n"/>
      <c r="N240" s="139" t="n">
        <v>3.181</v>
      </c>
      <c r="O240" s="306" t="n"/>
      <c r="P240" s="306" t="n"/>
      <c r="Q240" s="306" t="n"/>
      <c r="R240" s="306" t="n"/>
      <c r="S240" s="306" t="n"/>
      <c r="T240" s="306" t="n"/>
      <c r="U240" s="306" t="n"/>
      <c r="V240" s="96" t="n"/>
    </row>
    <row r="241" ht="13.5" customHeight="1">
      <c r="B241" s="98" t="n"/>
      <c r="C241" s="306" t="n"/>
      <c r="D241" s="306" t="n"/>
      <c r="E241" s="306" t="n"/>
      <c r="F241" s="306" t="n"/>
      <c r="G241" s="306" t="n"/>
      <c r="H241" s="306" t="n"/>
      <c r="I241" s="306" t="n"/>
      <c r="J241" s="138" t="n">
        <v>2.29</v>
      </c>
      <c r="K241" s="270">
        <f>INT(J241)*60+(J241-INT(J241))*100</f>
        <v/>
      </c>
      <c r="L241" s="386" t="n"/>
      <c r="M241" s="387" t="n"/>
      <c r="N241" s="139" t="n">
        <v>3.178</v>
      </c>
      <c r="O241" s="306" t="n"/>
      <c r="P241" s="306" t="n"/>
      <c r="Q241" s="306" t="n"/>
      <c r="R241" s="306" t="n"/>
      <c r="S241" s="306" t="n"/>
      <c r="T241" s="306" t="n"/>
      <c r="U241" s="306" t="n"/>
      <c r="V241" s="96" t="n"/>
    </row>
    <row r="242" ht="18" customHeight="1">
      <c r="B242" s="98" t="n"/>
      <c r="C242" s="306" t="n"/>
      <c r="D242" s="306" t="n"/>
      <c r="E242" s="306" t="n"/>
      <c r="F242" s="306" t="n"/>
      <c r="G242" s="306" t="n"/>
      <c r="H242" s="306" t="n"/>
      <c r="I242" s="306" t="n"/>
      <c r="J242" s="138" t="n">
        <v>2.38</v>
      </c>
      <c r="K242" s="270">
        <f>INT(J242)*60+(J242-INT(J242))*100</f>
        <v/>
      </c>
      <c r="L242" s="386" t="n"/>
      <c r="M242" s="387" t="n"/>
      <c r="N242" s="139" t="n">
        <v>3.175</v>
      </c>
      <c r="O242" s="306" t="n"/>
      <c r="P242" s="306" t="n"/>
      <c r="Q242" s="306" t="n"/>
      <c r="R242" s="306" t="n"/>
      <c r="S242" s="306" t="n"/>
      <c r="T242" s="306" t="n"/>
      <c r="U242" s="306" t="n"/>
      <c r="V242" s="96" t="n"/>
    </row>
    <row r="243" ht="18" customHeight="1">
      <c r="B243" s="98" t="n"/>
      <c r="C243" s="306" t="n"/>
      <c r="D243" s="306" t="n"/>
      <c r="E243" s="306" t="n"/>
      <c r="F243" s="306" t="n"/>
      <c r="G243" s="306" t="n"/>
      <c r="H243" s="306" t="n"/>
      <c r="I243" s="306" t="n"/>
      <c r="J243" s="138" t="n">
        <v>2.46</v>
      </c>
      <c r="K243" s="270">
        <f>INT(J243)*60+(J243-INT(J243))*100</f>
        <v/>
      </c>
      <c r="L243" s="386" t="n"/>
      <c r="M243" s="387" t="n"/>
      <c r="N243" s="139" t="n">
        <v>3.172</v>
      </c>
      <c r="O243" s="306" t="n"/>
      <c r="P243" s="306" t="n"/>
      <c r="Q243" s="306" t="n"/>
      <c r="R243" s="306" t="n"/>
      <c r="S243" s="306" t="n"/>
      <c r="T243" s="306" t="n"/>
      <c r="U243" s="306" t="n"/>
      <c r="V243" s="96" t="n"/>
    </row>
    <row r="244" ht="18" customHeight="1">
      <c r="B244" s="98" t="n"/>
      <c r="C244" s="306" t="n"/>
      <c r="D244" s="306" t="n"/>
      <c r="E244" s="306" t="n"/>
      <c r="F244" s="306" t="n"/>
      <c r="G244" s="306" t="n"/>
      <c r="H244" s="306" t="n"/>
      <c r="I244" s="306" t="n"/>
      <c r="J244" s="138" t="n">
        <v>2.57</v>
      </c>
      <c r="K244" s="270">
        <f>INT(J244)*60+(J244-INT(J244))*100</f>
        <v/>
      </c>
      <c r="L244" s="386" t="n"/>
      <c r="M244" s="387" t="n"/>
      <c r="N244" s="139" t="n">
        <v>3.169</v>
      </c>
      <c r="O244" s="306" t="n"/>
      <c r="P244" s="306" t="n"/>
      <c r="Q244" s="306" t="n"/>
      <c r="R244" s="306" t="n"/>
      <c r="S244" s="306" t="n"/>
      <c r="T244" s="306" t="n"/>
      <c r="U244" s="306" t="n"/>
      <c r="V244" s="96" t="n"/>
    </row>
    <row r="245" ht="18" customHeight="1">
      <c r="B245" s="98" t="n"/>
      <c r="C245" s="306" t="n"/>
      <c r="D245" s="306" t="n"/>
      <c r="E245" s="306" t="n"/>
      <c r="F245" s="306" t="n"/>
      <c r="G245" s="306" t="n"/>
      <c r="H245" s="306" t="n"/>
      <c r="I245" s="306" t="n"/>
      <c r="J245" s="138" t="n">
        <v>3.09</v>
      </c>
      <c r="K245" s="270">
        <f>INT(J245)*60+(J245-INT(J245))*100</f>
        <v/>
      </c>
      <c r="L245" s="386" t="n"/>
      <c r="M245" s="387" t="n"/>
      <c r="N245" s="139" t="n">
        <v>3.166</v>
      </c>
      <c r="O245" s="306" t="n"/>
      <c r="P245" s="306" t="n"/>
      <c r="Q245" s="306" t="n"/>
      <c r="R245" s="306" t="n"/>
      <c r="S245" s="306" t="n"/>
      <c r="T245" s="306" t="n"/>
      <c r="U245" s="306" t="n"/>
      <c r="V245" s="96" t="n"/>
    </row>
    <row r="246" ht="18" customHeight="1">
      <c r="B246" s="98" t="n"/>
      <c r="C246" s="306" t="n"/>
      <c r="D246" s="306" t="n"/>
      <c r="E246" s="306" t="n"/>
      <c r="F246" s="306" t="n"/>
      <c r="G246" s="306" t="n"/>
      <c r="H246" s="306" t="n"/>
      <c r="I246" s="306" t="n"/>
      <c r="J246" s="138" t="n">
        <v>3.14</v>
      </c>
      <c r="K246" s="270">
        <f>INT(J246)*60+(J246-INT(J246))*100</f>
        <v/>
      </c>
      <c r="L246" s="386" t="n"/>
      <c r="M246" s="387" t="n"/>
      <c r="N246" s="139" t="n">
        <v>3.163</v>
      </c>
      <c r="O246" s="306" t="n"/>
      <c r="P246" s="306" t="n"/>
      <c r="Q246" s="306" t="n"/>
      <c r="R246" s="306" t="n"/>
      <c r="S246" s="306" t="n"/>
      <c r="T246" s="306" t="n"/>
      <c r="U246" s="306" t="n"/>
      <c r="V246" s="96" t="n"/>
    </row>
    <row r="247" ht="18" customHeight="1">
      <c r="B247" s="98" t="n"/>
      <c r="C247" s="306" t="n"/>
      <c r="D247" s="306" t="n"/>
      <c r="E247" s="306" t="n"/>
      <c r="F247" s="306" t="n"/>
      <c r="G247" s="306" t="n"/>
      <c r="H247" s="306" t="n"/>
      <c r="I247" s="306" t="n"/>
      <c r="J247" s="138" t="n">
        <v>3.24</v>
      </c>
      <c r="K247" s="270">
        <f>INT(J247)*60+(J247-INT(J247))*100</f>
        <v/>
      </c>
      <c r="L247" s="386" t="n"/>
      <c r="M247" s="387" t="n"/>
      <c r="N247" s="139" t="n">
        <v>3.16</v>
      </c>
      <c r="O247" s="306" t="n"/>
      <c r="P247" s="306" t="n"/>
      <c r="Q247" s="306" t="n"/>
      <c r="R247" s="306" t="n"/>
      <c r="S247" s="306" t="n"/>
      <c r="T247" s="306" t="n"/>
      <c r="U247" s="306" t="n"/>
      <c r="V247" s="96" t="n"/>
    </row>
    <row r="248" ht="18" customHeight="1">
      <c r="B248" s="98" t="n"/>
      <c r="C248" s="306" t="n"/>
      <c r="D248" s="306" t="n"/>
      <c r="E248" s="306" t="n"/>
      <c r="F248" s="306" t="n"/>
      <c r="G248" s="306" t="n"/>
      <c r="H248" s="306" t="n"/>
      <c r="I248" s="306" t="n"/>
      <c r="J248" s="138" t="n">
        <v>3.33</v>
      </c>
      <c r="K248" s="270">
        <f>INT(J248)*60+(J248-INT(J248))*100</f>
        <v/>
      </c>
      <c r="L248" s="386" t="n"/>
      <c r="M248" s="387" t="n"/>
      <c r="N248" s="139" t="n">
        <v>3.157</v>
      </c>
      <c r="O248" s="306" t="n"/>
      <c r="P248" s="306" t="n"/>
      <c r="Q248" s="306" t="n"/>
      <c r="R248" s="306" t="n"/>
      <c r="S248" s="306" t="n"/>
      <c r="T248" s="306" t="n"/>
      <c r="U248" s="306" t="n"/>
      <c r="V248" s="96" t="n"/>
    </row>
    <row r="249" ht="14.1" customHeight="1">
      <c r="B249" s="98" t="n"/>
      <c r="C249" s="306" t="n"/>
      <c r="D249" s="306" t="n"/>
      <c r="E249" s="306" t="n"/>
      <c r="F249" s="306" t="n"/>
      <c r="G249" s="306" t="n"/>
      <c r="H249" s="306" t="n"/>
      <c r="I249" s="306" t="n"/>
      <c r="J249" s="138" t="n">
        <v>3.42</v>
      </c>
      <c r="K249" s="270">
        <f>INT(J249)*60+(J249-INT(J249))*100</f>
        <v/>
      </c>
      <c r="L249" s="386" t="n"/>
      <c r="M249" s="387" t="n"/>
      <c r="N249" s="139" t="n">
        <v>3.154</v>
      </c>
      <c r="O249" s="306" t="n"/>
      <c r="P249" s="306" t="n"/>
      <c r="Q249" s="306" t="n"/>
      <c r="R249" s="306" t="n"/>
      <c r="S249" s="306" t="n"/>
      <c r="T249" s="306" t="n"/>
      <c r="U249" s="306" t="n"/>
      <c r="V249" s="96" t="n"/>
    </row>
    <row r="250" ht="18" customHeight="1">
      <c r="B250" s="98" t="n"/>
      <c r="C250" s="306" t="n"/>
      <c r="D250" s="306" t="n"/>
      <c r="E250" s="306" t="n"/>
      <c r="F250" s="306" t="n"/>
      <c r="G250" s="306" t="n"/>
      <c r="H250" s="306" t="n"/>
      <c r="I250" s="306" t="n"/>
      <c r="J250" s="138" t="n">
        <v>3.51</v>
      </c>
      <c r="K250" s="270">
        <f>INT(J250)*60+(J250-INT(J250))*100</f>
        <v/>
      </c>
      <c r="L250" s="386" t="n"/>
      <c r="M250" s="387" t="n"/>
      <c r="N250" s="139" t="n">
        <v>3.151</v>
      </c>
      <c r="O250" s="306" t="n"/>
      <c r="P250" s="306" t="n"/>
      <c r="Q250" s="306" t="n"/>
      <c r="R250" s="306" t="n"/>
      <c r="S250" s="306" t="n"/>
      <c r="T250" s="306" t="n"/>
      <c r="U250" s="306" t="n"/>
      <c r="V250" s="96" t="n"/>
    </row>
    <row r="251" ht="14.1" customHeight="1" thickBot="1">
      <c r="B251" s="98" t="n"/>
      <c r="C251" s="306" t="n"/>
      <c r="D251" s="306" t="n"/>
      <c r="E251" s="306" t="n"/>
      <c r="F251" s="306" t="n"/>
      <c r="G251" s="306" t="n"/>
      <c r="H251" s="306" t="n"/>
      <c r="I251" s="306" t="n"/>
      <c r="J251" s="306" t="n"/>
      <c r="K251" s="306" t="n"/>
      <c r="L251" s="306" t="n"/>
      <c r="M251" s="306" t="n"/>
      <c r="N251" s="306" t="n"/>
      <c r="O251" s="306" t="n"/>
      <c r="P251" s="306" t="n"/>
      <c r="Q251" s="306" t="n"/>
      <c r="R251" s="306" t="n"/>
      <c r="S251" s="306" t="n"/>
      <c r="T251" s="306" t="n"/>
      <c r="U251" s="306" t="n"/>
      <c r="V251" s="96" t="n"/>
    </row>
    <row r="252" ht="18" customHeight="1">
      <c r="B252" s="98" t="n"/>
      <c r="C252" s="306" t="n"/>
      <c r="D252" s="306" t="n"/>
      <c r="E252" s="306" t="n"/>
      <c r="F252" s="306" t="n"/>
      <c r="G252" s="306" t="n"/>
      <c r="H252" s="306" t="n"/>
      <c r="I252" s="419" t="inlineStr">
        <is>
          <t>Variação de resistência Resfriamento (R x t):</t>
        </is>
      </c>
      <c r="J252" s="406" t="n"/>
      <c r="K252" s="406" t="n"/>
      <c r="L252" s="406" t="n"/>
      <c r="M252" s="406" t="n"/>
      <c r="N252" s="406" t="n"/>
      <c r="O252" s="408" t="n"/>
      <c r="P252" s="306" t="n"/>
      <c r="Q252" s="306" t="n"/>
      <c r="R252" s="306" t="n"/>
      <c r="S252" s="306" t="n"/>
      <c r="T252" s="306" t="n"/>
      <c r="U252" s="306" t="n"/>
      <c r="V252" s="96" t="n"/>
    </row>
    <row r="253" ht="14.1" customHeight="1">
      <c r="B253" s="23" t="n"/>
      <c r="V253" s="50" t="n"/>
    </row>
    <row r="254" ht="14.1" customHeight="1">
      <c r="B254" s="23" t="n"/>
      <c r="V254" s="50" t="n"/>
    </row>
    <row r="255" ht="14.1" customHeight="1">
      <c r="B255" s="23" t="n"/>
      <c r="V255" s="50" t="n"/>
    </row>
    <row r="256" ht="14.1" customHeight="1">
      <c r="B256" s="23" t="n"/>
      <c r="V256" s="50" t="n"/>
    </row>
    <row r="257" ht="14.1" customHeight="1">
      <c r="B257" s="23" t="n"/>
      <c r="V257" s="50" t="n"/>
    </row>
    <row r="258" ht="14.1" customHeight="1">
      <c r="B258" s="23" t="n"/>
      <c r="V258" s="50" t="n"/>
    </row>
    <row r="259" ht="14.1" customHeight="1">
      <c r="B259" s="23" t="n"/>
      <c r="V259" s="50" t="n"/>
    </row>
    <row r="260" ht="14.1" customHeight="1">
      <c r="B260" s="23" t="n"/>
      <c r="V260" s="50" t="n"/>
    </row>
    <row r="261" ht="14.1" customHeight="1">
      <c r="B261" s="23" t="n"/>
      <c r="V261" s="50" t="n"/>
    </row>
    <row r="262" ht="14.1" customHeight="1">
      <c r="B262" s="23" t="n"/>
      <c r="V262" s="50" t="n"/>
    </row>
    <row r="263" ht="14.1" customHeight="1">
      <c r="B263" s="23" t="n"/>
      <c r="V263" s="50" t="n"/>
    </row>
    <row r="264" ht="18" customHeight="1">
      <c r="B264" s="416" t="inlineStr">
        <is>
          <t>Determinação da temperatura média do enrolamento pelo método da resistência</t>
        </is>
      </c>
      <c r="V264" s="385" t="n"/>
    </row>
    <row r="265" ht="14.1" customHeight="1" thickBot="1">
      <c r="B265" s="98" t="n"/>
      <c r="C265" s="306" t="n"/>
      <c r="D265" s="306" t="n"/>
      <c r="E265" s="306" t="n"/>
      <c r="F265" s="306" t="n"/>
      <c r="G265" s="306" t="n"/>
      <c r="H265" s="306" t="n"/>
      <c r="I265" s="306" t="n"/>
      <c r="J265" s="306" t="n"/>
      <c r="K265" s="306" t="n"/>
      <c r="L265" s="306" t="n"/>
      <c r="M265" s="306" t="n"/>
      <c r="N265" s="306" t="n"/>
      <c r="O265" s="306" t="n"/>
      <c r="P265" s="306" t="n"/>
      <c r="Q265" s="306" t="n"/>
      <c r="R265" s="306" t="n"/>
      <c r="S265" s="306" t="n"/>
      <c r="T265" s="306" t="n"/>
      <c r="U265" s="306" t="n"/>
      <c r="V265" s="96" t="n"/>
    </row>
    <row r="266" ht="18" customHeight="1">
      <c r="B266" s="98" t="n"/>
      <c r="C266" s="306" t="n"/>
      <c r="D266" s="306" t="n"/>
      <c r="E266" s="306" t="n"/>
      <c r="F266" s="306" t="n"/>
      <c r="G266" s="420" t="inlineStr">
        <is>
          <t>Temperatura média do enrolamento no instante do desligamento</t>
        </is>
      </c>
      <c r="H266" s="406" t="n"/>
      <c r="I266" s="406" t="n"/>
      <c r="J266" s="406" t="n"/>
      <c r="K266" s="406" t="n"/>
      <c r="L266" s="406" t="n"/>
      <c r="M266" s="406" t="n"/>
      <c r="N266" s="406" t="n"/>
      <c r="O266" s="406" t="n"/>
      <c r="P266" s="406" t="n"/>
      <c r="Q266" s="408" t="n"/>
      <c r="R266" s="306" t="n"/>
      <c r="S266" s="306" t="n"/>
      <c r="T266" s="306" t="n"/>
      <c r="U266" s="306" t="n"/>
      <c r="V266" s="96" t="n"/>
    </row>
    <row r="267" ht="18" customHeight="1">
      <c r="B267" s="98" t="n"/>
      <c r="C267" s="306" t="n"/>
      <c r="D267" s="306" t="n"/>
      <c r="E267" s="306" t="n"/>
      <c r="F267" s="306" t="n"/>
      <c r="G267" s="282" t="inlineStr">
        <is>
          <t>Formula</t>
        </is>
      </c>
      <c r="H267" s="391" t="n"/>
      <c r="I267" s="391" t="n"/>
      <c r="J267" s="410" t="n"/>
      <c r="K267" s="421" t="inlineStr">
        <is>
          <t>Variáveis</t>
        </is>
      </c>
      <c r="L267" s="391" t="n"/>
      <c r="M267" s="391" t="n"/>
      <c r="N267" s="391" t="n"/>
      <c r="O267" s="391" t="n"/>
      <c r="P267" s="391" t="n"/>
      <c r="Q267" s="422" t="n"/>
      <c r="R267" s="306" t="n"/>
      <c r="S267" s="306" t="n"/>
      <c r="T267" s="306" t="n"/>
      <c r="U267" s="306" t="n"/>
      <c r="V267" s="96" t="n"/>
    </row>
    <row r="268" ht="18" customHeight="1">
      <c r="B268" s="98" t="n"/>
      <c r="C268" s="306" t="n"/>
      <c r="D268" s="306" t="n"/>
      <c r="E268" s="306" t="n"/>
      <c r="F268" s="306" t="n"/>
      <c r="G268" s="80" t="n"/>
      <c r="H268" s="294" t="n"/>
      <c r="I268" s="294" t="n"/>
      <c r="J268" s="106" t="n"/>
      <c r="K268" s="107" t="n"/>
      <c r="L268" s="294" t="n"/>
      <c r="M268" s="294" t="n"/>
      <c r="N268" s="294" t="n"/>
      <c r="O268" s="294" t="n"/>
      <c r="P268" s="294" t="n"/>
      <c r="Q268" s="108" t="n"/>
      <c r="R268" s="306" t="n"/>
      <c r="S268" s="306" t="n"/>
      <c r="T268" s="306" t="n"/>
      <c r="U268" s="306" t="n"/>
      <c r="V268" s="96" t="n"/>
    </row>
    <row r="269" ht="14.1" customHeight="1">
      <c r="B269" s="98" t="n"/>
      <c r="C269" s="306" t="n"/>
      <c r="D269" s="306" t="n"/>
      <c r="E269" s="306" t="n"/>
      <c r="F269" s="306" t="n"/>
      <c r="G269" s="98" t="n"/>
      <c r="H269" s="306" t="n"/>
      <c r="I269" s="306" t="n"/>
      <c r="J269" s="109" t="n"/>
      <c r="K269" s="292" t="inlineStr">
        <is>
          <t>Resistencia medida a Frio - R1</t>
        </is>
      </c>
      <c r="P269" s="110">
        <f>N34</f>
        <v/>
      </c>
      <c r="Q269" s="111" t="inlineStr">
        <is>
          <t>mΩ</t>
        </is>
      </c>
      <c r="R269" s="306" t="n"/>
      <c r="S269" s="306" t="n"/>
      <c r="T269" s="306" t="n"/>
      <c r="U269" s="306" t="n"/>
      <c r="V269" s="96" t="n"/>
    </row>
    <row r="270" ht="18" customHeight="1">
      <c r="B270" s="98" t="n"/>
      <c r="C270" s="306" t="n"/>
      <c r="D270" s="306" t="n"/>
      <c r="E270" s="306" t="n"/>
      <c r="F270" s="306" t="n"/>
      <c r="G270" s="98" t="n"/>
      <c r="H270" s="306" t="n"/>
      <c r="I270" s="306" t="n"/>
      <c r="J270" s="109" t="n"/>
      <c r="K270" s="292" t="inlineStr">
        <is>
          <t>Temperatura ambiente inicial - T1</t>
        </is>
      </c>
      <c r="P270" s="110">
        <f>N36</f>
        <v/>
      </c>
      <c r="Q270" s="111" t="inlineStr">
        <is>
          <t xml:space="preserve"> °C</t>
        </is>
      </c>
      <c r="R270" s="306" t="n"/>
      <c r="S270" s="306" t="n"/>
      <c r="T270" s="306" t="n"/>
      <c r="U270" s="306" t="n"/>
      <c r="V270" s="96" t="n"/>
    </row>
    <row r="271" ht="18" customHeight="1">
      <c r="B271" s="98" t="n"/>
      <c r="C271" s="306" t="n"/>
      <c r="D271" s="306" t="n"/>
      <c r="E271" s="306" t="n"/>
      <c r="F271" s="306" t="n"/>
      <c r="G271" s="98" t="n"/>
      <c r="H271" s="306" t="n"/>
      <c r="I271" s="306" t="n"/>
      <c r="J271" s="109" t="n"/>
      <c r="K271" s="292" t="inlineStr">
        <is>
          <t>Resistencia apatir da curva R x t - R2</t>
        </is>
      </c>
      <c r="P271" s="140" t="n">
        <v>3.229</v>
      </c>
      <c r="Q271" s="111">
        <f>Q269</f>
        <v/>
      </c>
      <c r="R271" s="306" t="n"/>
      <c r="S271" s="306" t="n"/>
      <c r="T271" s="306" t="n"/>
      <c r="U271" s="306" t="n"/>
      <c r="V271" s="96" t="n"/>
    </row>
    <row r="272" ht="18.75" customHeight="1" thickBot="1">
      <c r="B272" s="98" t="n"/>
      <c r="C272" s="306" t="n"/>
      <c r="D272" s="306" t="n"/>
      <c r="E272" s="306" t="n"/>
      <c r="F272" s="306" t="n"/>
      <c r="G272" s="112" t="n"/>
      <c r="H272" s="113" t="n"/>
      <c r="I272" s="113" t="n"/>
      <c r="J272" s="114" t="n"/>
      <c r="K272" s="277" t="n"/>
      <c r="L272" s="411" t="n"/>
      <c r="M272" s="411" t="n"/>
      <c r="N272" s="411" t="n"/>
      <c r="O272" s="411" t="n"/>
      <c r="P272" s="115" t="n"/>
      <c r="Q272" s="116" t="n"/>
      <c r="R272" s="306" t="n"/>
      <c r="S272" s="306" t="n"/>
      <c r="T272" s="306" t="n"/>
      <c r="U272" s="306" t="n"/>
      <c r="V272" s="96" t="n"/>
    </row>
    <row r="273" ht="18" customHeight="1">
      <c r="B273" s="98" t="n"/>
      <c r="C273" s="306" t="n"/>
      <c r="D273" s="306" t="n"/>
      <c r="E273" s="306" t="n"/>
      <c r="F273" s="306" t="n"/>
      <c r="G273" s="306" t="n"/>
      <c r="H273" s="306" t="n"/>
      <c r="I273" s="306" t="n"/>
      <c r="J273" s="306" t="n"/>
      <c r="K273" s="306" t="n"/>
      <c r="L273" s="306" t="n"/>
      <c r="M273" s="306" t="n"/>
      <c r="N273" s="306" t="n"/>
      <c r="O273" s="306" t="n"/>
      <c r="P273" s="306" t="n"/>
      <c r="Q273" s="306" t="n"/>
      <c r="R273" s="306" t="n"/>
      <c r="S273" s="306" t="n"/>
      <c r="T273" s="306" t="n"/>
      <c r="U273" s="306" t="n"/>
      <c r="V273" s="96" t="n"/>
    </row>
    <row r="274" ht="18" customHeight="1">
      <c r="B274" s="98" t="n"/>
      <c r="C274" s="306" t="n"/>
      <c r="D274" s="306" t="n"/>
      <c r="E274" s="306" t="n"/>
      <c r="F274" s="306" t="n"/>
      <c r="G274" s="306" t="n"/>
      <c r="H274" s="306" t="n"/>
      <c r="I274" s="306" t="n"/>
      <c r="J274" s="306" t="n"/>
      <c r="K274" s="306" t="n"/>
      <c r="L274" s="306" t="n"/>
      <c r="M274" s="306" t="n"/>
      <c r="N274" s="306" t="n"/>
      <c r="O274" s="310" t="inlineStr">
        <is>
          <t xml:space="preserve">Temperatura média do enrolamento, referenciada a temperatura ambiente - Tr = </t>
        </is>
      </c>
      <c r="P274" s="118">
        <f>((P271/N34)*(N36+BH27))-BH27</f>
        <v/>
      </c>
      <c r="Q274" s="119">
        <f>Q270</f>
        <v/>
      </c>
      <c r="R274" s="306" t="n"/>
      <c r="S274" s="306" t="n"/>
      <c r="T274" s="306" t="n"/>
      <c r="U274" s="306" t="n"/>
      <c r="V274" s="96" t="n"/>
    </row>
    <row r="275" ht="18.75" customHeight="1" thickBot="1">
      <c r="B275" s="98" t="n"/>
      <c r="C275" s="306" t="n"/>
      <c r="D275" s="306" t="n"/>
      <c r="E275" s="306" t="n"/>
      <c r="F275" s="306" t="n"/>
      <c r="G275" s="306" t="n"/>
      <c r="H275" s="306" t="n"/>
      <c r="I275" s="306" t="n"/>
      <c r="J275" s="306" t="n"/>
      <c r="K275" s="306" t="n"/>
      <c r="L275" s="306" t="n"/>
      <c r="M275" s="306" t="n"/>
      <c r="N275" s="306" t="n"/>
      <c r="O275" s="306" t="n"/>
      <c r="P275" s="306" t="n"/>
      <c r="Q275" s="306" t="n"/>
      <c r="R275" s="306" t="n"/>
      <c r="S275" s="306" t="n"/>
      <c r="T275" s="306" t="n"/>
      <c r="U275" s="306" t="n"/>
      <c r="V275" s="96" t="n"/>
    </row>
    <row r="276" ht="18.75" customHeight="1">
      <c r="B276" s="98" t="n"/>
      <c r="C276" s="306" t="n"/>
      <c r="D276" s="306" t="n"/>
      <c r="E276" s="306" t="n"/>
      <c r="F276" s="306" t="n"/>
      <c r="G276" s="279" t="inlineStr">
        <is>
          <t>Calculo da elevação de temperatura média</t>
        </is>
      </c>
      <c r="H276" s="406" t="n"/>
      <c r="I276" s="406" t="n"/>
      <c r="J276" s="406" t="n"/>
      <c r="K276" s="406" t="n"/>
      <c r="L276" s="406" t="n"/>
      <c r="M276" s="406" t="n"/>
      <c r="N276" s="406" t="n"/>
      <c r="O276" s="406" t="n"/>
      <c r="P276" s="406" t="n"/>
      <c r="Q276" s="407" t="n"/>
      <c r="R276" s="306" t="n"/>
      <c r="S276" s="306" t="n"/>
      <c r="T276" s="306" t="n"/>
      <c r="U276" s="306" t="n"/>
      <c r="V276" s="96" t="n"/>
    </row>
    <row r="277" ht="18.75" customHeight="1">
      <c r="B277" s="98" t="n"/>
      <c r="C277" s="306" t="n"/>
      <c r="D277" s="306" t="n"/>
      <c r="E277" s="306" t="n"/>
      <c r="F277" s="306" t="n"/>
      <c r="G277" s="282" t="inlineStr">
        <is>
          <t>Formula</t>
        </is>
      </c>
      <c r="H277" s="391" t="n"/>
      <c r="I277" s="391" t="n"/>
      <c r="J277" s="410" t="n"/>
      <c r="K277" s="284" t="inlineStr">
        <is>
          <t>Variáveis</t>
        </is>
      </c>
      <c r="L277" s="391" t="n"/>
      <c r="M277" s="391" t="n"/>
      <c r="N277" s="391" t="n"/>
      <c r="O277" s="391" t="n"/>
      <c r="P277" s="391" t="n"/>
      <c r="Q277" s="410" t="n"/>
      <c r="R277" s="306" t="n"/>
      <c r="S277" s="306" t="n"/>
      <c r="T277" s="306" t="n"/>
      <c r="U277" s="306" t="n"/>
      <c r="V277" s="96" t="n"/>
      <c r="AE277" s="14" t="n"/>
    </row>
    <row r="278" ht="18" customHeight="1">
      <c r="B278" s="98" t="n"/>
      <c r="C278" s="306" t="n"/>
      <c r="D278" s="306" t="n"/>
      <c r="E278" s="306" t="n"/>
      <c r="F278" s="306" t="n"/>
      <c r="G278" s="80" t="n"/>
      <c r="H278" s="294" t="n"/>
      <c r="I278" s="294" t="n"/>
      <c r="J278" s="106" t="n"/>
      <c r="K278" s="107" t="n"/>
      <c r="L278" s="294" t="n"/>
      <c r="M278" s="294" t="n"/>
      <c r="N278" s="294" t="n"/>
      <c r="O278" s="294" t="n"/>
      <c r="P278" s="294" t="n"/>
      <c r="Q278" s="108" t="n"/>
      <c r="R278" s="306" t="n"/>
      <c r="S278" s="306" t="n"/>
      <c r="T278" s="306" t="n"/>
      <c r="U278" s="306" t="n"/>
      <c r="V278" s="96" t="n"/>
      <c r="AE278" s="14" t="n"/>
    </row>
    <row r="279" ht="18.75" customHeight="1">
      <c r="B279" s="98" t="n"/>
      <c r="C279" s="306" t="n"/>
      <c r="D279" s="306" t="n"/>
      <c r="E279" s="306" t="n"/>
      <c r="F279" s="306" t="n"/>
      <c r="G279" s="98" t="n"/>
      <c r="H279" s="306" t="n"/>
      <c r="I279" s="306" t="n"/>
      <c r="J279" s="109" t="n"/>
      <c r="K279" s="292" t="inlineStr">
        <is>
          <t>Temperatura média do enrolamento - Tr</t>
        </is>
      </c>
      <c r="P279" s="120">
        <f>P274</f>
        <v/>
      </c>
      <c r="Q279" s="111">
        <f>Q274</f>
        <v/>
      </c>
      <c r="R279" s="306" t="n"/>
      <c r="S279" s="306" t="n"/>
      <c r="T279" s="306" t="n"/>
      <c r="U279" s="306" t="n"/>
      <c r="V279" s="96" t="n"/>
      <c r="AE279" s="14" t="n"/>
    </row>
    <row r="280" ht="18.75" customHeight="1">
      <c r="B280" s="98" t="n"/>
      <c r="C280" s="306" t="n"/>
      <c r="D280" s="306" t="n"/>
      <c r="E280" s="306" t="n"/>
      <c r="F280" s="306" t="n"/>
      <c r="G280" s="98" t="n"/>
      <c r="H280" s="306" t="n"/>
      <c r="I280" s="306" t="n"/>
      <c r="J280" s="109" t="n"/>
      <c r="K280" s="292" t="inlineStr">
        <is>
          <t>Temp. Amb.  no desligamento - T2</t>
        </is>
      </c>
      <c r="P280" s="120">
        <f>MEDIAN(R208:T208)</f>
        <v/>
      </c>
      <c r="Q280" s="111" t="inlineStr">
        <is>
          <t xml:space="preserve"> °C</t>
        </is>
      </c>
      <c r="R280" s="306" t="n"/>
      <c r="S280" s="306" t="n"/>
      <c r="T280" s="306" t="n"/>
      <c r="U280" s="306" t="n"/>
      <c r="V280" s="96" t="n"/>
    </row>
    <row r="281" ht="19.5" customHeight="1" thickBot="1">
      <c r="B281" s="98" t="n"/>
      <c r="C281" s="306" t="n"/>
      <c r="D281" s="306" t="n"/>
      <c r="E281" s="306" t="n"/>
      <c r="F281" s="306" t="n"/>
      <c r="G281" s="112" t="n"/>
      <c r="H281" s="113" t="n"/>
      <c r="I281" s="113" t="n"/>
      <c r="J281" s="114" t="n"/>
      <c r="K281" s="299" t="n"/>
      <c r="L281" s="411" t="n"/>
      <c r="M281" s="411" t="n"/>
      <c r="N281" s="411" t="n"/>
      <c r="O281" s="411" t="n"/>
      <c r="P281" s="121" t="n"/>
      <c r="Q281" s="116" t="n"/>
      <c r="R281" s="306" t="n"/>
      <c r="S281" s="306" t="n"/>
      <c r="T281" s="306" t="n"/>
      <c r="U281" s="306" t="n"/>
      <c r="V281" s="96" t="n"/>
    </row>
    <row r="282" ht="18" customHeight="1">
      <c r="B282" s="98" t="n"/>
      <c r="C282" s="306" t="n"/>
      <c r="D282" s="306" t="n"/>
      <c r="E282" s="306" t="n"/>
      <c r="F282" s="306" t="n"/>
      <c r="G282" s="306" t="n"/>
      <c r="H282" s="306" t="n"/>
      <c r="I282" s="306" t="n"/>
      <c r="J282" s="306" t="n"/>
      <c r="K282" s="306" t="n"/>
      <c r="L282" s="306" t="n"/>
      <c r="M282" s="306" t="n"/>
      <c r="N282" s="306" t="n"/>
      <c r="O282" s="306" t="n"/>
      <c r="P282" s="306" t="n"/>
      <c r="Q282" s="306" t="n"/>
      <c r="R282" s="306" t="n"/>
      <c r="S282" s="306" t="n"/>
      <c r="T282" s="306" t="n"/>
      <c r="U282" s="306" t="n"/>
      <c r="V282" s="96" t="n"/>
    </row>
    <row r="283" ht="18" customHeight="1">
      <c r="B283" s="98" t="n"/>
      <c r="C283" s="306" t="n"/>
      <c r="D283" s="306" t="n"/>
      <c r="E283" s="306" t="n"/>
      <c r="F283" s="306" t="n"/>
      <c r="G283" s="306" t="n"/>
      <c r="H283" s="306" t="n"/>
      <c r="I283" s="306" t="n"/>
      <c r="J283" s="306" t="n"/>
      <c r="K283" s="306" t="n"/>
      <c r="L283" s="306" t="n"/>
      <c r="M283" s="310" t="inlineStr">
        <is>
          <t xml:space="preserve">Variação de Temperatura Reator - DT  = </t>
        </is>
      </c>
      <c r="N283" s="118">
        <f>P274-P280</f>
        <v/>
      </c>
      <c r="O283" s="119">
        <f>Q280</f>
        <v/>
      </c>
      <c r="P283" s="306" t="n"/>
      <c r="Q283" s="306" t="n"/>
      <c r="R283" s="306" t="n"/>
      <c r="S283" s="306" t="n"/>
      <c r="T283" s="306" t="n"/>
      <c r="U283" s="306" t="n"/>
      <c r="V283" s="96" t="n"/>
    </row>
    <row r="284" ht="18.75" customHeight="1" thickBot="1">
      <c r="B284" s="98" t="n"/>
      <c r="C284" s="306" t="n"/>
      <c r="D284" s="306" t="n"/>
      <c r="E284" s="306" t="n"/>
      <c r="F284" s="306" t="n"/>
      <c r="G284" s="306" t="n"/>
      <c r="H284" s="306" t="n"/>
      <c r="I284" s="306" t="n"/>
      <c r="J284" s="306" t="n"/>
      <c r="K284" s="306" t="n"/>
      <c r="L284" s="306" t="n"/>
      <c r="M284" s="306" t="n"/>
      <c r="N284" s="306" t="n"/>
      <c r="O284" s="306" t="n"/>
      <c r="P284" s="306" t="n"/>
      <c r="Q284" s="306" t="n"/>
      <c r="R284" s="306" t="n"/>
      <c r="S284" s="306" t="n"/>
      <c r="T284" s="306" t="n"/>
      <c r="U284" s="306" t="n"/>
      <c r="V284" s="96" t="n"/>
      <c r="AE284" s="14" t="n"/>
    </row>
    <row r="285" ht="18.75" customHeight="1">
      <c r="B285" s="98" t="n"/>
      <c r="C285" s="306" t="n"/>
      <c r="D285" s="306" t="n"/>
      <c r="E285" s="306" t="n"/>
      <c r="F285" s="306" t="n"/>
      <c r="G285" s="298" t="inlineStr">
        <is>
          <t>Correção da temperatura média final para temperatura ambiente de referência</t>
        </is>
      </c>
      <c r="H285" s="406" t="n"/>
      <c r="I285" s="406" t="n"/>
      <c r="J285" s="406" t="n"/>
      <c r="K285" s="406" t="n"/>
      <c r="L285" s="406" t="n"/>
      <c r="M285" s="406" t="n"/>
      <c r="N285" s="406" t="n"/>
      <c r="O285" s="406" t="n"/>
      <c r="P285" s="406" t="n"/>
      <c r="Q285" s="407" t="n"/>
      <c r="R285" s="306" t="n"/>
      <c r="S285" s="306" t="n"/>
      <c r="T285" s="306" t="n"/>
      <c r="U285" s="306" t="n"/>
      <c r="V285" s="96" t="n"/>
    </row>
    <row r="286" ht="18.75" customHeight="1">
      <c r="B286" s="98" t="n"/>
      <c r="C286" s="306" t="n"/>
      <c r="D286" s="306" t="n"/>
      <c r="E286" s="306" t="n"/>
      <c r="F286" s="306" t="n"/>
      <c r="G286" s="282">
        <f>G277</f>
        <v/>
      </c>
      <c r="H286" s="391" t="n"/>
      <c r="I286" s="391" t="n"/>
      <c r="J286" s="410" t="n"/>
      <c r="K286" s="284">
        <f>K277</f>
        <v/>
      </c>
      <c r="L286" s="391" t="n"/>
      <c r="M286" s="391" t="n"/>
      <c r="N286" s="391" t="n"/>
      <c r="O286" s="391" t="n"/>
      <c r="P286" s="391" t="n"/>
      <c r="Q286" s="410" t="n"/>
      <c r="R286" s="306" t="n"/>
      <c r="S286" s="306" t="n"/>
      <c r="T286" s="306" t="n"/>
      <c r="U286" s="306" t="n"/>
      <c r="V286" s="96" t="n"/>
    </row>
    <row r="287" ht="18" customHeight="1">
      <c r="B287" s="98" t="n"/>
      <c r="C287" s="306" t="n"/>
      <c r="D287" s="306" t="n"/>
      <c r="E287" s="306" t="n"/>
      <c r="F287" s="306" t="n"/>
      <c r="G287" s="80" t="n"/>
      <c r="H287" s="294" t="n"/>
      <c r="I287" s="294" t="n"/>
      <c r="J287" s="106" t="n"/>
      <c r="K287" s="107" t="n"/>
      <c r="L287" s="294" t="n"/>
      <c r="M287" s="294" t="n"/>
      <c r="N287" s="294" t="n"/>
      <c r="O287" s="294" t="n"/>
      <c r="P287" s="294" t="n"/>
      <c r="Q287" s="108" t="n"/>
      <c r="R287" s="306" t="n"/>
      <c r="S287" s="306" t="n"/>
      <c r="T287" s="306" t="n"/>
      <c r="U287" s="306" t="n"/>
      <c r="V287" s="96" t="n"/>
    </row>
    <row r="288" ht="18.75" customHeight="1">
      <c r="B288" s="98" t="n"/>
      <c r="C288" s="306" t="n"/>
      <c r="D288" s="306" t="n"/>
      <c r="E288" s="306" t="n"/>
      <c r="F288" s="306" t="n"/>
      <c r="G288" s="98" t="n"/>
      <c r="H288" s="306" t="n"/>
      <c r="I288" s="306" t="n"/>
      <c r="J288" s="109" t="n"/>
      <c r="K288" s="292" t="inlineStr">
        <is>
          <t>Temperatura Amb. referência - Tref</t>
        </is>
      </c>
      <c r="P288" s="120" t="n">
        <v>40</v>
      </c>
      <c r="Q288" s="111">
        <f>Q280</f>
        <v/>
      </c>
      <c r="R288" s="306" t="n"/>
      <c r="S288" s="306" t="n"/>
      <c r="T288" s="306" t="n"/>
      <c r="U288" s="306" t="n"/>
      <c r="V288" s="96" t="n"/>
    </row>
    <row r="289" ht="18.75" customHeight="1">
      <c r="B289" s="98" t="n"/>
      <c r="C289" s="306" t="n"/>
      <c r="D289" s="306" t="n"/>
      <c r="E289" s="306" t="n"/>
      <c r="F289" s="306" t="n"/>
      <c r="G289" s="98" t="n"/>
      <c r="H289" s="306" t="n"/>
      <c r="I289" s="306" t="n"/>
      <c r="J289" s="109" t="n"/>
      <c r="K289" s="292">
        <f>K280</f>
        <v/>
      </c>
      <c r="P289" s="120">
        <f>P280</f>
        <v/>
      </c>
      <c r="Q289" s="111">
        <f>Q280</f>
        <v/>
      </c>
      <c r="R289" s="306" t="n"/>
      <c r="S289" s="306" t="n"/>
      <c r="T289" s="306" t="n"/>
      <c r="U289" s="306" t="n"/>
      <c r="V289" s="96" t="n"/>
    </row>
    <row r="290" ht="18.75" customHeight="1">
      <c r="B290" s="98" t="n"/>
      <c r="C290" s="306" t="n"/>
      <c r="D290" s="306" t="n"/>
      <c r="E290" s="306" t="n"/>
      <c r="F290" s="306" t="n"/>
      <c r="G290" s="98" t="n"/>
      <c r="H290" s="306" t="n"/>
      <c r="I290" s="306" t="n"/>
      <c r="J290" s="109" t="n"/>
      <c r="K290" s="292" t="inlineStr">
        <is>
          <t>Variação de Temperatura Reator - DT</t>
        </is>
      </c>
      <c r="P290" s="120">
        <f>N283</f>
        <v/>
      </c>
      <c r="Q290" s="111">
        <f>O283</f>
        <v/>
      </c>
      <c r="R290" s="306" t="n"/>
      <c r="S290" s="306" t="n"/>
      <c r="T290" s="306" t="n"/>
      <c r="U290" s="306" t="n"/>
      <c r="V290" s="96" t="n"/>
    </row>
    <row r="291" ht="19.5" customHeight="1" thickBot="1">
      <c r="B291" s="98" t="n"/>
      <c r="C291" s="306" t="n"/>
      <c r="D291" s="306" t="n"/>
      <c r="E291" s="306" t="n"/>
      <c r="F291" s="306" t="n"/>
      <c r="G291" s="112" t="n"/>
      <c r="H291" s="113" t="n"/>
      <c r="I291" s="113" t="n"/>
      <c r="J291" s="114" t="n"/>
      <c r="K291" s="277" t="n"/>
      <c r="L291" s="411" t="n"/>
      <c r="M291" s="411" t="n"/>
      <c r="N291" s="411" t="n"/>
      <c r="O291" s="411" t="n"/>
      <c r="P291" s="115" t="n"/>
      <c r="Q291" s="116" t="n"/>
      <c r="R291" s="306" t="n"/>
      <c r="S291" s="306" t="n"/>
      <c r="T291" s="306" t="n"/>
      <c r="U291" s="306" t="n"/>
      <c r="V291" s="96" t="n"/>
    </row>
    <row r="292" ht="18" customHeight="1">
      <c r="B292" s="98" t="n"/>
      <c r="C292" s="306" t="n"/>
      <c r="D292" s="306" t="n"/>
      <c r="E292" s="306" t="n"/>
      <c r="F292" s="306" t="n"/>
      <c r="G292" s="306" t="n"/>
      <c r="H292" s="306" t="n"/>
      <c r="I292" s="306" t="n"/>
      <c r="J292" s="306" t="n"/>
      <c r="K292" s="306" t="n"/>
      <c r="L292" s="306" t="n"/>
      <c r="M292" s="306" t="n"/>
      <c r="N292" s="306" t="n"/>
      <c r="O292" s="306" t="n"/>
      <c r="P292" s="306" t="n"/>
      <c r="Q292" s="306" t="n"/>
      <c r="R292" s="306" t="n"/>
      <c r="S292" s="306" t="n"/>
      <c r="T292" s="306" t="n"/>
      <c r="U292" s="306" t="n"/>
      <c r="V292" s="96" t="n"/>
    </row>
    <row r="293" ht="18" customHeight="1">
      <c r="B293" s="98" t="n"/>
      <c r="C293" s="306" t="n"/>
      <c r="D293" s="306" t="n"/>
      <c r="E293" s="306" t="n"/>
      <c r="F293" s="306" t="n"/>
      <c r="G293" s="306" t="n"/>
      <c r="H293" s="306" t="n"/>
      <c r="I293" s="306" t="n"/>
      <c r="J293" s="306" t="n"/>
      <c r="K293" s="306" t="n"/>
      <c r="L293" s="306" t="n"/>
      <c r="M293" s="306" t="n"/>
      <c r="N293" s="306" t="n"/>
      <c r="O293" s="310" t="inlineStr">
        <is>
          <t>Temperatura média final do Reator corrigida para temperatura ambiente de referência - TMF =</t>
        </is>
      </c>
      <c r="P293" s="118">
        <f>(P290*(BH27+P288)/(BH27+P289))+P288</f>
        <v/>
      </c>
      <c r="Q293" s="119">
        <f>O283</f>
        <v/>
      </c>
      <c r="R293" s="306" t="n"/>
      <c r="S293" s="306" t="n"/>
      <c r="T293" s="306" t="n"/>
      <c r="U293" s="306" t="n"/>
      <c r="V293" s="96" t="n"/>
    </row>
    <row r="294" ht="18.75" customHeight="1" thickBot="1">
      <c r="B294" s="98" t="n"/>
      <c r="C294" s="306" t="n"/>
      <c r="D294" s="306" t="n"/>
      <c r="E294" s="306" t="n"/>
      <c r="F294" s="306" t="n"/>
      <c r="G294" s="306" t="n"/>
      <c r="H294" s="306" t="n"/>
      <c r="I294" s="306" t="n"/>
      <c r="J294" s="306" t="n"/>
      <c r="K294" s="306" t="n"/>
      <c r="L294" s="306" t="n"/>
      <c r="M294" s="306" t="n"/>
      <c r="N294" s="306" t="n"/>
      <c r="O294" s="306" t="n"/>
      <c r="P294" s="306" t="n"/>
      <c r="Q294" s="306" t="n"/>
      <c r="R294" s="306" t="n"/>
      <c r="S294" s="306" t="n"/>
      <c r="T294" s="306" t="n"/>
      <c r="U294" s="306" t="n"/>
      <c r="V294" s="96" t="n"/>
    </row>
    <row r="295" ht="18.75" customHeight="1">
      <c r="B295" s="98" t="n"/>
      <c r="C295" s="306" t="n"/>
      <c r="D295" s="306" t="n"/>
      <c r="E295" s="306" t="n"/>
      <c r="F295" s="306" t="n"/>
      <c r="G295" s="298" t="inlineStr">
        <is>
          <t>Elevação de temperatura média final para temperatura ambiente de referência</t>
        </is>
      </c>
      <c r="H295" s="406" t="n"/>
      <c r="I295" s="406" t="n"/>
      <c r="J295" s="406" t="n"/>
      <c r="K295" s="406" t="n"/>
      <c r="L295" s="406" t="n"/>
      <c r="M295" s="406" t="n"/>
      <c r="N295" s="406" t="n"/>
      <c r="O295" s="406" t="n"/>
      <c r="P295" s="406" t="n"/>
      <c r="Q295" s="407" t="n"/>
      <c r="R295" s="306" t="n"/>
      <c r="S295" s="306" t="n"/>
      <c r="T295" s="306" t="n"/>
      <c r="U295" s="306" t="n"/>
      <c r="V295" s="96" t="n"/>
    </row>
    <row r="296" ht="18.75" customHeight="1">
      <c r="B296" s="98" t="n"/>
      <c r="C296" s="306" t="n"/>
      <c r="D296" s="306" t="n"/>
      <c r="E296" s="306" t="n"/>
      <c r="F296" s="306" t="n"/>
      <c r="G296" s="282">
        <f>G286</f>
        <v/>
      </c>
      <c r="H296" s="391" t="n"/>
      <c r="I296" s="391" t="n"/>
      <c r="J296" s="410" t="n"/>
      <c r="K296" s="284">
        <f>K286</f>
        <v/>
      </c>
      <c r="L296" s="391" t="n"/>
      <c r="M296" s="391" t="n"/>
      <c r="N296" s="391" t="n"/>
      <c r="O296" s="391" t="n"/>
      <c r="P296" s="391" t="n"/>
      <c r="Q296" s="410" t="n"/>
      <c r="R296" s="306" t="n"/>
      <c r="S296" s="306" t="n"/>
      <c r="T296" s="306" t="n"/>
      <c r="U296" s="306" t="n"/>
      <c r="V296" s="96" t="n"/>
    </row>
    <row r="297" ht="18" customHeight="1">
      <c r="B297" s="98" t="n"/>
      <c r="C297" s="306" t="n"/>
      <c r="D297" s="306" t="n"/>
      <c r="E297" s="306" t="n"/>
      <c r="F297" s="306" t="n"/>
      <c r="G297" s="80" t="n"/>
      <c r="H297" s="294" t="n"/>
      <c r="I297" s="294" t="n"/>
      <c r="J297" s="106" t="n"/>
      <c r="K297" s="107" t="n"/>
      <c r="L297" s="294" t="n"/>
      <c r="M297" s="294" t="n"/>
      <c r="N297" s="294" t="n"/>
      <c r="O297" s="294" t="n"/>
      <c r="P297" s="294" t="n"/>
      <c r="Q297" s="108" t="n"/>
      <c r="R297" s="306" t="n"/>
      <c r="S297" s="306" t="n"/>
      <c r="T297" s="306" t="n"/>
      <c r="U297" s="306" t="n"/>
      <c r="V297" s="96" t="n"/>
    </row>
    <row r="298" ht="18.75" customHeight="1">
      <c r="B298" s="98" t="n"/>
      <c r="C298" s="306" t="n"/>
      <c r="D298" s="306" t="n"/>
      <c r="E298" s="306" t="n"/>
      <c r="F298" s="306" t="n"/>
      <c r="G298" s="98" t="n"/>
      <c r="H298" s="306" t="n"/>
      <c r="I298" s="306" t="n"/>
      <c r="J298" s="109" t="n"/>
      <c r="K298" s="292" t="inlineStr">
        <is>
          <t>Temperatura Media Final - TMF</t>
        </is>
      </c>
      <c r="P298" s="120">
        <f>P293</f>
        <v/>
      </c>
      <c r="Q298" s="111">
        <f>Q290</f>
        <v/>
      </c>
      <c r="R298" s="306" t="n"/>
      <c r="S298" s="306" t="n"/>
      <c r="T298" s="306" t="n"/>
      <c r="U298" s="306" t="n"/>
      <c r="V298" s="96" t="n"/>
    </row>
    <row r="299" ht="18.75" customHeight="1">
      <c r="B299" s="98" t="n"/>
      <c r="C299" s="306" t="n"/>
      <c r="D299" s="306" t="n"/>
      <c r="E299" s="306" t="n"/>
      <c r="F299" s="306" t="n"/>
      <c r="G299" s="98" t="n"/>
      <c r="H299" s="306" t="n"/>
      <c r="I299" s="306" t="n"/>
      <c r="J299" s="109" t="n"/>
      <c r="K299" s="292" t="inlineStr">
        <is>
          <t>Temperatura Amb. referência - Tref</t>
        </is>
      </c>
      <c r="P299" s="120">
        <f>P288</f>
        <v/>
      </c>
      <c r="Q299" s="111">
        <f>Q298</f>
        <v/>
      </c>
      <c r="R299" s="306" t="n"/>
      <c r="S299" s="306" t="n"/>
      <c r="T299" s="306" t="n"/>
      <c r="U299" s="306" t="n"/>
      <c r="V299" s="96" t="n"/>
    </row>
    <row r="300" ht="19.5" customHeight="1" thickBot="1">
      <c r="B300" s="98" t="n"/>
      <c r="C300" s="306" t="n"/>
      <c r="D300" s="306" t="n"/>
      <c r="E300" s="306" t="n"/>
      <c r="F300" s="306" t="n"/>
      <c r="G300" s="112" t="n"/>
      <c r="H300" s="113" t="n"/>
      <c r="I300" s="113" t="n"/>
      <c r="J300" s="114" t="n"/>
      <c r="K300" s="277" t="n"/>
      <c r="L300" s="411" t="n"/>
      <c r="M300" s="411" t="n"/>
      <c r="N300" s="411" t="n"/>
      <c r="O300" s="411" t="n"/>
      <c r="P300" s="115" t="n"/>
      <c r="Q300" s="116" t="n"/>
      <c r="R300" s="306" t="n"/>
      <c r="S300" s="306" t="n"/>
      <c r="T300" s="306" t="n"/>
      <c r="U300" s="306" t="n"/>
      <c r="V300" s="96" t="n"/>
    </row>
    <row r="301" ht="18" customHeight="1">
      <c r="B301" s="98" t="n"/>
      <c r="C301" s="306" t="n"/>
      <c r="D301" s="306" t="n"/>
      <c r="E301" s="306" t="n"/>
      <c r="F301" s="306" t="n"/>
      <c r="G301" s="306" t="n"/>
      <c r="H301" s="306" t="n"/>
      <c r="I301" s="306" t="n"/>
      <c r="J301" s="306" t="n"/>
      <c r="K301" s="306" t="n"/>
      <c r="L301" s="306" t="n"/>
      <c r="M301" s="306" t="n"/>
      <c r="N301" s="306" t="n"/>
      <c r="O301" s="306" t="n"/>
      <c r="P301" s="306" t="n"/>
      <c r="Q301" s="306" t="n"/>
      <c r="R301" s="306" t="n"/>
      <c r="S301" s="306" t="n"/>
      <c r="T301" s="306" t="n"/>
      <c r="U301" s="306" t="n"/>
      <c r="V301" s="96" t="n"/>
    </row>
    <row r="302" ht="18" customHeight="1">
      <c r="B302" s="98" t="n"/>
      <c r="C302" s="306" t="n"/>
      <c r="D302" s="306" t="n"/>
      <c r="E302" s="306" t="n"/>
      <c r="F302" s="306" t="n"/>
      <c r="G302" s="306" t="n"/>
      <c r="H302" s="306" t="n"/>
      <c r="I302" s="306" t="n"/>
      <c r="J302" s="306" t="n"/>
      <c r="K302" s="306" t="n"/>
      <c r="L302" s="306" t="n"/>
      <c r="M302" s="306" t="n"/>
      <c r="N302" s="306" t="n"/>
      <c r="O302" s="310" t="inlineStr">
        <is>
          <t>Elevação de temperatura média final para temperatura ambiente de referência - DTref =</t>
        </is>
      </c>
      <c r="P302" s="118">
        <f>P298-P299</f>
        <v/>
      </c>
      <c r="Q302" s="119">
        <f>Q293</f>
        <v/>
      </c>
      <c r="R302" s="306" t="n"/>
      <c r="S302" s="306" t="n"/>
      <c r="T302" s="306" t="n"/>
      <c r="U302" s="306" t="n"/>
      <c r="V302" s="96" t="n"/>
    </row>
    <row r="303" ht="18.75" customHeight="1" thickBot="1">
      <c r="B303" s="98" t="n"/>
      <c r="C303" s="306" t="n"/>
      <c r="D303" s="306" t="n"/>
      <c r="E303" s="306" t="n"/>
      <c r="F303" s="306" t="n"/>
      <c r="G303" s="306" t="n"/>
      <c r="H303" s="306" t="n"/>
      <c r="I303" s="306" t="n"/>
      <c r="J303" s="306" t="n"/>
      <c r="K303" s="306" t="n"/>
      <c r="L303" s="306" t="n"/>
      <c r="M303" s="306" t="n"/>
      <c r="N303" s="306" t="n"/>
      <c r="O303" s="310" t="n"/>
      <c r="P303" s="118" t="n"/>
      <c r="Q303" s="119" t="n"/>
      <c r="R303" s="306" t="n"/>
      <c r="S303" s="306" t="n"/>
      <c r="T303" s="306" t="n"/>
      <c r="U303" s="306" t="n"/>
      <c r="V303" s="96" t="n"/>
    </row>
    <row r="304" ht="18.75" customHeight="1">
      <c r="B304" s="98" t="n"/>
      <c r="C304" s="306" t="n"/>
      <c r="D304" s="306" t="n"/>
      <c r="E304" s="306" t="n"/>
      <c r="F304" s="306" t="n"/>
      <c r="G304" s="298" t="inlineStr">
        <is>
          <t>Cálculo da temperatura média final atingida após o curto-circuito Ɵ</t>
        </is>
      </c>
      <c r="H304" s="406" t="n"/>
      <c r="I304" s="406" t="n"/>
      <c r="J304" s="406" t="n"/>
      <c r="K304" s="406" t="n"/>
      <c r="L304" s="406" t="n"/>
      <c r="M304" s="406" t="n"/>
      <c r="N304" s="406" t="n"/>
      <c r="O304" s="406" t="n"/>
      <c r="P304" s="406" t="n"/>
      <c r="Q304" s="407" t="n"/>
      <c r="R304" s="306" t="n"/>
      <c r="S304" s="306" t="n"/>
      <c r="T304" s="306" t="n"/>
      <c r="U304" s="306" t="n"/>
      <c r="V304" s="96" t="n"/>
    </row>
    <row r="305" ht="18.75" customHeight="1">
      <c r="B305" s="98" t="n"/>
      <c r="C305" s="306" t="n"/>
      <c r="D305" s="306" t="n"/>
      <c r="E305" s="306" t="n"/>
      <c r="F305" s="306" t="n"/>
      <c r="G305" s="282">
        <f>G296</f>
        <v/>
      </c>
      <c r="H305" s="391" t="n"/>
      <c r="I305" s="391" t="n"/>
      <c r="J305" s="410" t="n"/>
      <c r="K305" s="284">
        <f>K296</f>
        <v/>
      </c>
      <c r="L305" s="391" t="n"/>
      <c r="M305" s="391" t="n"/>
      <c r="N305" s="391" t="n"/>
      <c r="O305" s="391" t="n"/>
      <c r="P305" s="391" t="n"/>
      <c r="Q305" s="410" t="n"/>
      <c r="R305" s="306" t="n"/>
      <c r="S305" s="306" t="n"/>
      <c r="T305" s="306" t="n"/>
      <c r="U305" s="306" t="n"/>
      <c r="V305" s="96" t="n"/>
    </row>
    <row r="306" ht="18" customHeight="1">
      <c r="B306" s="98" t="n"/>
      <c r="C306" s="306" t="n"/>
      <c r="D306" s="306" t="n"/>
      <c r="E306" s="306" t="n"/>
      <c r="F306" s="306" t="n"/>
      <c r="G306" s="80" t="n"/>
      <c r="H306" s="294" t="n"/>
      <c r="I306" s="294" t="n"/>
      <c r="J306" s="106" t="n"/>
      <c r="K306" s="107" t="n"/>
      <c r="L306" s="294" t="n"/>
      <c r="M306" s="294" t="n"/>
      <c r="N306" s="294" t="n"/>
      <c r="O306" s="294" t="n"/>
      <c r="P306" s="294" t="n"/>
      <c r="Q306" s="108" t="n"/>
      <c r="R306" s="306" t="n"/>
      <c r="S306" s="306" t="n"/>
      <c r="T306" s="306" t="n"/>
      <c r="U306" s="306" t="n"/>
      <c r="V306" s="96" t="n"/>
    </row>
    <row r="307" ht="18.75" customHeight="1">
      <c r="B307" s="98" t="n"/>
      <c r="C307" s="306" t="n"/>
      <c r="D307" s="306" t="n"/>
      <c r="E307" s="306" t="n"/>
      <c r="F307" s="306" t="n"/>
      <c r="G307" s="98" t="n"/>
      <c r="H307" s="306" t="n"/>
      <c r="I307" s="306" t="n"/>
      <c r="J307" s="109" t="n"/>
      <c r="K307" s="292" t="inlineStr">
        <is>
          <t>Temperatura Media Final - TMF</t>
        </is>
      </c>
      <c r="P307" s="120">
        <f>P298</f>
        <v/>
      </c>
      <c r="Q307" s="111">
        <f>Q299</f>
        <v/>
      </c>
      <c r="R307" s="306" t="n"/>
      <c r="S307" s="306" t="n"/>
      <c r="T307" s="306" t="n"/>
      <c r="U307" s="306" t="n"/>
      <c r="V307" s="96" t="n"/>
    </row>
    <row r="308" ht="18.75" customHeight="1">
      <c r="B308" s="98" t="n"/>
      <c r="C308" s="306" t="n"/>
      <c r="D308" s="306" t="n"/>
      <c r="E308" s="306" t="n"/>
      <c r="F308" s="306" t="n"/>
      <c r="G308" s="98" t="n"/>
      <c r="H308" s="306" t="n"/>
      <c r="I308" s="306" t="n"/>
      <c r="J308" s="109" t="n"/>
      <c r="K308" s="292" t="inlineStr">
        <is>
          <t>Corrente de curto-circuito - Icc</t>
        </is>
      </c>
      <c r="P308" s="120" t="n">
        <v>10</v>
      </c>
      <c r="Q308" s="111" t="inlineStr">
        <is>
          <t xml:space="preserve"> kA</t>
        </is>
      </c>
      <c r="R308" s="306" t="n"/>
      <c r="S308" s="306" t="n"/>
      <c r="T308" s="306" t="n"/>
      <c r="U308" s="306" t="n"/>
      <c r="V308" s="96" t="n"/>
    </row>
    <row r="309" ht="18.75" customHeight="1">
      <c r="B309" s="98" t="n"/>
      <c r="C309" s="306" t="n"/>
      <c r="D309" s="306" t="n"/>
      <c r="E309" s="306" t="n"/>
      <c r="F309" s="306" t="n"/>
      <c r="G309" s="98" t="n"/>
      <c r="H309" s="306" t="n"/>
      <c r="I309" s="306" t="n"/>
      <c r="J309" s="109" t="n"/>
      <c r="K309" s="292" t="inlineStr">
        <is>
          <t>Secção do Enrolamento - S</t>
        </is>
      </c>
      <c r="P309" s="151" t="inlineStr"/>
      <c r="Q309" s="111" t="inlineStr">
        <is>
          <t>mm²</t>
        </is>
      </c>
      <c r="R309" s="306" t="n"/>
      <c r="S309" s="306" t="n"/>
      <c r="T309" s="306" t="n"/>
      <c r="U309" s="306" t="n"/>
      <c r="V309" s="96" t="n"/>
    </row>
    <row r="310" ht="18.75" customHeight="1">
      <c r="B310" s="98" t="n"/>
      <c r="C310" s="306" t="n"/>
      <c r="D310" s="306" t="n"/>
      <c r="E310" s="306" t="n"/>
      <c r="F310" s="306" t="n"/>
      <c r="G310" s="98" t="n"/>
      <c r="H310" s="306" t="n"/>
      <c r="I310" s="306" t="n"/>
      <c r="J310" s="109" t="n"/>
      <c r="K310" s="292" t="inlineStr">
        <is>
          <t>Duração do Curto-circuito - t</t>
        </is>
      </c>
      <c r="P310" s="120" t="n">
        <v>1</v>
      </c>
      <c r="Q310" s="111" t="inlineStr">
        <is>
          <t>s</t>
        </is>
      </c>
      <c r="R310" s="306" t="n"/>
      <c r="S310" s="306" t="n"/>
      <c r="T310" s="306" t="n"/>
      <c r="U310" s="306" t="n"/>
      <c r="V310" s="96" t="n"/>
    </row>
    <row r="311" ht="19.5" customHeight="1" thickBot="1">
      <c r="B311" s="98" t="n"/>
      <c r="C311" s="306" t="n"/>
      <c r="D311" s="306" t="n"/>
      <c r="E311" s="306" t="n"/>
      <c r="F311" s="306" t="n"/>
      <c r="G311" s="112" t="n"/>
      <c r="H311" s="113" t="n"/>
      <c r="I311" s="113" t="n"/>
      <c r="J311" s="114" t="n"/>
      <c r="K311" s="277" t="n"/>
      <c r="L311" s="411" t="n"/>
      <c r="M311" s="411" t="n"/>
      <c r="N311" s="411" t="n"/>
      <c r="O311" s="411" t="n"/>
      <c r="P311" s="115" t="n"/>
      <c r="Q311" s="116" t="n"/>
      <c r="R311" s="306" t="n"/>
      <c r="S311" s="306" t="n"/>
      <c r="T311" s="306" t="n"/>
      <c r="U311" s="306" t="n"/>
      <c r="V311" s="96" t="n"/>
    </row>
    <row r="312" ht="18" customHeight="1">
      <c r="B312" s="98" t="n"/>
      <c r="C312" s="306" t="n"/>
      <c r="D312" s="306" t="n"/>
      <c r="E312" s="306" t="n"/>
      <c r="F312" s="306" t="n"/>
      <c r="G312" s="306" t="n"/>
      <c r="H312" s="306" t="n"/>
      <c r="I312" s="306" t="n"/>
      <c r="J312" s="306" t="n"/>
      <c r="K312" s="306" t="n"/>
      <c r="L312" s="306" t="n"/>
      <c r="M312" s="306" t="n"/>
      <c r="N312" s="306" t="n"/>
      <c r="O312" s="306" t="n"/>
      <c r="P312" s="306" t="n"/>
      <c r="Q312" s="306" t="n"/>
      <c r="R312" s="306" t="n"/>
      <c r="S312" s="306" t="n"/>
      <c r="T312" s="306" t="n"/>
      <c r="U312" s="306" t="n"/>
      <c r="V312" s="96" t="n"/>
    </row>
    <row r="313" ht="18.75" customHeight="1">
      <c r="B313" s="98" t="n"/>
      <c r="C313" s="306" t="n"/>
      <c r="D313" s="306" t="n"/>
      <c r="E313" s="306" t="n"/>
      <c r="F313" s="306" t="n"/>
      <c r="G313" s="306" t="n"/>
      <c r="H313" s="306" t="n"/>
      <c r="I313" s="306" t="n"/>
      <c r="J313" s="306" t="n"/>
      <c r="K313" s="306" t="n"/>
      <c r="L313" s="306" t="n"/>
      <c r="M313" s="306" t="n"/>
      <c r="N313" s="306" t="n"/>
      <c r="O313" s="310" t="inlineStr">
        <is>
          <t>Calculo da temperatura media final atingida após o curto-circuito - Ɵ =</t>
        </is>
      </c>
      <c r="P313" s="118">
        <f>P307+((2*(P307+BH27))/((45700/((P308*1000)/P309)^2*P310)-1))</f>
        <v/>
      </c>
      <c r="Q313" s="119">
        <f>Q302</f>
        <v/>
      </c>
      <c r="R313" s="306" t="n"/>
      <c r="S313" s="306" t="n"/>
      <c r="T313" s="306" t="n"/>
      <c r="U313" s="306" t="n"/>
      <c r="V313" s="96" t="n"/>
    </row>
    <row r="314" ht="18" customHeight="1">
      <c r="B314" s="98" t="n"/>
      <c r="C314" s="306" t="n"/>
      <c r="D314" s="306" t="n"/>
      <c r="E314" s="306" t="n"/>
      <c r="F314" s="306" t="n"/>
      <c r="G314" s="306" t="n"/>
      <c r="H314" s="306" t="n"/>
      <c r="I314" s="306" t="n"/>
      <c r="J314" s="306" t="n"/>
      <c r="K314" s="310" t="n"/>
      <c r="L314" s="118" t="n"/>
      <c r="M314" s="119" t="n"/>
      <c r="N314" s="306" t="n"/>
      <c r="O314" s="306" t="n"/>
      <c r="P314" s="306" t="n"/>
      <c r="Q314" s="306" t="n"/>
      <c r="R314" s="306" t="n"/>
      <c r="S314" s="306" t="n"/>
      <c r="T314" s="306" t="n"/>
      <c r="U314" s="306" t="n"/>
      <c r="V314" s="96" t="n"/>
    </row>
    <row r="315" ht="18" customHeight="1">
      <c r="B315" s="416" t="inlineStr">
        <is>
          <t>Resultado final</t>
        </is>
      </c>
      <c r="V315" s="385" t="n"/>
    </row>
    <row r="316" ht="18" customHeight="1">
      <c r="B316" s="98" t="n"/>
      <c r="C316" s="306" t="n"/>
      <c r="D316" s="306" t="n"/>
      <c r="E316" s="306" t="n"/>
      <c r="F316" s="306" t="n"/>
      <c r="G316" s="306" t="n"/>
      <c r="H316" s="306" t="n"/>
      <c r="I316" s="306" t="n"/>
      <c r="J316" s="306" t="n"/>
      <c r="K316" s="306" t="n"/>
      <c r="L316" s="306" t="n"/>
      <c r="M316" s="306" t="n"/>
      <c r="N316" s="306" t="n"/>
      <c r="O316" s="306" t="n"/>
      <c r="P316" s="306" t="n"/>
      <c r="Q316" s="306" t="n"/>
      <c r="R316" s="306" t="n"/>
      <c r="S316" s="306" t="n"/>
      <c r="T316" s="306" t="n"/>
      <c r="U316" s="306" t="n"/>
      <c r="V316" s="96" t="n"/>
    </row>
    <row r="317" ht="18" customHeight="1">
      <c r="B317" s="98" t="n"/>
      <c r="C317" s="306" t="n"/>
      <c r="D317" s="306" t="n"/>
      <c r="E317" s="306" t="n"/>
      <c r="F317" s="306" t="n"/>
      <c r="G317" s="306" t="n"/>
      <c r="H317" s="306" t="n"/>
      <c r="I317" s="306" t="n"/>
      <c r="J317" s="306" t="n"/>
      <c r="K317" s="306" t="n"/>
      <c r="L317" s="306" t="n"/>
      <c r="M317" s="306" t="n"/>
      <c r="N317" s="306" t="n"/>
      <c r="O317" s="306" t="n"/>
      <c r="P317" s="306" t="n"/>
      <c r="Q317" s="306" t="n"/>
      <c r="R317" s="306" t="n"/>
      <c r="S317" s="306" t="n"/>
      <c r="T317" s="306" t="n"/>
      <c r="U317" s="306" t="n"/>
      <c r="V317" s="96" t="n"/>
    </row>
    <row r="318" ht="18" customHeight="1">
      <c r="B318" s="98" t="n"/>
      <c r="C318" s="306" t="n"/>
      <c r="D318" s="306" t="n"/>
      <c r="E318" s="306" t="n"/>
      <c r="F318" s="306" t="n"/>
      <c r="G318" s="306" t="n"/>
      <c r="H318" s="306" t="n"/>
      <c r="I318" s="306" t="n"/>
      <c r="J318" s="306" t="n"/>
      <c r="K318" s="306" t="n"/>
      <c r="L318" s="306" t="n"/>
      <c r="M318" s="306" t="n"/>
      <c r="N318" s="306" t="n"/>
      <c r="O318" s="306" t="n"/>
      <c r="P318" s="306" t="n"/>
      <c r="Q318" s="306" t="n"/>
      <c r="R318" s="306" t="n"/>
      <c r="S318" s="306" t="n"/>
      <c r="T318" s="306" t="n"/>
      <c r="U318" s="306" t="n"/>
      <c r="V318" s="96" t="n"/>
    </row>
    <row r="319" ht="18" customHeight="1">
      <c r="B319" s="98" t="n"/>
      <c r="C319" s="306" t="n"/>
      <c r="D319" s="306" t="n"/>
      <c r="E319" s="306" t="n"/>
      <c r="F319" s="306" t="n"/>
      <c r="G319" s="306" t="n"/>
      <c r="H319" s="306" t="n"/>
      <c r="I319" s="306" t="n"/>
      <c r="J319" s="306" t="n"/>
      <c r="K319" s="306" t="n"/>
      <c r="L319" s="306" t="n"/>
      <c r="M319" s="306" t="n"/>
      <c r="N319" s="306" t="n"/>
      <c r="O319" s="306" t="n"/>
      <c r="P319" s="306" t="n"/>
      <c r="Q319" s="306" t="n"/>
      <c r="R319" s="306" t="n"/>
      <c r="S319" s="306" t="n"/>
      <c r="T319" s="306" t="n"/>
      <c r="U319" s="306" t="n"/>
      <c r="V319" s="96" t="n"/>
    </row>
    <row r="320" ht="18.75" customHeight="1" thickBot="1">
      <c r="B320" s="98" t="n"/>
      <c r="C320" s="306" t="n"/>
      <c r="D320" s="306" t="n"/>
      <c r="E320" s="306" t="n"/>
      <c r="F320" s="306" t="n"/>
      <c r="G320" s="306" t="n"/>
      <c r="H320" s="306" t="n"/>
      <c r="I320" s="306" t="n"/>
      <c r="J320" s="306" t="n"/>
      <c r="K320" s="306" t="n"/>
      <c r="L320" s="306" t="n"/>
      <c r="M320" s="306" t="n"/>
      <c r="N320" s="306" t="n"/>
      <c r="O320" s="306" t="n"/>
      <c r="P320" s="306" t="n"/>
      <c r="Q320" s="306" t="n"/>
      <c r="R320" s="306" t="n"/>
      <c r="S320" s="306" t="n"/>
      <c r="T320" s="306" t="n"/>
      <c r="U320" s="306" t="n"/>
      <c r="V320" s="96" t="n"/>
    </row>
    <row r="321" ht="18.75" customHeight="1">
      <c r="B321" s="98" t="n"/>
      <c r="C321" s="306" t="n"/>
      <c r="D321" s="306" t="n"/>
      <c r="E321" s="306" t="n"/>
      <c r="F321" s="306" t="n"/>
      <c r="G321" s="306" t="n"/>
      <c r="H321" s="306" t="n"/>
      <c r="I321" s="423" t="inlineStr">
        <is>
          <t>Valor Garantido</t>
        </is>
      </c>
      <c r="J321" s="381" t="n"/>
      <c r="K321" s="381" t="n"/>
      <c r="L321" s="381" t="n"/>
      <c r="M321" s="381" t="n"/>
      <c r="N321" s="382" t="n"/>
      <c r="O321" s="306" t="n"/>
      <c r="P321" s="306" t="n"/>
      <c r="Q321" s="306" t="n"/>
      <c r="R321" s="306" t="n"/>
      <c r="S321" s="306" t="n"/>
      <c r="T321" s="306" t="n"/>
      <c r="U321" s="306" t="n"/>
      <c r="V321" s="96" t="n"/>
    </row>
    <row r="322" ht="18.75" customHeight="1">
      <c r="B322" s="98" t="n"/>
      <c r="C322" s="306" t="n"/>
      <c r="D322" s="306" t="n"/>
      <c r="E322" s="306" t="n"/>
      <c r="F322" s="306" t="n"/>
      <c r="G322" s="306" t="n"/>
      <c r="H322" s="306" t="n"/>
      <c r="I322" s="304" t="inlineStr">
        <is>
          <t>Classe de temperatura</t>
        </is>
      </c>
      <c r="M322" s="96" t="inlineStr">
        <is>
          <t>F: 155°C</t>
        </is>
      </c>
      <c r="N322" s="385" t="n"/>
      <c r="O322" s="306" t="n"/>
      <c r="P322" s="306" t="n"/>
      <c r="Q322" s="306" t="n"/>
      <c r="R322" s="306" t="n"/>
      <c r="S322" s="306" t="n"/>
      <c r="T322" s="306" t="n"/>
      <c r="U322" s="306" t="n"/>
      <c r="V322" s="96" t="n"/>
    </row>
    <row r="323" ht="19.5" customHeight="1" thickBot="1">
      <c r="B323" s="98" t="n"/>
      <c r="C323" s="306" t="n"/>
      <c r="D323" s="306" t="n"/>
      <c r="E323" s="306" t="n"/>
      <c r="F323" s="306" t="n"/>
      <c r="G323" s="306" t="n"/>
      <c r="H323" s="306" t="n"/>
      <c r="I323" s="308" t="inlineStr">
        <is>
          <t>Temperatura média final.</t>
        </is>
      </c>
      <c r="J323" s="411" t="n"/>
      <c r="K323" s="411" t="n"/>
      <c r="L323" s="411" t="n"/>
      <c r="M323" s="122">
        <f>P293</f>
        <v/>
      </c>
      <c r="N323" s="123">
        <f>Q293</f>
        <v/>
      </c>
      <c r="O323" s="306" t="n"/>
      <c r="P323" s="306" t="n"/>
      <c r="Q323" s="306" t="n"/>
      <c r="R323" s="306" t="n"/>
      <c r="S323" s="306" t="n"/>
      <c r="T323" s="306" t="n"/>
      <c r="U323" s="306" t="n"/>
      <c r="V323" s="96" t="n"/>
    </row>
    <row r="324" ht="18" customHeight="1">
      <c r="B324" s="98" t="n"/>
      <c r="C324" s="306" t="n"/>
      <c r="D324" s="306" t="n"/>
      <c r="E324" s="306" t="n"/>
      <c r="F324" s="306" t="n"/>
      <c r="G324" s="306" t="n"/>
      <c r="H324" s="306" t="n"/>
      <c r="I324" s="306" t="n"/>
      <c r="J324" s="306" t="n"/>
      <c r="K324" s="306" t="n"/>
      <c r="L324" s="306" t="n"/>
      <c r="M324" s="306" t="n"/>
      <c r="N324" s="306" t="n"/>
      <c r="O324" s="306" t="n"/>
      <c r="P324" s="306" t="n"/>
      <c r="Q324" s="306" t="n"/>
      <c r="R324" s="306" t="n"/>
      <c r="S324" s="306" t="n"/>
      <c r="T324" s="306" t="n"/>
      <c r="U324" s="306" t="n"/>
      <c r="V324" s="96" t="n"/>
    </row>
    <row r="325" ht="18.75" customHeight="1">
      <c r="B325" s="98" t="n"/>
      <c r="C325" s="306" t="n"/>
      <c r="D325" s="306" t="n"/>
      <c r="E325" s="306" t="n"/>
      <c r="F325" s="306" t="n"/>
      <c r="G325" s="310" t="inlineStr">
        <is>
          <t>Data dos Ensaios:</t>
        </is>
      </c>
      <c r="J325" s="311">
        <f>TODAY()</f>
        <v/>
      </c>
      <c r="L325" s="306" t="n"/>
      <c r="M325" s="306" t="n"/>
      <c r="N325" s="306" t="n"/>
      <c r="O325" s="306" t="n"/>
      <c r="P325" s="306" t="n"/>
      <c r="Q325" s="306" t="n"/>
      <c r="R325" s="306" t="n"/>
      <c r="S325" s="306" t="n"/>
      <c r="T325" s="306" t="n"/>
      <c r="U325" s="306" t="n"/>
      <c r="V325" s="96" t="n"/>
    </row>
    <row r="326" ht="18.75" customHeight="1">
      <c r="B326" s="98" t="n"/>
      <c r="C326" s="306" t="n"/>
      <c r="D326" s="306" t="n"/>
      <c r="E326" s="306" t="n"/>
      <c r="F326" s="306" t="n"/>
      <c r="G326" s="306" t="n"/>
      <c r="H326" s="310" t="n"/>
      <c r="I326" s="293" t="n"/>
      <c r="J326" s="311" t="n"/>
      <c r="K326" s="312" t="n"/>
      <c r="L326" s="306" t="n"/>
      <c r="M326" s="306" t="n"/>
      <c r="N326" s="306" t="n"/>
      <c r="O326" s="306" t="n"/>
      <c r="P326" s="306" t="n"/>
      <c r="Q326" s="306" t="n"/>
      <c r="R326" s="306" t="n"/>
      <c r="S326" s="306" t="n"/>
      <c r="T326" s="306" t="n"/>
      <c r="U326" s="306" t="n"/>
      <c r="V326" s="96" t="n"/>
    </row>
    <row r="327" ht="18" customHeight="1">
      <c r="B327" s="98" t="n"/>
      <c r="C327" s="306" t="n"/>
      <c r="D327" s="306" t="n"/>
      <c r="E327" s="306" t="n"/>
      <c r="F327" s="306" t="n"/>
      <c r="G327" s="306" t="n"/>
      <c r="H327" s="127" t="inlineStr">
        <is>
          <t>Responsável pelos ensaios</t>
        </is>
      </c>
      <c r="I327" s="95" t="n"/>
      <c r="J327" s="95" t="n"/>
      <c r="K327" s="95" t="n"/>
      <c r="L327" s="306" t="n"/>
      <c r="M327" s="306" t="n"/>
      <c r="N327" s="127" t="inlineStr">
        <is>
          <t>Inspetor do Cliente:</t>
        </is>
      </c>
      <c r="O327" s="306" t="n"/>
      <c r="P327" s="306" t="n"/>
      <c r="Q327" s="95" t="n"/>
      <c r="R327" s="95" t="n"/>
      <c r="S327" s="95" t="n"/>
      <c r="T327" s="95" t="n"/>
      <c r="U327" s="95" t="n"/>
      <c r="V327" s="128" t="n"/>
      <c r="W327" s="147" t="n"/>
      <c r="X327" s="147" t="n"/>
      <c r="Y327" s="42" t="n"/>
      <c r="Z327" s="42" t="n"/>
      <c r="AA327" s="42" t="n"/>
    </row>
    <row r="328" ht="18" customHeight="1">
      <c r="B328" s="94" t="n"/>
      <c r="C328" s="95" t="n"/>
      <c r="D328" s="95" t="n"/>
      <c r="E328" s="95" t="n"/>
      <c r="F328" s="306" t="n"/>
      <c r="G328" s="306" t="n"/>
      <c r="H328" s="306" t="n"/>
      <c r="I328" s="306" t="n"/>
      <c r="J328" s="306" t="n"/>
      <c r="K328" s="9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128" t="n"/>
    </row>
    <row r="329" ht="18" customHeight="1">
      <c r="B329" s="94" t="n"/>
      <c r="C329" s="95" t="n"/>
      <c r="D329" s="95" t="n"/>
      <c r="E329" s="95" t="n"/>
      <c r="F329" s="306" t="n"/>
      <c r="G329" s="306" t="n"/>
      <c r="H329" s="306" t="n"/>
      <c r="I329" s="306" t="n"/>
      <c r="J329" s="306" t="n"/>
      <c r="K329" s="9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128" t="n"/>
    </row>
    <row r="330" ht="18" customHeight="1">
      <c r="B330" s="98" t="n"/>
      <c r="C330" s="306" t="n"/>
      <c r="D330" s="306" t="n"/>
      <c r="E330" s="306" t="n"/>
      <c r="F330" s="306" t="n"/>
      <c r="G330" s="127" t="n"/>
      <c r="H330" s="95" t="n"/>
      <c r="I330" s="95" t="n"/>
      <c r="J330" s="95" t="n"/>
      <c r="K330" s="306" t="n"/>
      <c r="L330" s="306" t="n"/>
      <c r="M330" s="306" t="n"/>
      <c r="N330" s="306" t="n"/>
      <c r="O330" s="306" t="n"/>
      <c r="P330" s="127" t="n"/>
      <c r="Q330" s="95" t="n"/>
      <c r="R330" s="95" t="n"/>
      <c r="S330" s="95" t="n"/>
      <c r="T330" s="95" t="n"/>
      <c r="U330" s="95" t="n"/>
      <c r="V330" s="128" t="n"/>
      <c r="W330" s="147" t="n"/>
      <c r="X330" s="147" t="n"/>
      <c r="Y330" s="42" t="n"/>
      <c r="Z330" s="42" t="n"/>
      <c r="AA330" s="42" t="n"/>
    </row>
    <row r="331" ht="18" customHeight="1">
      <c r="B331" s="98" t="n"/>
      <c r="C331" s="306" t="n"/>
      <c r="D331" s="306" t="n"/>
      <c r="E331" s="306" t="n"/>
      <c r="F331" s="306" t="n"/>
      <c r="G331" s="127" t="n"/>
      <c r="H331" s="95" t="n"/>
      <c r="I331" s="95" t="n"/>
      <c r="J331" s="95" t="n"/>
      <c r="K331" s="306" t="n"/>
      <c r="L331" s="306" t="n"/>
      <c r="M331" s="306" t="n"/>
      <c r="N331" s="306" t="n"/>
      <c r="O331" s="306" t="n"/>
      <c r="P331" s="127" t="n"/>
      <c r="Q331" s="95" t="n"/>
      <c r="R331" s="95" t="n"/>
      <c r="S331" s="95" t="n"/>
      <c r="T331" s="95" t="n"/>
      <c r="U331" s="95" t="n"/>
      <c r="V331" s="128" t="n"/>
      <c r="W331" s="147" t="n"/>
      <c r="X331" s="147" t="n"/>
      <c r="Y331" s="42" t="n"/>
      <c r="Z331" s="42" t="n"/>
      <c r="AA331" s="42" t="n"/>
    </row>
    <row r="332" ht="18.75" customHeight="1">
      <c r="B332" s="98" t="n"/>
      <c r="C332" s="306" t="n"/>
      <c r="D332" s="306" t="n"/>
      <c r="E332" s="306" t="n"/>
      <c r="F332" s="306" t="n"/>
      <c r="G332" s="294" t="n"/>
      <c r="H332" s="397" t="n"/>
      <c r="I332" s="397" t="n"/>
      <c r="J332" s="397" t="n"/>
      <c r="K332" s="397" t="n"/>
      <c r="L332" s="306" t="n"/>
      <c r="M332" s="294" t="n"/>
      <c r="N332" s="397" t="n"/>
      <c r="O332" s="397" t="n"/>
      <c r="P332" s="397" t="n"/>
      <c r="Q332" s="397" t="n"/>
      <c r="R332" s="95" t="n"/>
      <c r="S332" s="95" t="n"/>
      <c r="T332" s="95" t="n"/>
      <c r="U332" s="95" t="n"/>
      <c r="V332" s="128" t="n"/>
      <c r="W332" s="147" t="n"/>
      <c r="X332" s="147" t="n"/>
      <c r="Y332" s="42" t="n"/>
      <c r="Z332" s="42" t="n"/>
    </row>
    <row r="333" ht="18" customHeight="1">
      <c r="B333" s="98" t="n"/>
      <c r="C333" s="306" t="n"/>
      <c r="D333" s="306" t="n"/>
      <c r="E333" s="306" t="n"/>
      <c r="F333" s="306" t="n"/>
      <c r="G333" s="95" t="n"/>
      <c r="H333" s="95" t="n"/>
      <c r="I333" s="95" t="n"/>
      <c r="J333" s="95" t="n"/>
      <c r="K333" s="306" t="n"/>
      <c r="L333" s="306" t="n"/>
      <c r="M333" s="306" t="n"/>
      <c r="N333" s="306" t="n"/>
      <c r="O333" s="306" t="n"/>
      <c r="P333" s="95" t="n"/>
      <c r="Q333" s="95" t="n"/>
      <c r="R333" s="95" t="n"/>
      <c r="S333" s="95" t="n"/>
      <c r="T333" s="95" t="n"/>
      <c r="U333" s="95" t="n"/>
      <c r="V333" s="128" t="n"/>
      <c r="W333" s="147" t="n"/>
      <c r="X333" s="147" t="n"/>
      <c r="Y333" s="42" t="n"/>
      <c r="Z333" s="42" t="n"/>
      <c r="AA333" s="42" t="n"/>
    </row>
    <row r="334" ht="15" customHeight="1">
      <c r="B334" s="98" t="n"/>
      <c r="C334" s="306" t="n"/>
      <c r="D334" s="306" t="n"/>
      <c r="E334" s="306" t="n"/>
      <c r="F334" s="269" t="inlineStr">
        <is>
          <t>Rua Prefeito Domingos Mocelin Neto, 155 - CEP 83420-000 | Quatro Barras | PR | BRA
Tel: +55 41 3167-4000</t>
        </is>
      </c>
      <c r="S334" s="312" t="n"/>
      <c r="T334" s="312" t="n"/>
      <c r="U334" s="312" t="n"/>
      <c r="V334" s="129" t="n"/>
      <c r="W334" s="149" t="n"/>
      <c r="X334" s="149" t="n"/>
      <c r="Y334" s="251" t="n"/>
      <c r="Z334" s="251" t="n"/>
    </row>
    <row r="335" ht="18.75" customHeight="1">
      <c r="B335" s="130" t="n"/>
      <c r="C335" s="312" t="n"/>
      <c r="D335" s="312" t="n"/>
      <c r="E335" s="293" t="n"/>
      <c r="S335" s="312" t="n"/>
      <c r="T335" s="312" t="n"/>
      <c r="U335" s="312" t="n"/>
      <c r="V335" s="129" t="n"/>
    </row>
    <row r="336" ht="18.75" customHeight="1" thickBot="1">
      <c r="B336" s="131" t="n"/>
      <c r="C336" s="132" t="n"/>
      <c r="D336" s="132" t="n"/>
      <c r="E336" s="132" t="n"/>
      <c r="F336" s="132" t="n"/>
      <c r="G336" s="132" t="n"/>
      <c r="H336" s="132" t="n"/>
      <c r="I336" s="132" t="n"/>
      <c r="J336" s="113" t="n"/>
      <c r="K336" s="113" t="n"/>
      <c r="L336" s="113" t="n"/>
      <c r="M336" s="113" t="n"/>
      <c r="N336" s="113" t="n"/>
      <c r="O336" s="113" t="n"/>
      <c r="P336" s="113" t="n"/>
      <c r="Q336" s="113" t="n"/>
      <c r="R336" s="113" t="n"/>
      <c r="S336" s="113" t="n"/>
      <c r="T336" s="113" t="n"/>
      <c r="U336" s="113" t="n"/>
      <c r="V336" s="133" t="n"/>
    </row>
  </sheetData>
  <mergeCells count="111">
    <mergeCell ref="J53:P54"/>
    <mergeCell ref="D2:V4"/>
    <mergeCell ref="B9:V9"/>
    <mergeCell ref="M17:N17"/>
    <mergeCell ref="C20:M28"/>
    <mergeCell ref="I34:M35"/>
    <mergeCell ref="N34:N35"/>
    <mergeCell ref="O34:O35"/>
    <mergeCell ref="B32:V32"/>
    <mergeCell ref="B18:V18"/>
    <mergeCell ref="F5:G5"/>
    <mergeCell ref="F6:G6"/>
    <mergeCell ref="F7:G7"/>
    <mergeCell ref="Q16:R16"/>
    <mergeCell ref="K237:M237"/>
    <mergeCell ref="B84:V84"/>
    <mergeCell ref="H43:I44"/>
    <mergeCell ref="J43:P44"/>
    <mergeCell ref="H45:I46"/>
    <mergeCell ref="J45:P46"/>
    <mergeCell ref="H47:I48"/>
    <mergeCell ref="J47:P48"/>
    <mergeCell ref="I36:M37"/>
    <mergeCell ref="N36:N37"/>
    <mergeCell ref="O36:O37"/>
    <mergeCell ref="H41:I42"/>
    <mergeCell ref="J41:P42"/>
    <mergeCell ref="B39:V39"/>
    <mergeCell ref="H55:I56"/>
    <mergeCell ref="J55:P56"/>
    <mergeCell ref="H57:I58"/>
    <mergeCell ref="J57:P58"/>
    <mergeCell ref="I61:O61"/>
    <mergeCell ref="H49:I50"/>
    <mergeCell ref="J49:P50"/>
    <mergeCell ref="H51:I52"/>
    <mergeCell ref="J51:P52"/>
    <mergeCell ref="H53:I54"/>
    <mergeCell ref="AD236:AK236"/>
    <mergeCell ref="B232:V232"/>
    <mergeCell ref="J234:N234"/>
    <mergeCell ref="R86:T86"/>
    <mergeCell ref="X55:AK55"/>
    <mergeCell ref="X2:AN2"/>
    <mergeCell ref="X3:AK3"/>
    <mergeCell ref="AL3:AN3"/>
    <mergeCell ref="X54:AN54"/>
    <mergeCell ref="I210:O210"/>
    <mergeCell ref="AL55:AN55"/>
    <mergeCell ref="K235:M235"/>
    <mergeCell ref="K236:M236"/>
    <mergeCell ref="J325:K325"/>
    <mergeCell ref="K307:O307"/>
    <mergeCell ref="K308:O308"/>
    <mergeCell ref="K309:O309"/>
    <mergeCell ref="K310:O310"/>
    <mergeCell ref="K311:O311"/>
    <mergeCell ref="K238:M238"/>
    <mergeCell ref="K239:M239"/>
    <mergeCell ref="K240:M240"/>
    <mergeCell ref="K241:M241"/>
    <mergeCell ref="K267:Q267"/>
    <mergeCell ref="G325:I325"/>
    <mergeCell ref="G332:K332"/>
    <mergeCell ref="M332:Q332"/>
    <mergeCell ref="D86:Q86"/>
    <mergeCell ref="K291:O291"/>
    <mergeCell ref="G295:Q295"/>
    <mergeCell ref="G296:J296"/>
    <mergeCell ref="K296:Q296"/>
    <mergeCell ref="K279:O279"/>
    <mergeCell ref="K280:O280"/>
    <mergeCell ref="K281:O281"/>
    <mergeCell ref="G285:Q285"/>
    <mergeCell ref="G286:J286"/>
    <mergeCell ref="K286:Q286"/>
    <mergeCell ref="K269:O269"/>
    <mergeCell ref="K270:O270"/>
    <mergeCell ref="K271:O271"/>
    <mergeCell ref="K298:O298"/>
    <mergeCell ref="K299:O299"/>
    <mergeCell ref="K300:O300"/>
    <mergeCell ref="G304:Q304"/>
    <mergeCell ref="I321:N321"/>
    <mergeCell ref="I322:L322"/>
    <mergeCell ref="M322:N322"/>
    <mergeCell ref="I323:L323"/>
    <mergeCell ref="F334:R335"/>
    <mergeCell ref="K242:M242"/>
    <mergeCell ref="K243:M243"/>
    <mergeCell ref="K244:M244"/>
    <mergeCell ref="K245:M245"/>
    <mergeCell ref="K246:M246"/>
    <mergeCell ref="K247:M247"/>
    <mergeCell ref="G267:J267"/>
    <mergeCell ref="G266:Q266"/>
    <mergeCell ref="K272:O272"/>
    <mergeCell ref="G276:Q276"/>
    <mergeCell ref="G277:J277"/>
    <mergeCell ref="K277:Q277"/>
    <mergeCell ref="I252:O252"/>
    <mergeCell ref="K250:M250"/>
    <mergeCell ref="K248:M248"/>
    <mergeCell ref="K249:M249"/>
    <mergeCell ref="B264:V264"/>
    <mergeCell ref="B315:V315"/>
    <mergeCell ref="G305:J305"/>
    <mergeCell ref="K305:Q305"/>
    <mergeCell ref="K288:O288"/>
    <mergeCell ref="K289:O289"/>
    <mergeCell ref="K290:O290"/>
  </mergeCells>
  <conditionalFormatting sqref="Y57:AN57">
    <cfRule type="expression" priority="5" dxfId="2">
      <formula>$E$92&lt;1</formula>
    </cfRule>
  </conditionalFormatting>
  <conditionalFormatting sqref="AL58:AN66 Y58:AK58">
    <cfRule type="expression" priority="4" dxfId="2">
      <formula>$E$96&lt;1</formula>
    </cfRule>
  </conditionalFormatting>
  <conditionalFormatting sqref="Y59:AK66">
    <cfRule type="expression" priority="3" dxfId="2">
      <formula>$E$100&lt;1</formula>
    </cfRule>
  </conditionalFormatting>
  <conditionalFormatting sqref="Y5:AN24">
    <cfRule type="cellIs" priority="2" operator="lessThan" dxfId="0">
      <formula>1</formula>
    </cfRule>
  </conditionalFormatting>
  <conditionalFormatting sqref="Y57:AN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scale="43" fitToHeight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Rodrigo Quaresma da Silva</dc:creator>
  <dcterms:created xsi:type="dcterms:W3CDTF">2019-02-18T12:01:04Z</dcterms:created>
  <dcterms:modified xsi:type="dcterms:W3CDTF">2023-01-12T17:37:56Z</dcterms:modified>
  <cp:lastModifiedBy>Felipe Franchi Pires</cp:lastModifiedBy>
  <cp:lastPrinted>2022-04-14T19:04:41Z</cp:lastPrinted>
</cp:coreProperties>
</file>