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20610" yWindow="915" windowWidth="20730" windowHeight="11160" tabRatio="854" firstSheet="0" activeTab="1"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76">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5" fillId="2" borderId="17" applyAlignment="1" pivotButton="0" quotePrefix="0" xfId="1">
      <alignment horizontal="right" vertical="center" textRotation="90"/>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0" applyAlignment="1" pivotButton="0" quotePrefix="0" xfId="1">
      <alignment vertical="center"/>
    </xf>
    <xf numFmtId="0" fontId="9" fillId="2" borderId="19" applyAlignment="1" pivotButton="0" quotePrefix="0" xfId="1">
      <alignment vertical="center"/>
    </xf>
    <xf numFmtId="0" fontId="38" fillId="2" borderId="1" applyAlignment="1" pivotButton="0" quotePrefix="0" xfId="0">
      <alignment horizontal="center" wrapText="1"/>
    </xf>
    <xf numFmtId="0" fontId="38" fillId="2" borderId="2" applyAlignment="1" pivotButton="0" quotePrefix="0" xfId="0">
      <alignment horizontal="center" wrapText="1"/>
    </xf>
    <xf numFmtId="0" fontId="9" fillId="2" borderId="2" applyAlignment="1" pivotButton="0" quotePrefix="0" xfId="1">
      <alignment horizontal="center" vertical="center" shrinkToFit="1"/>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8" fillId="2" borderId="3" applyAlignment="1" pivotButton="0" quotePrefix="0" xfId="1">
      <alignment vertical="center" wrapText="1"/>
    </xf>
    <xf numFmtId="0" fontId="8" fillId="2" borderId="0" applyAlignment="1" pivotButton="0" quotePrefix="0" xfId="1">
      <alignment vertical="center" wrapText="1"/>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5" fillId="2" borderId="4" applyAlignment="1" pivotButton="0" quotePrefix="0" xfId="1">
      <alignment vertical="center" shrinkToFit="1"/>
    </xf>
    <xf numFmtId="0" fontId="5" fillId="2" borderId="15" applyAlignment="1" pivotButton="0" quotePrefix="0" xfId="1">
      <alignment vertical="center" shrinkToFit="1"/>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0" fillId="2" borderId="2" pivotButton="0" quotePrefix="0" xfId="0"/>
    <xf numFmtId="0" fontId="3" fillId="2" borderId="19" applyAlignment="1" pivotButton="0" quotePrefix="0" xfId="1">
      <alignment vertical="center"/>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2" fillId="0" borderId="2" applyAlignment="1" pivotButton="0" quotePrefix="0" xfId="0">
      <alignment horizontal="center" vertical="center" shrinkToFit="1"/>
    </xf>
    <xf numFmtId="0" fontId="0" fillId="0" borderId="0" applyAlignment="1" pivotButton="0" quotePrefix="0" xfId="0">
      <alignment vertical="center" wrapText="1"/>
    </xf>
    <xf numFmtId="0" fontId="0" fillId="0" borderId="3" applyAlignment="1" pivotButton="0" quotePrefix="0" xfId="0">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zoomScaleNormal="100" workbookViewId="0">
      <selection activeCell="AA2" sqref="AA2"/>
    </sheetView>
  </sheetViews>
  <sheetFormatPr baseColWidth="8" defaultColWidth="9.140625" defaultRowHeight="15"/>
  <cols>
    <col width="9.140625" customWidth="1" style="187" min="1" max="1"/>
    <col width="12.85546875" customWidth="1" style="187" min="2" max="2"/>
    <col width="12.7109375" bestFit="1" customWidth="1" style="187" min="3" max="3"/>
    <col width="51.7109375" customWidth="1" style="187" min="4" max="4"/>
    <col width="7" customWidth="1" style="187" min="5" max="5"/>
    <col width="5.28515625" customWidth="1" style="187" min="6" max="6"/>
    <col width="14.85546875" customWidth="1" style="187" min="7" max="8"/>
    <col width="7.85546875" customWidth="1" style="187" min="10" max="10"/>
    <col width="9.140625" customWidth="1" style="187" min="11" max="18"/>
    <col width="12.28515625" customWidth="1" style="76" min="19" max="19"/>
    <col width="6.28515625" customWidth="1" style="76" min="20" max="20"/>
    <col width="12.28515625" customWidth="1" style="76" min="21" max="25"/>
    <col width="9.140625" customWidth="1" style="187" min="26" max="26"/>
    <col width="11.28515625" bestFit="1" customWidth="1" style="187"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0.140625" bestFit="1" customWidth="1" style="44" min="36" max="36"/>
    <col width="12.140625" bestFit="1" customWidth="1" style="44" min="37" max="37"/>
    <col width="9.140625" customWidth="1" style="187" min="38" max="40"/>
    <col width="12.5703125" bestFit="1" customWidth="1" style="187" min="41" max="41"/>
    <col width="9.140625" customWidth="1" style="187" min="42" max="43"/>
    <col width="44" bestFit="1" customWidth="1" style="187" min="44" max="44"/>
    <col width="9.140625" customWidth="1" style="187" min="45" max="16384"/>
  </cols>
  <sheetData>
    <row r="1" ht="15.75" customHeight="1" thickBot="1">
      <c r="AC1" s="72" t="n"/>
      <c r="AD1" s="170" t="inlineStr">
        <is>
          <t>AWG</t>
        </is>
      </c>
      <c r="AE1" s="170" t="inlineStr">
        <is>
          <t>Custo</t>
        </is>
      </c>
      <c r="AF1" s="170" t="inlineStr">
        <is>
          <t>ICMS</t>
        </is>
      </c>
      <c r="AG1" s="170" t="inlineStr">
        <is>
          <t>pis/cofins</t>
        </is>
      </c>
      <c r="AH1" s="170" t="inlineStr">
        <is>
          <t>Custo S/ IMP</t>
        </is>
      </c>
    </row>
    <row r="2" ht="15" customHeight="1" thickTop="1">
      <c r="B2" s="75" t="n"/>
      <c r="C2" s="190" t="inlineStr">
        <is>
          <t>LISTA DE MATERIAL</t>
        </is>
      </c>
      <c r="D2" s="237" t="n"/>
      <c r="E2" s="237" t="n"/>
      <c r="F2" s="6" t="n"/>
      <c r="G2" s="238" t="inlineStr">
        <is>
          <t>Custo médio do material</t>
        </is>
      </c>
      <c r="H2" s="238" t="inlineStr">
        <is>
          <t>Custo total por material</t>
        </is>
      </c>
      <c r="I2" s="239" t="n"/>
      <c r="S2" s="3" t="n"/>
      <c r="T2" s="3" t="n"/>
      <c r="U2" s="3" t="n"/>
      <c r="V2" s="3" t="n"/>
      <c r="W2" s="3" t="n"/>
      <c r="X2" s="3" t="n"/>
      <c r="Y2" s="3" t="n"/>
      <c r="AA2" s="106" t="inlineStr">
        <is>
          <t>RT21018020</t>
        </is>
      </c>
      <c r="AB2" s="163" t="inlineStr">
        <is>
          <t>FIO ALUMÍNIO ISOLADO 11,5 AWG - 4M036</t>
        </is>
      </c>
      <c r="AC2" s="171" t="n">
        <v>38.508492</v>
      </c>
      <c r="AD2" s="175" t="n">
        <v>11.5</v>
      </c>
      <c r="AE2" s="176" t="n">
        <v>48.22</v>
      </c>
      <c r="AF2" s="176" t="n">
        <v>0.88</v>
      </c>
      <c r="AG2" s="176" t="n">
        <v>0.9075</v>
      </c>
      <c r="AH2" s="177">
        <f>AE2*AF2*AG2</f>
        <v/>
      </c>
    </row>
    <row r="3" ht="15" customHeight="1" thickBot="1">
      <c r="B3" s="87" t="n"/>
      <c r="C3" s="88" t="inlineStr">
        <is>
          <t>Código</t>
        </is>
      </c>
      <c r="D3" s="88" t="inlineStr">
        <is>
          <t>Material</t>
        </is>
      </c>
      <c r="E3" s="88" t="inlineStr">
        <is>
          <t>Qtd</t>
        </is>
      </c>
      <c r="F3" s="89" t="n"/>
      <c r="G3" s="240" t="n"/>
      <c r="H3" s="240" t="n"/>
      <c r="I3" s="241" t="n"/>
      <c r="S3" s="3" t="n"/>
      <c r="T3" s="3" t="n"/>
      <c r="U3" s="3" t="n"/>
      <c r="V3" s="3" t="n"/>
      <c r="W3" s="3" t="n"/>
      <c r="X3" s="3" t="n"/>
      <c r="Y3" s="3" t="n"/>
      <c r="AA3" s="105" t="inlineStr">
        <is>
          <t>RT21018019</t>
        </is>
      </c>
      <c r="AB3" s="164" t="inlineStr">
        <is>
          <t>FIO ALUMÍNIO ISOLADO 11 AWG - 4M036</t>
        </is>
      </c>
      <c r="AC3" s="172" t="n">
        <v>36.903306</v>
      </c>
      <c r="AD3" s="178" t="n">
        <v>11</v>
      </c>
      <c r="AE3" s="168" t="n">
        <v>46.21</v>
      </c>
      <c r="AF3" s="168" t="n">
        <v>0.88</v>
      </c>
      <c r="AG3" s="168" t="n">
        <v>0.9075</v>
      </c>
      <c r="AH3" s="179">
        <f>AE3*AF3*AG3</f>
        <v/>
      </c>
    </row>
    <row r="4" ht="15" customHeight="1" thickTop="1">
      <c r="B4" s="98" t="n"/>
      <c r="C4" s="73" t="n"/>
      <c r="D4" s="72" t="n"/>
      <c r="E4" s="91" t="n"/>
      <c r="F4" s="95" t="n"/>
      <c r="G4" s="242" t="n"/>
      <c r="H4" s="242" t="n"/>
      <c r="I4" s="243" t="n"/>
      <c r="S4" s="3" t="n"/>
      <c r="T4" s="3" t="n"/>
      <c r="U4" s="3" t="n"/>
      <c r="V4" s="3" t="n"/>
      <c r="W4" s="3" t="n"/>
      <c r="X4" s="3" t="n"/>
      <c r="Y4" s="3" t="n"/>
      <c r="AA4" s="105" t="inlineStr">
        <is>
          <t>RT21018018</t>
        </is>
      </c>
      <c r="AB4" s="164" t="inlineStr">
        <is>
          <t>FIO ALUMÍNIO ISOLADO 10,5 AWG - 4M036</t>
        </is>
      </c>
      <c r="AC4" s="172" t="n">
        <v>34.172094</v>
      </c>
      <c r="AD4" s="178" t="n">
        <v>10.5</v>
      </c>
      <c r="AE4" s="168" t="n">
        <v>42.79</v>
      </c>
      <c r="AF4" s="168" t="n">
        <v>0.88</v>
      </c>
      <c r="AG4" s="168" t="n">
        <v>0.9075</v>
      </c>
      <c r="AH4" s="179">
        <f>AE4*AF4*AG4</f>
        <v/>
      </c>
    </row>
    <row r="5" ht="15" customHeight="1">
      <c r="B5" s="64" t="n"/>
      <c r="C5" s="73" t="inlineStr">
        <is>
          <t>RT21018042</t>
        </is>
      </c>
      <c r="D5" s="73" t="inlineStr">
        <is>
          <t>Fio alumínio isolado 10.0 AWG - 2M036-2T0</t>
        </is>
      </c>
      <c r="E5" s="91" t="n">
        <v>65.96814405409499</v>
      </c>
      <c r="F5" s="95" t="inlineStr">
        <is>
          <t>[kg]</t>
        </is>
      </c>
      <c r="G5" s="244" t="n">
        <v>47</v>
      </c>
      <c r="H5" s="244">
        <f>IF(E5=0,"",G5*E5)</f>
        <v/>
      </c>
      <c r="I5" s="243" t="n"/>
      <c r="S5" s="245" t="n"/>
      <c r="T5" s="245" t="n"/>
      <c r="U5" s="245" t="n"/>
      <c r="V5" s="245" t="n"/>
      <c r="W5" s="245" t="n"/>
      <c r="X5" s="245" t="n"/>
      <c r="Y5" s="245" t="n"/>
      <c r="AA5" s="105" t="inlineStr">
        <is>
          <t>RT21018042</t>
        </is>
      </c>
      <c r="AB5" s="164" t="inlineStr">
        <is>
          <t>FIO ALUMÍNIO ISOLADO 10 AWG - 4M036</t>
        </is>
      </c>
      <c r="AC5" s="172" t="n">
        <v>33.309606</v>
      </c>
      <c r="AD5" s="178" t="n">
        <v>10</v>
      </c>
      <c r="AE5" s="168" t="n">
        <v>41.71</v>
      </c>
      <c r="AF5" s="169" t="n">
        <v>0.88</v>
      </c>
      <c r="AG5" s="169" t="n">
        <v>0.9075</v>
      </c>
      <c r="AH5" s="179">
        <f>AE5*AF5*AG5</f>
        <v/>
      </c>
    </row>
    <row r="6" ht="15" customHeight="1">
      <c r="B6" s="64" t="n"/>
      <c r="C6" s="73" t="inlineStr">
        <is>
          <t>RT21018040</t>
        </is>
      </c>
      <c r="D6" s="73" t="inlineStr">
        <is>
          <t>Fio alumínio isolado 9 AWG - 2M036-2T0</t>
        </is>
      </c>
      <c r="E6" s="91" t="n">
        <v>60.30953817498499</v>
      </c>
      <c r="F6" s="95" t="inlineStr">
        <is>
          <t>[kg]</t>
        </is>
      </c>
      <c r="G6" s="244" t="n">
        <v>43</v>
      </c>
      <c r="H6" s="244">
        <f>IF(E6=0,"",G6*E6)</f>
        <v/>
      </c>
      <c r="I6" s="243" t="n"/>
      <c r="S6" s="3" t="n"/>
      <c r="T6" s="3" t="n"/>
      <c r="U6" s="3" t="n"/>
      <c r="V6" s="3" t="n"/>
      <c r="W6" s="3" t="n"/>
      <c r="X6" s="3" t="n"/>
      <c r="Y6" s="3" t="n"/>
      <c r="AA6" s="105" t="inlineStr">
        <is>
          <t>RT21018016</t>
        </is>
      </c>
      <c r="AB6" s="164" t="inlineStr">
        <is>
          <t>FIO ALUMÍNIO ISOLADO 9,5 AWG - 4M036</t>
        </is>
      </c>
      <c r="AC6" s="172" t="n">
        <v>32.14365</v>
      </c>
      <c r="AD6" s="178" t="n">
        <v>9.5</v>
      </c>
      <c r="AE6" s="168" t="n">
        <v>40.25</v>
      </c>
      <c r="AF6" s="168" t="n">
        <v>0.88</v>
      </c>
      <c r="AG6" s="168" t="n">
        <v>0.9075</v>
      </c>
      <c r="AH6" s="179">
        <f>AE6*AF6*AG6</f>
        <v/>
      </c>
    </row>
    <row r="7" ht="15" customHeight="1">
      <c r="B7" s="64" t="n"/>
      <c r="C7" s="73" t="inlineStr">
        <is>
          <t>RT21018040</t>
        </is>
      </c>
      <c r="D7" s="73" t="inlineStr">
        <is>
          <t>Fio alumínio isolado 9.0 AWG - 2M036-2T0</t>
        </is>
      </c>
      <c r="E7" s="91" t="n">
        <v>60.13138399999999</v>
      </c>
      <c r="F7" s="95" t="inlineStr">
        <is>
          <t>[kg]</t>
        </is>
      </c>
      <c r="G7" s="244" t="n">
        <v>43</v>
      </c>
      <c r="H7" s="244">
        <f>IF(E7=0,"",G7*E7)</f>
        <v/>
      </c>
      <c r="I7" s="243" t="n"/>
      <c r="S7" s="3" t="n"/>
      <c r="T7" s="3" t="n"/>
      <c r="U7" s="3" t="n"/>
      <c r="V7" s="3" t="n"/>
      <c r="W7" s="3" t="n"/>
      <c r="X7" s="3" t="n"/>
      <c r="Y7" s="3" t="n"/>
      <c r="AA7" s="105" t="inlineStr">
        <is>
          <t>RT21018015</t>
        </is>
      </c>
      <c r="AB7" s="164" t="inlineStr">
        <is>
          <t>FIO ALUMÍNIO ISOLADO 9 AWG - 4M036</t>
        </is>
      </c>
      <c r="AC7" s="172" t="n">
        <v>31.113456</v>
      </c>
      <c r="AD7" s="178" t="n">
        <v>9</v>
      </c>
      <c r="AE7" s="168" t="n">
        <v>38.96</v>
      </c>
      <c r="AF7" s="168" t="n">
        <v>0.88</v>
      </c>
      <c r="AG7" s="168" t="n">
        <v>0.9075</v>
      </c>
      <c r="AH7" s="179">
        <f>AE7*AF7*AG7</f>
        <v/>
      </c>
    </row>
    <row r="8" ht="15" customHeight="1">
      <c r="B8" s="64" t="n"/>
      <c r="C8" s="73" t="inlineStr">
        <is>
          <t>RT21018040</t>
        </is>
      </c>
      <c r="D8" s="73" t="inlineStr">
        <is>
          <t>Fio alumínio isolado 9 AWG - 2M036-2T0</t>
        </is>
      </c>
      <c r="E8" s="91" t="n">
        <v>83.32612221228499</v>
      </c>
      <c r="F8" s="95" t="inlineStr">
        <is>
          <t>[kg]</t>
        </is>
      </c>
      <c r="G8" s="244" t="n">
        <v>43</v>
      </c>
      <c r="H8" s="244">
        <f>IF(E8=0,"",G8*E8)</f>
        <v/>
      </c>
      <c r="I8" s="243" t="n"/>
      <c r="S8" s="3" t="n"/>
      <c r="T8" s="3" t="n"/>
      <c r="U8" s="3" t="n"/>
      <c r="V8" s="3" t="n"/>
      <c r="W8" s="3" t="n"/>
      <c r="X8" s="3" t="n"/>
      <c r="Y8" s="3" t="n"/>
      <c r="AA8" s="105" t="inlineStr">
        <is>
          <t>RT21018014</t>
        </is>
      </c>
      <c r="AB8" s="164" t="inlineStr">
        <is>
          <t>FIO ALUMÍNIO ISOLADO 8,5 AWG - 4M036</t>
        </is>
      </c>
      <c r="AC8" s="172" t="n">
        <v>29.955486</v>
      </c>
      <c r="AD8" s="178" t="n">
        <v>8.5</v>
      </c>
      <c r="AE8" s="168" t="n">
        <v>37.51</v>
      </c>
      <c r="AF8" s="168" t="n">
        <v>0.88</v>
      </c>
      <c r="AG8" s="168" t="n">
        <v>0.9075</v>
      </c>
      <c r="AH8" s="179">
        <f>AE8*AF8*AG8</f>
        <v/>
      </c>
    </row>
    <row r="9" ht="15" customHeight="1">
      <c r="B9" s="64" t="n"/>
      <c r="C9" s="73" t="inlineStr">
        <is>
          <t>RT23017038</t>
        </is>
      </c>
      <c r="D9" s="73" t="inlineStr">
        <is>
          <t>Roving contínuo 4400TEX</t>
        </is>
      </c>
      <c r="E9" s="91" t="n">
        <v>489.5874655094925</v>
      </c>
      <c r="F9" s="95" t="inlineStr">
        <is>
          <t>[kg]</t>
        </is>
      </c>
      <c r="G9" s="244" t="n">
        <v>13.08128898</v>
      </c>
      <c r="H9" s="244">
        <f>IF(E9=0,"",G9*E9)</f>
        <v/>
      </c>
      <c r="I9" s="243" t="n"/>
      <c r="S9" s="3" t="n"/>
      <c r="T9" s="3" t="n"/>
      <c r="U9" s="3" t="n"/>
      <c r="V9" s="3" t="n"/>
      <c r="W9" s="3" t="n"/>
      <c r="X9" s="3" t="n"/>
      <c r="Y9" s="3" t="n"/>
      <c r="AA9" s="105" t="inlineStr">
        <is>
          <t>RT21018013</t>
        </is>
      </c>
      <c r="AB9" s="164" t="inlineStr">
        <is>
          <t>FIO ALUMÍNIO ISOLADO 8 AWG - 4M036</t>
        </is>
      </c>
      <c r="AC9" s="172" t="n">
        <v>29.045082</v>
      </c>
      <c r="AD9" s="178" t="n">
        <v>8</v>
      </c>
      <c r="AE9" s="168" t="n">
        <v>36.37</v>
      </c>
      <c r="AF9" s="168" t="n">
        <v>0.88</v>
      </c>
      <c r="AG9" s="168" t="n">
        <v>0.9075</v>
      </c>
      <c r="AH9" s="179">
        <f>AE9*AF9*AG9</f>
        <v/>
      </c>
    </row>
    <row r="10" ht="15" customHeight="1">
      <c r="B10" s="64" t="n"/>
      <c r="C10" s="73" t="inlineStr">
        <is>
          <t>RT23017001</t>
        </is>
      </c>
      <c r="D10" s="4" t="inlineStr">
        <is>
          <t>Tecido WR-600/3 0,20m</t>
        </is>
      </c>
      <c r="E10" s="91" t="n">
        <v>61.19843318868656</v>
      </c>
      <c r="F10" s="95" t="inlineStr">
        <is>
          <t>[kg]</t>
        </is>
      </c>
      <c r="G10" s="244" t="n">
        <v>15.39946963</v>
      </c>
      <c r="H10" s="244">
        <f>IF(E10=0,"",G10*E10)</f>
        <v/>
      </c>
      <c r="I10" s="243" t="n"/>
      <c r="S10" s="245" t="n"/>
      <c r="T10" s="245" t="n"/>
      <c r="U10" s="245" t="n"/>
      <c r="V10" s="245" t="n"/>
      <c r="W10" s="245" t="n"/>
      <c r="X10" s="245" t="n"/>
      <c r="Y10" s="245" t="n"/>
      <c r="AA10" s="105" t="inlineStr">
        <is>
          <t>RT21018012</t>
        </is>
      </c>
      <c r="AB10" s="164" t="inlineStr">
        <is>
          <t>FIO ALUMÍNIO ISOLADO 7,5 AWG - 4M036</t>
        </is>
      </c>
      <c r="AC10" s="172" t="n">
        <v>28.58988</v>
      </c>
      <c r="AD10" s="178" t="n">
        <v>7.5</v>
      </c>
      <c r="AE10" s="168" t="n">
        <v>35.8</v>
      </c>
      <c r="AF10" s="168" t="n">
        <v>0.88</v>
      </c>
      <c r="AG10" s="168" t="n">
        <v>0.9075</v>
      </c>
      <c r="AH10" s="179">
        <f>AE10*AF10*AG10</f>
        <v/>
      </c>
    </row>
    <row r="11" ht="15" customHeight="1">
      <c r="B11" s="64" t="n"/>
      <c r="C11" s="73" t="inlineStr">
        <is>
          <t>RT25010001</t>
        </is>
      </c>
      <c r="D11" s="4" t="inlineStr">
        <is>
          <t>Resina epoxi araldite MY750 BR</t>
        </is>
      </c>
      <c r="E11" s="91" t="n">
        <v>247.8536544141805</v>
      </c>
      <c r="F11" s="95" t="inlineStr">
        <is>
          <t>[kg]</t>
        </is>
      </c>
      <c r="G11" s="244" t="n">
        <v>50.37446551</v>
      </c>
      <c r="H11" s="244">
        <f>IF(E11=0,"",G11*E11)</f>
        <v/>
      </c>
      <c r="I11" s="243" t="n"/>
      <c r="S11" s="3" t="n"/>
      <c r="T11" s="3" t="n"/>
      <c r="U11" s="3" t="n"/>
      <c r="V11" s="3" t="n"/>
      <c r="W11" s="3" t="n"/>
      <c r="X11" s="3" t="n"/>
      <c r="Y11" s="3" t="n"/>
      <c r="AA11" s="105" t="inlineStr">
        <is>
          <t>RT21018011</t>
        </is>
      </c>
      <c r="AB11" s="164" t="inlineStr">
        <is>
          <t>FIO ALUMÍNIO ISOLADO 7 AWG - 4M036</t>
        </is>
      </c>
      <c r="AC11" s="172" t="n">
        <v>28.525992</v>
      </c>
      <c r="AD11" s="178" t="n">
        <v>7</v>
      </c>
      <c r="AE11" s="168" t="n">
        <v>35.72</v>
      </c>
      <c r="AF11" s="168" t="n">
        <v>0.88</v>
      </c>
      <c r="AG11" s="168" t="n">
        <v>0.9075</v>
      </c>
      <c r="AH11" s="179">
        <f>AE11*AF11*AG11</f>
        <v/>
      </c>
      <c r="AI11" s="186" t="n"/>
      <c r="AJ11" s="186" t="n"/>
      <c r="AK11" s="186" t="n"/>
      <c r="AL11" s="193" t="n"/>
    </row>
    <row r="12" ht="15" customHeight="1">
      <c r="B12" s="64" t="n"/>
      <c r="C12" s="73" t="inlineStr">
        <is>
          <t>RT25020002</t>
        </is>
      </c>
      <c r="D12" s="73" t="inlineStr">
        <is>
          <t>Acelerador DY 9577</t>
        </is>
      </c>
      <c r="E12" s="91" t="n">
        <v>9.914146176567222</v>
      </c>
      <c r="F12" s="95" t="inlineStr">
        <is>
          <t>[kg]</t>
        </is>
      </c>
      <c r="G12" s="244" t="n">
        <v>522.12695411</v>
      </c>
      <c r="H12" s="244">
        <f>IF(E12=0,"",G12*E12)</f>
        <v/>
      </c>
      <c r="I12" s="243" t="n"/>
      <c r="S12" s="3" t="n"/>
      <c r="T12" s="3" t="n"/>
      <c r="U12" s="3" t="n"/>
      <c r="V12" s="3" t="n"/>
      <c r="W12" s="3" t="n"/>
      <c r="X12" s="3" t="n"/>
      <c r="Y12" s="3" t="n"/>
      <c r="AA12" s="105" t="inlineStr">
        <is>
          <t>RT21018010</t>
        </is>
      </c>
      <c r="AB12" s="164" t="inlineStr">
        <is>
          <t>FIO ALUMÍNIO ISOLADO 6,5 AWG - 4M036</t>
        </is>
      </c>
      <c r="AC12" s="172" t="n">
        <v>27.974958</v>
      </c>
      <c r="AD12" s="178" t="n">
        <v>6.5</v>
      </c>
      <c r="AE12" s="168" t="n">
        <v>35.03</v>
      </c>
      <c r="AF12" s="168" t="n">
        <v>0.88</v>
      </c>
      <c r="AG12" s="168" t="n">
        <v>0.9075</v>
      </c>
      <c r="AH12" s="179">
        <f>AE12*AF12*AG12</f>
        <v/>
      </c>
      <c r="AI12" s="129" t="n"/>
      <c r="AJ12" s="129" t="n"/>
      <c r="AK12" s="193" t="n"/>
      <c r="AL12" s="193" t="n"/>
      <c r="AM12" s="129" t="n"/>
      <c r="AN12" s="129" t="n"/>
      <c r="AO12" s="193" t="n"/>
    </row>
    <row r="13" ht="15" customHeight="1">
      <c r="B13" s="64" t="n"/>
      <c r="C13" s="97" t="inlineStr">
        <is>
          <t>RT22013007</t>
        </is>
      </c>
      <c r="D13" s="97" t="inlineStr">
        <is>
          <t>Perfil de alumínio 7,5 x 23 mm - EE223</t>
        </is>
      </c>
      <c r="E13" s="91" t="n">
        <v>4.017819854250001e-06</v>
      </c>
      <c r="F13" s="95" t="inlineStr">
        <is>
          <t>[kg]</t>
        </is>
      </c>
      <c r="G13" s="244" t="n">
        <v>29.77188207</v>
      </c>
      <c r="H13" s="244">
        <f>IF(E13=0,"",G13*E13)</f>
        <v/>
      </c>
      <c r="I13" s="243" t="n"/>
      <c r="S13" s="3" t="n"/>
      <c r="T13" s="3" t="n"/>
      <c r="U13" s="3" t="n"/>
      <c r="V13" s="3" t="n"/>
      <c r="W13" s="3" t="n"/>
      <c r="X13" s="3" t="n"/>
      <c r="Y13" s="3" t="n"/>
      <c r="AA13" s="105" t="inlineStr">
        <is>
          <t>RT21018009</t>
        </is>
      </c>
      <c r="AB13" s="164" t="inlineStr">
        <is>
          <t>FIO ALUMÍNIO ISOLADO 6 AWG - 4M036</t>
        </is>
      </c>
      <c r="AC13" s="172" t="n">
        <v>26.617338</v>
      </c>
      <c r="AD13" s="178" t="n">
        <v>6</v>
      </c>
      <c r="AE13" s="168" t="n">
        <v>33.33</v>
      </c>
      <c r="AF13" s="168" t="n">
        <v>0.88</v>
      </c>
      <c r="AG13" s="168" t="n">
        <v>0.9075</v>
      </c>
      <c r="AH13" s="179">
        <f>AE13*AF13*AG13</f>
        <v/>
      </c>
      <c r="AI13" s="116" t="n"/>
      <c r="AJ13" s="116" t="n"/>
      <c r="AK13" s="116" t="n"/>
      <c r="AL13" s="116" t="n"/>
      <c r="AM13" s="116" t="n"/>
      <c r="AN13" s="116" t="n"/>
      <c r="AO13" s="116" t="n"/>
    </row>
    <row r="14" ht="15" customHeight="1">
      <c r="B14" s="64" t="n"/>
      <c r="C14" s="97" t="inlineStr">
        <is>
          <t>RT24015001</t>
        </is>
      </c>
      <c r="D14" s="97" t="inlineStr">
        <is>
          <t>Fita adesiva poliester 19mm x 66m - BRA</t>
        </is>
      </c>
      <c r="E14" s="91" t="n">
        <v>1</v>
      </c>
      <c r="F14" s="95" t="inlineStr">
        <is>
          <t>[un]</t>
        </is>
      </c>
      <c r="G14" s="244" t="n">
        <v>25.13082993</v>
      </c>
      <c r="H14" s="244">
        <f>IF(E14=0,"",G14*E14)</f>
        <v/>
      </c>
      <c r="I14" s="243" t="n"/>
      <c r="S14" s="245" t="n"/>
      <c r="T14" s="245" t="n"/>
      <c r="U14" s="245" t="n"/>
      <c r="V14" s="245" t="n"/>
      <c r="W14" s="245" t="n"/>
      <c r="X14" s="245" t="n"/>
      <c r="Y14" s="245" t="n"/>
      <c r="AA14" s="105" t="inlineStr">
        <is>
          <t>RT21018008</t>
        </is>
      </c>
      <c r="AB14" s="164" t="inlineStr">
        <is>
          <t>FIO ALUMÍNIO ISOLADO 5,5 AWG - 4M036</t>
        </is>
      </c>
      <c r="AC14" s="172" t="n">
        <v>26.162136</v>
      </c>
      <c r="AD14" s="178" t="n">
        <v>5.5</v>
      </c>
      <c r="AE14" s="168" t="n">
        <v>32.76</v>
      </c>
      <c r="AF14" s="168" t="n">
        <v>0.88</v>
      </c>
      <c r="AG14" s="168" t="n">
        <v>0.9075</v>
      </c>
      <c r="AH14" s="179">
        <f>AE14*AF14*AG14</f>
        <v/>
      </c>
      <c r="AI14" s="116" t="n"/>
      <c r="AJ14" s="116" t="n"/>
      <c r="AK14" s="116" t="n"/>
      <c r="AL14" s="116" t="n"/>
      <c r="AM14" s="116" t="n"/>
      <c r="AN14" s="116" t="n"/>
      <c r="AO14" s="116" t="n"/>
    </row>
    <row r="15" ht="15" customHeight="1">
      <c r="B15" s="64" t="n"/>
      <c r="C15" s="73" t="inlineStr">
        <is>
          <t>RT23019005</t>
        </is>
      </c>
      <c r="D15" s="73" t="inlineStr">
        <is>
          <t>Fita adesiva poliester 50mm x 66m - BRA</t>
        </is>
      </c>
      <c r="E15" s="91" t="n">
        <v>1</v>
      </c>
      <c r="F15" s="95" t="inlineStr">
        <is>
          <t>[un]</t>
        </is>
      </c>
      <c r="G15" s="244" t="n">
        <v>39.71774653</v>
      </c>
      <c r="H15" s="244">
        <f>IF(E15=0,"",G15*E15)</f>
        <v/>
      </c>
      <c r="I15" s="243" t="n"/>
      <c r="AA15" s="105" t="inlineStr">
        <is>
          <t>RT21018007</t>
        </is>
      </c>
      <c r="AB15" s="164" t="inlineStr">
        <is>
          <t>FIO ALUMÍNIO ISOLADO 5 AWG - 4M036</t>
        </is>
      </c>
      <c r="AC15" s="172" t="n">
        <v>26.03436</v>
      </c>
      <c r="AD15" s="178" t="n">
        <v>5</v>
      </c>
      <c r="AE15" s="168" t="n">
        <v>32.6</v>
      </c>
      <c r="AF15" s="168" t="n">
        <v>0.88</v>
      </c>
      <c r="AG15" s="168" t="n">
        <v>0.9075</v>
      </c>
      <c r="AH15" s="179">
        <f>AE15*AF15*AG15</f>
        <v/>
      </c>
      <c r="AI15" s="116" t="n"/>
      <c r="AJ15" s="116" t="n"/>
      <c r="AK15" s="116" t="n"/>
      <c r="AL15" s="116" t="n"/>
      <c r="AM15" s="116" t="n"/>
      <c r="AN15" s="116" t="n"/>
      <c r="AO15" s="116" t="n"/>
    </row>
    <row r="16" ht="15" customHeight="1">
      <c r="B16" s="64" t="n"/>
      <c r="C16" s="73" t="inlineStr">
        <is>
          <t>6200A</t>
        </is>
      </c>
      <c r="D16" s="73" t="inlineStr">
        <is>
          <t>Sumatane HB S/B comp. A</t>
        </is>
      </c>
      <c r="E16" s="91" t="n">
        <v>1.394129230500806</v>
      </c>
      <c r="F16" s="95" t="inlineStr">
        <is>
          <t>[L]</t>
        </is>
      </c>
      <c r="G16" s="244" t="n">
        <v>55.08498612</v>
      </c>
      <c r="H16" s="244">
        <f>IF(E16=0,"",G16*E16)</f>
        <v/>
      </c>
      <c r="I16" s="243" t="n"/>
      <c r="AA16" s="105" t="inlineStr">
        <is>
          <t>RT21018006</t>
        </is>
      </c>
      <c r="AB16" s="164" t="inlineStr">
        <is>
          <t>FIO ALUMÍNIO ISOLADO 4,5 AWG - 4M036</t>
        </is>
      </c>
      <c r="AC16" s="172" t="n">
        <v>25.93852799999999</v>
      </c>
      <c r="AD16" s="178" t="n">
        <v>4.5</v>
      </c>
      <c r="AE16" s="168" t="n">
        <v>32.48</v>
      </c>
      <c r="AF16" s="168" t="n">
        <v>0.88</v>
      </c>
      <c r="AG16" s="168" t="n">
        <v>0.9075</v>
      </c>
      <c r="AH16" s="179">
        <f>AE16*AF16*AG16</f>
        <v/>
      </c>
      <c r="AI16" s="116" t="n"/>
      <c r="AJ16" s="116" t="n"/>
      <c r="AK16" s="116" t="n"/>
      <c r="AL16" s="116" t="n"/>
      <c r="AM16" s="116" t="n"/>
      <c r="AN16" s="116" t="n"/>
      <c r="AO16" s="116" t="n"/>
    </row>
    <row r="17" ht="15" customHeight="1">
      <c r="B17" s="64" t="n"/>
      <c r="C17" s="73" t="inlineStr">
        <is>
          <t>6200B</t>
        </is>
      </c>
      <c r="D17" s="73" t="inlineStr">
        <is>
          <t>Sumatane HB S/B comp. B</t>
        </is>
      </c>
      <c r="E17" s="91" t="n">
        <v>0.2093420889250412</v>
      </c>
      <c r="F17" s="95" t="inlineStr">
        <is>
          <t>[L]</t>
        </is>
      </c>
      <c r="G17" s="244" t="n">
        <v>143.58185336</v>
      </c>
      <c r="H17" s="244">
        <f>IF(E17=0,"",G17*E17)</f>
        <v/>
      </c>
      <c r="I17" s="243" t="n"/>
      <c r="AA17" s="105" t="inlineStr">
        <is>
          <t>RT21018005</t>
        </is>
      </c>
      <c r="AB17" s="164" t="inlineStr">
        <is>
          <t>FIO ALUMÍNIO ISOLADO 4 AWG - 4M036</t>
        </is>
      </c>
      <c r="AC17" s="172" t="n">
        <v>25.259718</v>
      </c>
      <c r="AD17" s="178" t="n">
        <v>4</v>
      </c>
      <c r="AE17" s="168" t="n">
        <v>31.63</v>
      </c>
      <c r="AF17" s="168" t="n">
        <v>0.88</v>
      </c>
      <c r="AG17" s="168" t="n">
        <v>0.9075</v>
      </c>
      <c r="AH17" s="179">
        <f>AE17*AF17*AG17</f>
        <v/>
      </c>
      <c r="AI17" s="116" t="n"/>
      <c r="AJ17" s="116" t="n"/>
      <c r="AK17" s="116" t="n"/>
      <c r="AL17" s="116" t="n"/>
      <c r="AM17" s="116" t="n"/>
      <c r="AN17" s="116" t="n"/>
      <c r="AO17" s="116" t="n"/>
    </row>
    <row r="18" ht="15" customHeight="1">
      <c r="B18" s="64" t="n"/>
      <c r="C18" s="73" t="inlineStr">
        <is>
          <t>6300A</t>
        </is>
      </c>
      <c r="D18" s="73" t="inlineStr">
        <is>
          <t>Sumaclad 940 verde comp. A</t>
        </is>
      </c>
      <c r="E18" s="91" t="n">
        <v>0.5576516922003226</v>
      </c>
      <c r="F18" s="95" t="inlineStr">
        <is>
          <t>[L]</t>
        </is>
      </c>
      <c r="G18" s="244" t="n">
        <v>41.60157667</v>
      </c>
      <c r="H18" s="244">
        <f>IF(E18=0,"",G18*E18)</f>
        <v/>
      </c>
      <c r="I18" s="243" t="n"/>
      <c r="S18" s="4" t="n"/>
      <c r="T18" s="4" t="n"/>
      <c r="U18" s="4" t="n"/>
      <c r="V18" s="4" t="n"/>
      <c r="W18" s="4" t="n"/>
      <c r="X18" s="4" t="n"/>
      <c r="Y18" s="4" t="n"/>
      <c r="AA18" s="105" t="inlineStr">
        <is>
          <t>RT21018004</t>
        </is>
      </c>
      <c r="AB18" s="164" t="inlineStr">
        <is>
          <t>FIO ALUMÍNIO ISOLADO 3,5 AWG - 4M036</t>
        </is>
      </c>
      <c r="AC18" s="172" t="n">
        <v>23.606616</v>
      </c>
      <c r="AD18" s="178" t="n">
        <v>3.5</v>
      </c>
      <c r="AE18" s="168" t="n">
        <v>29.56</v>
      </c>
      <c r="AF18" s="168" t="n">
        <v>0.88</v>
      </c>
      <c r="AG18" s="168" t="n">
        <v>0.9075</v>
      </c>
      <c r="AH18" s="179">
        <f>AE18*AF18*AG18</f>
        <v/>
      </c>
      <c r="AI18" s="113" t="n"/>
      <c r="AJ18" s="113" t="n"/>
      <c r="AK18" s="246" t="n"/>
      <c r="AL18" s="113" t="n"/>
      <c r="AM18" s="113" t="n"/>
      <c r="AN18" s="113" t="n"/>
      <c r="AO18" s="113" t="n"/>
    </row>
    <row r="19" ht="15" customHeight="1">
      <c r="B19" s="64" t="n"/>
      <c r="C19" s="73" t="inlineStr">
        <is>
          <t>6300B</t>
        </is>
      </c>
      <c r="D19" s="73" t="inlineStr">
        <is>
          <t>Sumaclad 940 verde comp. B</t>
        </is>
      </c>
      <c r="E19" s="91" t="n">
        <v>0.5576516922003226</v>
      </c>
      <c r="F19" s="95" t="inlineStr">
        <is>
          <t>[L]</t>
        </is>
      </c>
      <c r="G19" s="244" t="n">
        <v>22.21821458</v>
      </c>
      <c r="H19" s="244">
        <f>IF(E19=0,"",G19*E19)</f>
        <v/>
      </c>
      <c r="I19" s="243" t="n"/>
      <c r="S19" s="4" t="n"/>
      <c r="T19" s="4" t="n"/>
      <c r="U19" s="4" t="n"/>
      <c r="V19" s="4" t="n"/>
      <c r="W19" s="4" t="n"/>
      <c r="X19" s="4" t="n"/>
      <c r="Y19" s="4" t="n"/>
      <c r="AA19" s="105" t="inlineStr">
        <is>
          <t>RT21018003</t>
        </is>
      </c>
      <c r="AB19" s="164" t="inlineStr">
        <is>
          <t>FIO ALUMÍNIO ISOLADO 3 AWG - 4M036</t>
        </is>
      </c>
      <c r="AC19" s="172" t="n">
        <v>22.664268</v>
      </c>
      <c r="AD19" s="178" t="n">
        <v>3</v>
      </c>
      <c r="AE19" s="168" t="n">
        <v>28.38</v>
      </c>
      <c r="AF19" s="168" t="n">
        <v>0.88</v>
      </c>
      <c r="AG19" s="168" t="n">
        <v>0.9075</v>
      </c>
      <c r="AH19" s="179">
        <f>AE19*AF19*AG19</f>
        <v/>
      </c>
      <c r="AI19" s="113" t="n"/>
      <c r="AJ19" s="113" t="n"/>
      <c r="AK19" s="246" t="n"/>
      <c r="AL19" s="113" t="n"/>
      <c r="AM19" s="113" t="n"/>
      <c r="AN19" s="113" t="n"/>
      <c r="AO19" s="113" t="n"/>
    </row>
    <row r="20" ht="15" customHeight="1">
      <c r="B20" s="64" t="n"/>
      <c r="C20" s="73" t="inlineStr">
        <is>
          <t>7900</t>
        </is>
      </c>
      <c r="D20" s="73" t="inlineStr">
        <is>
          <t>Diluente p/ tinta de acabamento</t>
        </is>
      </c>
      <c r="E20" s="91" t="n">
        <v>0.3206942638851695</v>
      </c>
      <c r="F20" s="95" t="inlineStr">
        <is>
          <t>[L]</t>
        </is>
      </c>
      <c r="G20" s="244" t="n">
        <v>18.21840264</v>
      </c>
      <c r="H20" s="244">
        <f>IF(E20=0,"",G20*E20)</f>
        <v/>
      </c>
      <c r="I20" s="243" t="n"/>
      <c r="AA20" s="105" t="inlineStr">
        <is>
          <t>RT21018002</t>
        </is>
      </c>
      <c r="AB20" s="164" t="inlineStr">
        <is>
          <t>FIO ALUMÍNIO ISOLADO 2,5 AWG - 4M036</t>
        </is>
      </c>
      <c r="AC20" s="172" t="n">
        <v>22.56045</v>
      </c>
      <c r="AD20" s="178" t="n">
        <v>2.5</v>
      </c>
      <c r="AE20" s="168" t="n">
        <v>28.25</v>
      </c>
      <c r="AF20" s="168" t="n">
        <v>0.88</v>
      </c>
      <c r="AG20" s="168" t="n">
        <v>0.9075</v>
      </c>
      <c r="AH20" s="179">
        <f>AE20*AF20*AG20</f>
        <v/>
      </c>
      <c r="AI20" s="113" t="n"/>
      <c r="AJ20" s="113" t="n"/>
      <c r="AK20" s="246" t="n"/>
      <c r="AL20" s="113" t="n"/>
      <c r="AM20" s="113" t="n"/>
      <c r="AN20" s="113" t="n"/>
      <c r="AO20" s="113" t="n"/>
    </row>
    <row r="21" ht="15" customHeight="1" thickBot="1">
      <c r="B21" s="64" t="n"/>
      <c r="C21" s="73" t="inlineStr">
        <is>
          <t>RT12011003</t>
        </is>
      </c>
      <c r="D21" s="73" t="inlineStr">
        <is>
          <t>Placa ident. inox 110x50x0,6mm</t>
        </is>
      </c>
      <c r="E21" s="91" t="n">
        <v>1</v>
      </c>
      <c r="F21" s="95" t="inlineStr">
        <is>
          <t>[un]</t>
        </is>
      </c>
      <c r="G21" s="244" t="n">
        <v>22.65402262</v>
      </c>
      <c r="H21" s="244">
        <f>IF(E21=0,"",G21*E21)</f>
        <v/>
      </c>
      <c r="I21" s="243" t="n"/>
      <c r="AA21" s="107" t="inlineStr">
        <is>
          <t>RT21018001</t>
        </is>
      </c>
      <c r="AB21" s="165" t="inlineStr">
        <is>
          <t>FIO ALUMÍNIO ISOLADO 2 AWG - 4M036</t>
        </is>
      </c>
      <c r="AC21" s="173" t="n">
        <v>22.097262</v>
      </c>
      <c r="AD21" s="178" t="n">
        <v>2</v>
      </c>
      <c r="AE21" s="168" t="n">
        <v>27.67</v>
      </c>
      <c r="AF21" s="168" t="n">
        <v>0.88</v>
      </c>
      <c r="AG21" s="168" t="n">
        <v>0.9075</v>
      </c>
      <c r="AH21" s="179">
        <f>AE21*AF21*AG21</f>
        <v/>
      </c>
      <c r="AI21" s="113" t="n"/>
      <c r="AJ21" s="113" t="n"/>
      <c r="AK21" s="246" t="n"/>
      <c r="AL21" s="246" t="n"/>
      <c r="AM21" s="113" t="n"/>
      <c r="AN21" s="113" t="n"/>
      <c r="AO21" s="246" t="n"/>
    </row>
    <row r="22" ht="15" customHeight="1" thickTop="1">
      <c r="B22" s="64" t="n"/>
      <c r="C22" s="73" t="inlineStr">
        <is>
          <t>RT23017043</t>
        </is>
      </c>
      <c r="D22" s="73" t="inlineStr">
        <is>
          <t>Tela FV com proteção UV</t>
        </is>
      </c>
      <c r="E22" s="91" t="n">
        <v>2.862691875</v>
      </c>
      <c r="F22" s="95" t="inlineStr">
        <is>
          <t>[m^2]</t>
        </is>
      </c>
      <c r="G22" s="244" t="n">
        <v>96.61561479</v>
      </c>
      <c r="H22" s="244">
        <f>IF(E22=0,"",G22*E22)</f>
        <v/>
      </c>
      <c r="I22" s="243" t="n"/>
      <c r="AA22" s="103" t="inlineStr">
        <is>
          <t>RT21018045</t>
        </is>
      </c>
      <c r="AB22" s="166" t="inlineStr">
        <is>
          <t>FIO ALUMÍNIO ISOLADO 11,5 AWG - 2M036-2T0</t>
        </is>
      </c>
      <c r="AC22" s="171" t="n">
        <v>55.231176</v>
      </c>
      <c r="AD22" s="180" t="n">
        <v>11.5</v>
      </c>
      <c r="AE22" s="174" t="n">
        <v>69.16</v>
      </c>
      <c r="AF22" s="174" t="n">
        <v>0.88</v>
      </c>
      <c r="AG22" s="174" t="n">
        <v>0.9075</v>
      </c>
      <c r="AH22" s="179">
        <f>AE22*AF22*AG22</f>
        <v/>
      </c>
      <c r="AI22" s="113" t="n"/>
      <c r="AJ22" s="113" t="n"/>
      <c r="AK22" s="246" t="n"/>
      <c r="AL22" s="246" t="n"/>
      <c r="AM22" s="113" t="n"/>
      <c r="AN22" s="113" t="n"/>
      <c r="AO22" s="113" t="n"/>
    </row>
    <row r="23" ht="15" customHeight="1">
      <c r="B23" s="64" t="n"/>
      <c r="C23" s="73" t="inlineStr">
        <is>
          <t>RT23017003</t>
        </is>
      </c>
      <c r="D23" s="73" t="inlineStr">
        <is>
          <t>Fita cadarço TEXFITA A5-20L</t>
        </is>
      </c>
      <c r="E23" s="91" t="n">
        <v>52.54933653333334</v>
      </c>
      <c r="F23" s="95" t="inlineStr">
        <is>
          <t>[m]</t>
        </is>
      </c>
      <c r="G23" s="244" t="n">
        <v>0.48972</v>
      </c>
      <c r="H23" s="244">
        <f>IF(E23=0,"",G23*E23)</f>
        <v/>
      </c>
      <c r="I23" s="243" t="n"/>
      <c r="AA23" s="104" t="inlineStr">
        <is>
          <t>RT21018044</t>
        </is>
      </c>
      <c r="AB23" s="167" t="inlineStr">
        <is>
          <t>FIO ALUMÍNIO ISOLADO 11 AWG - 2M036-2T025</t>
        </is>
      </c>
      <c r="AC23" s="172" t="n">
        <v>52.62774</v>
      </c>
      <c r="AD23" s="180" t="n">
        <v>11</v>
      </c>
      <c r="AE23" s="174" t="n">
        <v>65.90000000000001</v>
      </c>
      <c r="AF23" s="174" t="n">
        <v>0.88</v>
      </c>
      <c r="AG23" s="174" t="n">
        <v>0.9075</v>
      </c>
      <c r="AH23" s="179">
        <f>AE23*AF23*AG23</f>
        <v/>
      </c>
      <c r="AI23" s="113" t="n"/>
      <c r="AJ23" s="113" t="n"/>
      <c r="AK23" s="246" t="n"/>
      <c r="AL23" s="246" t="n"/>
      <c r="AM23" s="113" t="n"/>
      <c r="AN23" s="113" t="n"/>
      <c r="AO23" s="246" t="n"/>
    </row>
    <row r="24" ht="15" customHeight="1">
      <c r="B24" s="64" t="n"/>
      <c r="C24" s="73" t="inlineStr">
        <is>
          <t>RT23017002</t>
        </is>
      </c>
      <c r="D24" s="73" t="inlineStr">
        <is>
          <t>Fita cadarço TEXFITA B2-35</t>
        </is>
      </c>
      <c r="E24" s="91" t="n">
        <v>135.47875825</v>
      </c>
      <c r="F24" s="95" t="inlineStr">
        <is>
          <t>[m]</t>
        </is>
      </c>
      <c r="G24" s="244" t="n">
        <v>18.18666667</v>
      </c>
      <c r="H24" s="244">
        <f>IF(E24=0,"",G24*E24)</f>
        <v/>
      </c>
      <c r="I24" s="243" t="n"/>
      <c r="AA24" s="104" t="inlineStr">
        <is>
          <t>RT21018043</t>
        </is>
      </c>
      <c r="AB24" s="167" t="inlineStr">
        <is>
          <t>FIO ALUMÍNIO ISOLADO 10,5 AWG - 2M036-2T0</t>
        </is>
      </c>
      <c r="AC24" s="172" t="n">
        <v>50.184024</v>
      </c>
      <c r="AD24" s="180" t="n">
        <v>10.5</v>
      </c>
      <c r="AE24" s="174" t="n">
        <v>62.84</v>
      </c>
      <c r="AF24" s="174" t="n">
        <v>0.88</v>
      </c>
      <c r="AG24" s="174" t="n">
        <v>0.9075</v>
      </c>
      <c r="AH24" s="179">
        <f>AE24*AF24*AG24</f>
        <v/>
      </c>
      <c r="AI24" s="113" t="n"/>
      <c r="AJ24" s="113" t="n"/>
      <c r="AK24" s="246" t="n"/>
      <c r="AL24" s="246" t="n"/>
      <c r="AM24" s="113" t="n"/>
      <c r="AN24" s="113" t="n"/>
      <c r="AO24" s="113" t="n"/>
    </row>
    <row r="25" ht="15" customHeight="1">
      <c r="B25" s="64" t="n"/>
      <c r="C25" s="73" t="inlineStr">
        <is>
          <t>RT13023001</t>
        </is>
      </c>
      <c r="D25" s="73" t="inlineStr">
        <is>
          <t>Rebite de alumínio 3,2 x 16mm</t>
        </is>
      </c>
      <c r="E25" s="91" t="n">
        <v>2</v>
      </c>
      <c r="F25" s="95" t="inlineStr">
        <is>
          <t>[un]</t>
        </is>
      </c>
      <c r="G25" s="244" t="n">
        <v>0.03592666</v>
      </c>
      <c r="H25" s="244">
        <f>IF(E25=0,"",G25*E25)</f>
        <v/>
      </c>
      <c r="I25" s="243" t="n"/>
      <c r="AA25" s="104" t="inlineStr">
        <is>
          <t>RT21018042</t>
        </is>
      </c>
      <c r="AB25" s="167" t="inlineStr">
        <is>
          <t>FIO ALUMÍNIO ISOLADO 10 AWG - 2M036-2T025</t>
        </is>
      </c>
      <c r="AC25" s="172" t="n">
        <v>47.844126</v>
      </c>
      <c r="AD25" s="180" t="n">
        <v>10</v>
      </c>
      <c r="AE25" s="174" t="n">
        <v>59.91</v>
      </c>
      <c r="AF25" s="174" t="n">
        <v>0.88</v>
      </c>
      <c r="AG25" s="174" t="n">
        <v>0.9075</v>
      </c>
      <c r="AH25" s="179">
        <f>AE25*AF25*AG25</f>
        <v/>
      </c>
      <c r="AI25" s="113" t="n"/>
      <c r="AJ25" s="113" t="n"/>
      <c r="AK25" s="246" t="n"/>
      <c r="AL25" s="246" t="n"/>
      <c r="AM25" s="113" t="n"/>
      <c r="AN25" s="113" t="n"/>
      <c r="AO25" s="246" t="n"/>
    </row>
    <row r="26" ht="15" customHeight="1">
      <c r="B26" s="64" t="n"/>
      <c r="C26" s="73" t="inlineStr">
        <is>
          <t>RT23017040</t>
        </is>
      </c>
      <c r="D26" s="73" t="inlineStr">
        <is>
          <t>Espaçadores 19.05mm, comp: 735</t>
        </is>
      </c>
      <c r="E26" s="91" t="n">
        <v>168</v>
      </c>
      <c r="F26" s="95" t="inlineStr">
        <is>
          <t>[un]</t>
        </is>
      </c>
      <c r="G26" s="244" t="n">
        <v>15.43811881</v>
      </c>
      <c r="H26" s="244">
        <f>IF(E26=0,"",G26*E26)</f>
        <v/>
      </c>
      <c r="I26" s="243" t="n"/>
      <c r="AA26" s="104" t="inlineStr">
        <is>
          <t>RT21018041</t>
        </is>
      </c>
      <c r="AB26" s="167" t="inlineStr">
        <is>
          <t>FIO ALUMÍNIO ISOLADO 9,5 AWG - 2M036-2T02</t>
        </is>
      </c>
      <c r="AC26" s="172" t="n">
        <v>45.248676</v>
      </c>
      <c r="AD26" s="180" t="n">
        <v>9.5</v>
      </c>
      <c r="AE26" s="174" t="n">
        <v>56.66</v>
      </c>
      <c r="AF26" s="174" t="n">
        <v>0.88</v>
      </c>
      <c r="AG26" s="174" t="n">
        <v>0.9075</v>
      </c>
      <c r="AH26" s="179">
        <f>AE26*AF26*AG26</f>
        <v/>
      </c>
      <c r="AI26" s="113" t="n"/>
      <c r="AJ26" s="113" t="n"/>
      <c r="AK26" s="246" t="n"/>
      <c r="AL26" s="246" t="n"/>
      <c r="AM26" s="113" t="n"/>
      <c r="AN26" s="113" t="n"/>
      <c r="AO26" s="113" t="n"/>
    </row>
    <row r="27" ht="15" customHeight="1">
      <c r="B27" s="64" t="n"/>
      <c r="C27" s="73" t="n"/>
      <c r="D27" s="73" t="inlineStr">
        <is>
          <t xml:space="preserve">Cruzeta 1568 mm 6 Braços 76.2 mm x 12.7 mm </t>
        </is>
      </c>
      <c r="E27" s="91" t="n">
        <v>1</v>
      </c>
      <c r="F27" s="95" t="inlineStr">
        <is>
          <t>[cj]</t>
        </is>
      </c>
      <c r="G27" s="244" t="n"/>
      <c r="H27" s="244">
        <f>IF(E27=0,"",G27*E27)</f>
        <v/>
      </c>
      <c r="I27" s="243" t="n"/>
      <c r="AA27" s="104" t="inlineStr">
        <is>
          <t>RT21018040</t>
        </is>
      </c>
      <c r="AB27" s="167" t="inlineStr">
        <is>
          <t>FIO ALUMÍNIO ISOLADO 9 AWG - 2M036-2T025</t>
        </is>
      </c>
      <c r="AC27" s="172" t="n">
        <v>43.068498</v>
      </c>
      <c r="AD27" s="180" t="n">
        <v>9</v>
      </c>
      <c r="AE27" s="174" t="n">
        <v>53.93</v>
      </c>
      <c r="AF27" s="174" t="n">
        <v>0.88</v>
      </c>
      <c r="AG27" s="174" t="n">
        <v>0.9075</v>
      </c>
      <c r="AH27" s="179">
        <f>AE27*AF27*AG27</f>
        <v/>
      </c>
      <c r="AI27" s="113" t="n"/>
      <c r="AJ27" s="113" t="n"/>
      <c r="AK27" s="246" t="n"/>
      <c r="AL27" s="246" t="n"/>
      <c r="AM27" s="113" t="n"/>
      <c r="AN27" s="113" t="n"/>
      <c r="AO27" s="246" t="n"/>
    </row>
    <row r="28" ht="15" customHeight="1">
      <c r="B28" s="64" t="n"/>
      <c r="C28" s="73" t="n"/>
      <c r="D28" s="73" t="inlineStr">
        <is>
          <t>Pedestal</t>
        </is>
      </c>
      <c r="E28" s="91" t="n">
        <v>6</v>
      </c>
      <c r="F28" s="95" t="inlineStr">
        <is>
          <t>[un]</t>
        </is>
      </c>
      <c r="G28" s="244" t="n"/>
      <c r="H28" s="244">
        <f>IF(E28=0,"",G28*E28)</f>
        <v/>
      </c>
      <c r="I28" s="243" t="n"/>
      <c r="AA28" s="104" t="inlineStr">
        <is>
          <t>RT21018039</t>
        </is>
      </c>
      <c r="AB28" s="167" t="inlineStr">
        <is>
          <t>FIO ALUMÍNIO ISOLADO 8,5 AWG - 2M036-2T02</t>
        </is>
      </c>
      <c r="AC28" s="172" t="n">
        <v>41.423382</v>
      </c>
      <c r="AD28" s="180" t="n">
        <v>8.5</v>
      </c>
      <c r="AE28" s="174" t="n">
        <v>51.87</v>
      </c>
      <c r="AF28" s="174" t="n">
        <v>0.88</v>
      </c>
      <c r="AG28" s="174" t="n">
        <v>0.9075</v>
      </c>
      <c r="AH28" s="179">
        <f>AE28*AF28*AG28</f>
        <v/>
      </c>
      <c r="AI28" s="113" t="n"/>
      <c r="AJ28" s="113" t="n"/>
      <c r="AK28" s="246" t="n"/>
      <c r="AL28" s="246" t="n"/>
      <c r="AM28" s="113" t="n"/>
      <c r="AN28" s="113" t="n"/>
      <c r="AO28" s="113" t="n"/>
    </row>
    <row r="29" ht="15" customHeight="1">
      <c r="B29" s="64" t="n"/>
      <c r="C29" s="73" t="n"/>
      <c r="D29" s="73" t="inlineStr">
        <is>
          <t>Sapata</t>
        </is>
      </c>
      <c r="E29" s="91" t="n">
        <v>6</v>
      </c>
      <c r="F29" s="95" t="inlineStr">
        <is>
          <t>[un]</t>
        </is>
      </c>
      <c r="G29" s="244" t="n"/>
      <c r="H29" s="244">
        <f>IF(E29=0,"",G29*E29)</f>
        <v/>
      </c>
      <c r="I29" s="243" t="n"/>
      <c r="AA29" s="104" t="inlineStr">
        <is>
          <t>RT21018038</t>
        </is>
      </c>
      <c r="AB29" s="167" t="inlineStr">
        <is>
          <t>FIO ALUMÍNIO ISOLADO 8 AWG - 2M036-2T025</t>
        </is>
      </c>
      <c r="AC29" s="172" t="n">
        <v>39.985902</v>
      </c>
      <c r="AD29" s="180" t="n">
        <v>8</v>
      </c>
      <c r="AE29" s="174" t="n">
        <v>50.07</v>
      </c>
      <c r="AF29" s="174" t="n">
        <v>0.88</v>
      </c>
      <c r="AG29" s="174" t="n">
        <v>0.9075</v>
      </c>
      <c r="AH29" s="179">
        <f>AE29*AF29*AG29</f>
        <v/>
      </c>
      <c r="AI29" s="113" t="n"/>
      <c r="AJ29" s="113" t="n"/>
      <c r="AK29" s="246" t="n"/>
      <c r="AL29" s="246" t="n"/>
      <c r="AM29" s="113" t="n"/>
      <c r="AN29" s="113" t="n"/>
      <c r="AO29" s="246" t="n"/>
    </row>
    <row r="30" ht="15" customHeight="1">
      <c r="B30" s="64" t="n"/>
      <c r="C30" s="73" t="inlineStr">
        <is>
          <t>RT42011XXX</t>
        </is>
      </c>
      <c r="D30" s="73" t="inlineStr">
        <is>
          <t>Embalagem L: 1610 x C: 1610 x A: 780</t>
        </is>
      </c>
      <c r="E30" s="91" t="n">
        <v>1</v>
      </c>
      <c r="F30" s="95" t="inlineStr">
        <is>
          <t>[un]</t>
        </is>
      </c>
      <c r="G30" s="244" t="n"/>
      <c r="H30" s="244">
        <f>IF(E30=0,"",G30*E30)</f>
        <v/>
      </c>
      <c r="I30" s="243" t="n"/>
      <c r="AA30" s="104" t="inlineStr">
        <is>
          <t>RT21018037</t>
        </is>
      </c>
      <c r="AB30" s="167" t="inlineStr">
        <is>
          <t>FIO ALUMÍNIO ISOLADO 7,5 AWG - 2M036-2T02</t>
        </is>
      </c>
      <c r="AC30" s="172" t="n">
        <v>38.604324</v>
      </c>
      <c r="AD30" s="180" t="n">
        <v>7.5</v>
      </c>
      <c r="AE30" s="174" t="n">
        <v>48.34</v>
      </c>
      <c r="AF30" s="174" t="n">
        <v>0.88</v>
      </c>
      <c r="AG30" s="174" t="n">
        <v>0.9075</v>
      </c>
      <c r="AH30" s="179">
        <f>AE30*AF30*AG30</f>
        <v/>
      </c>
      <c r="AI30" s="113" t="n"/>
      <c r="AJ30" s="113" t="n"/>
      <c r="AK30" s="246" t="n"/>
      <c r="AL30" s="246" t="n"/>
      <c r="AM30" s="113" t="n"/>
      <c r="AN30" s="113" t="n"/>
      <c r="AO30" s="113" t="n"/>
    </row>
    <row r="31" ht="15" customHeight="1">
      <c r="B31" s="101" t="n"/>
      <c r="C31" s="73" t="inlineStr">
        <is>
          <t>MORT39011XXX</t>
        </is>
      </c>
      <c r="D31" s="73" t="inlineStr">
        <is>
          <t>MO Pintura: D 1568 mm x A 888 mm , Superfície: 8.64 m^2</t>
        </is>
      </c>
      <c r="E31" s="91" t="n">
        <v>8.643601229105</v>
      </c>
      <c r="F31" s="95" t="inlineStr">
        <is>
          <t>[m^2]</t>
        </is>
      </c>
      <c r="G31" s="244" t="n">
        <v>55</v>
      </c>
      <c r="H31" s="244">
        <f>IF(E31=0,"",G31*E31)</f>
        <v/>
      </c>
      <c r="I31" s="243" t="n"/>
      <c r="AA31" s="104" t="inlineStr">
        <is>
          <t>RT21018036</t>
        </is>
      </c>
      <c r="AB31" s="167" t="inlineStr">
        <is>
          <t>FIO ALUMÍNIO ISOLADO 7 AWG - 2M036-2T025</t>
        </is>
      </c>
      <c r="AC31" s="172" t="n">
        <v>38.077248</v>
      </c>
      <c r="AD31" s="180" t="n">
        <v>7</v>
      </c>
      <c r="AE31" s="174" t="n">
        <v>47.68</v>
      </c>
      <c r="AF31" s="174" t="n">
        <v>0.88</v>
      </c>
      <c r="AG31" s="174" t="n">
        <v>0.9075</v>
      </c>
      <c r="AH31" s="179">
        <f>AE31*AF31*AG31</f>
        <v/>
      </c>
      <c r="AI31" s="113" t="n"/>
      <c r="AJ31" s="113" t="n"/>
      <c r="AK31" s="246" t="n"/>
      <c r="AL31" s="246" t="n"/>
      <c r="AM31" s="113" t="n"/>
      <c r="AN31" s="113" t="n"/>
      <c r="AO31" s="246" t="n"/>
    </row>
    <row r="32" ht="15" customHeight="1">
      <c r="B32" s="64" t="n"/>
      <c r="C32" s="73" t="n"/>
      <c r="D32" s="73" t="n"/>
      <c r="E32" s="91" t="n"/>
      <c r="F32" s="95" t="n"/>
      <c r="G32" s="244" t="n"/>
      <c r="H32" s="244">
        <f>IF(E32=0,"",G32*E32)</f>
        <v/>
      </c>
      <c r="I32" s="243" t="n"/>
      <c r="AA32" s="104" t="inlineStr">
        <is>
          <t>RT21018035</t>
        </is>
      </c>
      <c r="AB32" s="167" t="inlineStr">
        <is>
          <t>FIO ALUMÍNIO ISOLADO 6,5 AWG - 2M036-2T02</t>
        </is>
      </c>
      <c r="AC32" s="172" t="n">
        <v>37.757808</v>
      </c>
      <c r="AD32" s="180" t="n">
        <v>6.5</v>
      </c>
      <c r="AE32" s="174" t="n">
        <v>47.28</v>
      </c>
      <c r="AF32" s="174" t="n">
        <v>0.88</v>
      </c>
      <c r="AG32" s="174" t="n">
        <v>0.9075</v>
      </c>
      <c r="AH32" s="179">
        <f>AE32*AF32*AG32</f>
        <v/>
      </c>
      <c r="AI32" s="113" t="n"/>
      <c r="AJ32" s="113" t="n"/>
      <c r="AK32" s="246" t="n"/>
      <c r="AL32" s="246" t="n"/>
      <c r="AM32" s="113" t="n"/>
      <c r="AN32" s="113" t="n"/>
      <c r="AO32" s="113" t="n"/>
    </row>
    <row r="33" ht="15" customHeight="1">
      <c r="B33" s="247" t="n"/>
      <c r="C33" s="84" t="n"/>
      <c r="D33" s="84" t="n"/>
      <c r="E33" s="91" t="n"/>
      <c r="F33" s="95" t="n"/>
      <c r="G33" s="244" t="n"/>
      <c r="H33" s="244">
        <f>IF(E33=0,"",G33*E33)</f>
        <v/>
      </c>
      <c r="I33" s="243" t="n"/>
      <c r="AA33" s="104" t="inlineStr">
        <is>
          <t>RT21018034</t>
        </is>
      </c>
      <c r="AB33" s="167" t="inlineStr">
        <is>
          <t>FIO ALUMÍNIO ISOLADO 6 AWG - 2M036-2T025</t>
        </is>
      </c>
      <c r="AC33" s="172" t="n">
        <v>37.757808</v>
      </c>
      <c r="AD33" s="180" t="n">
        <v>6</v>
      </c>
      <c r="AE33" s="174" t="n">
        <v>47.28</v>
      </c>
      <c r="AF33" s="174" t="n">
        <v>0.88</v>
      </c>
      <c r="AG33" s="174" t="n">
        <v>0.9075</v>
      </c>
      <c r="AH33" s="179">
        <f>AE33*AF33*AG33</f>
        <v/>
      </c>
      <c r="AI33" s="113" t="n"/>
      <c r="AJ33" s="113" t="n"/>
      <c r="AK33" s="246" t="n"/>
      <c r="AL33" s="246" t="n"/>
      <c r="AM33" s="113" t="n"/>
      <c r="AN33" s="113" t="n"/>
      <c r="AO33" s="246" t="n"/>
    </row>
    <row r="34" ht="15" customHeight="1">
      <c r="B34" s="64" t="n"/>
      <c r="C34" s="73" t="n"/>
      <c r="D34" s="4" t="n"/>
      <c r="E34" s="91" t="n"/>
      <c r="F34" s="95" t="n"/>
      <c r="G34" s="244" t="n"/>
      <c r="H34" s="244">
        <f>IF(E34=0,"",G34*E34)</f>
        <v/>
      </c>
      <c r="I34" s="243" t="n"/>
      <c r="AA34" s="104" t="inlineStr">
        <is>
          <t>RT21018033</t>
        </is>
      </c>
      <c r="AB34" s="167" t="inlineStr">
        <is>
          <t>FIO ALUMÍNIO ISOLADO 5,5 AWG - 2M036-2T02</t>
        </is>
      </c>
      <c r="AC34" s="172" t="n">
        <v>34.99465199999999</v>
      </c>
      <c r="AD34" s="180" t="n">
        <v>5.5</v>
      </c>
      <c r="AE34" s="174" t="n">
        <v>43.82</v>
      </c>
      <c r="AF34" s="174" t="n">
        <v>0.88</v>
      </c>
      <c r="AG34" s="174" t="n">
        <v>0.9075</v>
      </c>
      <c r="AH34" s="179">
        <f>AE34*AF34*AG34</f>
        <v/>
      </c>
      <c r="AI34" s="113" t="n"/>
      <c r="AJ34" s="113" t="n"/>
      <c r="AK34" s="246" t="n"/>
      <c r="AL34" s="246" t="n"/>
      <c r="AM34" s="113" t="n"/>
      <c r="AN34" s="113" t="n"/>
      <c r="AO34" s="113" t="n"/>
    </row>
    <row r="35" ht="15" customHeight="1">
      <c r="B35" s="64" t="n"/>
      <c r="C35" s="73" t="n"/>
      <c r="D35" s="4" t="n"/>
      <c r="E35" s="91" t="n"/>
      <c r="F35" s="95" t="n"/>
      <c r="G35" s="244" t="n"/>
      <c r="H35" s="244">
        <f>IF(E35=0,"",G35*E35)</f>
        <v/>
      </c>
      <c r="I35" s="243" t="n"/>
      <c r="AA35" s="104" t="inlineStr">
        <is>
          <t>RT21018032</t>
        </is>
      </c>
      <c r="AB35" s="167" t="inlineStr">
        <is>
          <t>FIO ALUMÍNIO ISOLADO 5 AWG - 2M036-2T025</t>
        </is>
      </c>
      <c r="AC35" s="172" t="n">
        <v>33.996402</v>
      </c>
      <c r="AD35" s="180" t="n">
        <v>5</v>
      </c>
      <c r="AE35" s="174" t="n">
        <v>42.57</v>
      </c>
      <c r="AF35" s="174" t="n">
        <v>0.88</v>
      </c>
      <c r="AG35" s="174" t="n">
        <v>0.9075</v>
      </c>
      <c r="AH35" s="179">
        <f>AE35*AF35*AG35</f>
        <v/>
      </c>
      <c r="AI35" s="113" t="n"/>
      <c r="AJ35" s="113" t="n"/>
      <c r="AK35" s="246" t="n"/>
      <c r="AL35" s="246" t="n"/>
      <c r="AM35" s="113" t="n"/>
      <c r="AN35" s="113" t="n"/>
      <c r="AO35" s="246" t="n"/>
    </row>
    <row r="36" ht="15" customHeight="1">
      <c r="B36" s="64" t="n"/>
      <c r="C36" s="73" t="n"/>
      <c r="D36" s="4" t="n"/>
      <c r="E36" s="91" t="n"/>
      <c r="F36" s="95" t="n"/>
      <c r="G36" s="244" t="n"/>
      <c r="H36" s="244">
        <f>IF(E36=0,"",G36*E36)</f>
        <v/>
      </c>
      <c r="I36" s="243" t="n"/>
      <c r="AA36" s="104" t="inlineStr">
        <is>
          <t>RT21018031</t>
        </is>
      </c>
      <c r="AB36" s="167" t="inlineStr">
        <is>
          <t>FIO ALUMÍNIO ISOLADO 4,5 AWG - 2M036-2T02</t>
        </is>
      </c>
      <c r="AC36" s="172" t="n">
        <v>33.996402</v>
      </c>
      <c r="AD36" s="180" t="n">
        <v>4.5</v>
      </c>
      <c r="AE36" s="174" t="n">
        <v>42.57</v>
      </c>
      <c r="AF36" s="174" t="n">
        <v>0.88</v>
      </c>
      <c r="AG36" s="174" t="n">
        <v>0.9075</v>
      </c>
      <c r="AH36" s="179">
        <f>AE36*AF36*AG36</f>
        <v/>
      </c>
      <c r="AI36" s="113" t="n"/>
      <c r="AJ36" s="113" t="n"/>
      <c r="AK36" s="246" t="n"/>
      <c r="AL36" s="246" t="n"/>
      <c r="AM36" s="113" t="n"/>
      <c r="AN36" s="113" t="n"/>
      <c r="AO36" s="113" t="n"/>
    </row>
    <row r="37" ht="15" customHeight="1">
      <c r="B37" s="64" t="n"/>
      <c r="C37" s="73" t="n"/>
      <c r="D37" s="4" t="n"/>
      <c r="E37" s="91" t="n"/>
      <c r="F37" s="95" t="n"/>
      <c r="G37" s="244" t="n"/>
      <c r="H37" s="244">
        <f>IF(E37=0,"",G37*E37)</f>
        <v/>
      </c>
      <c r="I37" s="243" t="n"/>
      <c r="AA37" s="104" t="inlineStr">
        <is>
          <t>RT21018030</t>
        </is>
      </c>
      <c r="AB37" s="167" t="inlineStr">
        <is>
          <t>FIO ALUMÍNIO ISOLADO 4 AWG - 2M036-2T025</t>
        </is>
      </c>
      <c r="AC37" s="172" t="n">
        <v>33.030096</v>
      </c>
      <c r="AD37" s="180" t="n">
        <v>4</v>
      </c>
      <c r="AE37" s="174" t="n">
        <v>41.36</v>
      </c>
      <c r="AF37" s="174" t="n">
        <v>0.88</v>
      </c>
      <c r="AG37" s="174" t="n">
        <v>0.9075</v>
      </c>
      <c r="AH37" s="179">
        <f>AE37*AF37*AG37</f>
        <v/>
      </c>
      <c r="AI37" s="113" t="n"/>
      <c r="AJ37" s="113" t="n"/>
      <c r="AK37" s="246" t="n"/>
      <c r="AL37" s="246" t="n"/>
      <c r="AM37" s="113" t="n"/>
      <c r="AN37" s="113" t="n"/>
      <c r="AO37" s="246" t="n"/>
    </row>
    <row r="38" ht="15" customHeight="1">
      <c r="B38" s="64" t="n"/>
      <c r="C38" s="73" t="n"/>
      <c r="D38" s="4" t="n"/>
      <c r="E38" s="91" t="n"/>
      <c r="F38" s="95" t="n"/>
      <c r="G38" s="244" t="n"/>
      <c r="H38" s="244">
        <f>IF(E38=0,"",G38*E38)</f>
        <v/>
      </c>
      <c r="I38" s="243" t="n"/>
      <c r="AA38" s="104" t="inlineStr">
        <is>
          <t>RT21018029</t>
        </is>
      </c>
      <c r="AB38" s="167" t="inlineStr">
        <is>
          <t>FIO ALUMÍNIO ISOLADO 3,5 AWG - 2M036-2T02</t>
        </is>
      </c>
      <c r="AC38" s="172" t="n">
        <v>31.38498</v>
      </c>
      <c r="AD38" s="180" t="n">
        <v>3.5</v>
      </c>
      <c r="AE38" s="174" t="n">
        <v>39.3</v>
      </c>
      <c r="AF38" s="174" t="n">
        <v>0.88</v>
      </c>
      <c r="AG38" s="174" t="n">
        <v>0.9075</v>
      </c>
      <c r="AH38" s="179">
        <f>AE38*AF38*AG38</f>
        <v/>
      </c>
      <c r="AI38" s="116" t="n"/>
      <c r="AJ38" s="116" t="n"/>
      <c r="AK38" s="248" t="n"/>
      <c r="AL38" s="248" t="n"/>
      <c r="AM38" s="116" t="n"/>
      <c r="AN38" s="116" t="n"/>
      <c r="AO38" s="116" t="n"/>
    </row>
    <row r="39" ht="15" customHeight="1">
      <c r="B39" s="64" t="n"/>
      <c r="C39" s="73" t="n"/>
      <c r="D39" s="4" t="n"/>
      <c r="E39" s="91" t="n"/>
      <c r="F39" s="95" t="n"/>
      <c r="G39" s="244" t="n"/>
      <c r="H39" s="244">
        <f>IF(E39=0,"",G39*E39)</f>
        <v/>
      </c>
      <c r="I39" s="243" t="n"/>
      <c r="AA39" s="104" t="inlineStr">
        <is>
          <t>RT21018028</t>
        </is>
      </c>
      <c r="AB39" s="167" t="inlineStr">
        <is>
          <t>FIO ALUMÍNIO ISOLADO 3 AWG - 2M036-2T025</t>
        </is>
      </c>
      <c r="AC39" s="172" t="n">
        <v>30.530478</v>
      </c>
      <c r="AD39" s="180" t="n">
        <v>3</v>
      </c>
      <c r="AE39" s="174" t="n">
        <v>38.23</v>
      </c>
      <c r="AF39" s="174" t="n">
        <v>0.88</v>
      </c>
      <c r="AG39" s="174" t="n">
        <v>0.9075</v>
      </c>
      <c r="AH39" s="179">
        <f>AE39*AF39*AG39</f>
        <v/>
      </c>
      <c r="AI39" s="116" t="n"/>
      <c r="AJ39" s="116" t="n"/>
      <c r="AK39" s="248" t="n"/>
      <c r="AL39" s="116" t="n"/>
      <c r="AM39" s="116" t="n"/>
      <c r="AN39" s="116" t="n"/>
      <c r="AO39" s="116" t="n"/>
    </row>
    <row r="40" ht="15" customHeight="1">
      <c r="B40" s="64" t="n"/>
      <c r="C40" s="73" t="n"/>
      <c r="D40" s="4" t="n"/>
      <c r="E40" s="91" t="n"/>
      <c r="F40" s="95" t="n"/>
      <c r="G40" s="244" t="n"/>
      <c r="H40" s="244">
        <f>IF(E40=0,"",G40*E40)</f>
        <v/>
      </c>
      <c r="I40" s="243" t="n"/>
      <c r="K40" s="81" t="n"/>
      <c r="AA40" s="105" t="inlineStr">
        <is>
          <t>RT21018027</t>
        </is>
      </c>
      <c r="AB40" s="164" t="inlineStr">
        <is>
          <t>FIO ALUMÍNIO ISOLADO 2,5 AWG - 2M036-2T02</t>
        </is>
      </c>
      <c r="AC40" s="172" t="n">
        <v>29.843682</v>
      </c>
      <c r="AD40" s="180" t="n">
        <v>2.5</v>
      </c>
      <c r="AE40" s="174" t="n">
        <v>37.37</v>
      </c>
      <c r="AF40" s="174" t="n">
        <v>0.88</v>
      </c>
      <c r="AG40" s="174" t="n">
        <v>0.9075</v>
      </c>
      <c r="AH40" s="179">
        <f>AE40*AF40*AG40</f>
        <v/>
      </c>
      <c r="AI40" s="116" t="n"/>
      <c r="AJ40" s="116" t="n"/>
      <c r="AK40" s="248" t="n"/>
      <c r="AL40" s="116" t="n"/>
      <c r="AM40" s="116" t="n"/>
      <c r="AN40" s="116" t="n"/>
      <c r="AO40" s="116" t="n"/>
    </row>
    <row r="41" ht="15" customHeight="1" thickBot="1">
      <c r="B41" s="64" t="n"/>
      <c r="C41" s="73" t="n"/>
      <c r="D41" s="73" t="n"/>
      <c r="E41" s="91" t="n"/>
      <c r="F41" s="95" t="n"/>
      <c r="G41" s="244" t="n"/>
      <c r="H41" s="244">
        <f>IF(E41=0,"",G41*E41)</f>
        <v/>
      </c>
      <c r="I41" s="243" t="n"/>
      <c r="AA41" s="107" t="inlineStr">
        <is>
          <t>RT21018026</t>
        </is>
      </c>
      <c r="AB41" s="165" t="inlineStr">
        <is>
          <t>FIO ALUMÍNIO ISOLADO 2 AWG - 2M036-2T025</t>
        </is>
      </c>
      <c r="AC41" s="173" t="n">
        <v>29.156886</v>
      </c>
      <c r="AD41" s="182" t="n">
        <v>2</v>
      </c>
      <c r="AE41" s="183" t="n">
        <v>36.51</v>
      </c>
      <c r="AF41" s="183" t="n">
        <v>0.88</v>
      </c>
      <c r="AG41" s="183" t="n">
        <v>0.9075</v>
      </c>
      <c r="AH41" s="181">
        <f>AE41*AF41*AG41</f>
        <v/>
      </c>
      <c r="AI41" s="116" t="n"/>
      <c r="AJ41" s="116" t="n"/>
      <c r="AK41" s="248" t="n"/>
      <c r="AL41" s="116" t="n"/>
      <c r="AM41" s="116" t="n"/>
      <c r="AN41" s="116" t="n"/>
      <c r="AO41" s="116" t="n"/>
    </row>
    <row r="42" ht="15" customHeight="1" thickTop="1">
      <c r="B42" s="64" t="n"/>
      <c r="C42" s="73" t="n"/>
      <c r="D42" s="4" t="n"/>
      <c r="E42" s="91" t="n"/>
      <c r="F42" s="95" t="n"/>
      <c r="G42" s="95" t="n"/>
      <c r="H42" s="244">
        <f>IF(E42=0,"",G42*E42)</f>
        <v/>
      </c>
      <c r="I42" s="102" t="n"/>
      <c r="AC42" s="115" t="n"/>
      <c r="AD42" s="115" t="n"/>
      <c r="AE42" s="116" t="n"/>
      <c r="AF42" s="248" t="n"/>
      <c r="AG42" s="118" t="n"/>
      <c r="AH42" s="248" t="n"/>
      <c r="AI42" s="116" t="n"/>
      <c r="AJ42" s="116" t="n"/>
      <c r="AK42" s="248" t="n"/>
      <c r="AL42" s="116" t="n"/>
      <c r="AM42" s="116" t="n"/>
      <c r="AN42" s="116" t="n"/>
      <c r="AO42" s="116" t="n"/>
    </row>
    <row r="43" ht="15.75" customHeight="1" thickBot="1">
      <c r="B43" s="66" t="n"/>
      <c r="C43" s="68" t="n"/>
      <c r="D43" s="68" t="n"/>
      <c r="E43" s="92" t="n"/>
      <c r="F43" s="69" t="n"/>
      <c r="G43" s="67" t="n"/>
      <c r="H43" s="67" t="n"/>
      <c r="I43" s="70" t="n"/>
      <c r="AC43" s="4" t="n"/>
      <c r="AD43" s="4" t="n"/>
      <c r="AE43" s="72" t="n"/>
      <c r="AF43" s="242" t="n"/>
      <c r="AG43" s="120" t="n"/>
      <c r="AH43" s="242" t="n"/>
      <c r="AI43" s="113" t="n"/>
      <c r="AJ43" s="113" t="n"/>
      <c r="AK43" s="246" t="n"/>
      <c r="AL43" s="113" t="n"/>
      <c r="AM43" s="113" t="n"/>
      <c r="AN43" s="113" t="n"/>
      <c r="AO43" s="113" t="n"/>
    </row>
    <row r="44" ht="15.75" customHeight="1" thickTop="1">
      <c r="B44" s="149" t="n"/>
      <c r="C44" s="150" t="n"/>
      <c r="D44" s="150" t="n"/>
      <c r="E44" s="150" t="n"/>
      <c r="F44" s="150" t="n"/>
      <c r="G44" s="78" t="inlineStr">
        <is>
          <t>Materia-Prima</t>
        </is>
      </c>
      <c r="H44" s="249">
        <f>SUM(H5:H43)</f>
        <v/>
      </c>
      <c r="I44" s="250" t="n"/>
      <c r="AC44" s="4" t="n"/>
      <c r="AD44" s="4" t="n"/>
      <c r="AE44" s="72" t="n"/>
      <c r="AF44" s="242" t="n"/>
      <c r="AG44" s="120" t="n"/>
      <c r="AH44" s="242" t="n"/>
      <c r="AI44" s="113" t="n"/>
      <c r="AJ44" s="113" t="n"/>
      <c r="AK44" s="246" t="n"/>
      <c r="AL44" s="113" t="n"/>
      <c r="AM44" s="113" t="n"/>
      <c r="AN44" s="113" t="n"/>
      <c r="AO44" s="113" t="n"/>
    </row>
    <row r="45">
      <c r="B45" s="151" t="n">
        <v>1</v>
      </c>
      <c r="E45" s="251" t="n"/>
      <c r="F45" s="71" t="n"/>
      <c r="G45" s="79" t="inlineStr">
        <is>
          <t>MOD</t>
        </is>
      </c>
      <c r="H45" s="243">
        <f>'ROTEIRO DE PRODUÇÃO'!D22*26.66</f>
        <v/>
      </c>
      <c r="I45" s="252" t="n"/>
      <c r="AC45" s="4" t="n"/>
      <c r="AD45" s="4" t="n"/>
      <c r="AE45" s="72" t="n"/>
      <c r="AF45" s="242" t="n"/>
      <c r="AG45" s="120" t="n"/>
      <c r="AH45" s="242" t="n"/>
      <c r="AI45" s="113" t="n"/>
      <c r="AJ45" s="113" t="n"/>
      <c r="AK45" s="246" t="n"/>
      <c r="AL45" s="113" t="n"/>
      <c r="AM45" s="113" t="n"/>
      <c r="AN45" s="113" t="n"/>
      <c r="AO45" s="113" t="n"/>
    </row>
    <row r="46" ht="15.75" customHeight="1" thickBot="1">
      <c r="B46" s="152" t="n"/>
      <c r="C46" s="153" t="n"/>
      <c r="D46" s="153" t="n"/>
      <c r="E46" s="253" t="n"/>
      <c r="F46" s="153" t="n"/>
      <c r="G46" s="74" t="inlineStr">
        <is>
          <t>Total</t>
        </is>
      </c>
      <c r="H46" s="254">
        <f>(H45+H44)</f>
        <v/>
      </c>
      <c r="I46" s="241" t="n"/>
      <c r="AC46" s="4" t="n"/>
      <c r="AD46" s="4" t="n"/>
      <c r="AE46" s="72" t="n"/>
      <c r="AF46" s="242" t="n"/>
      <c r="AG46" s="120" t="n"/>
      <c r="AH46" s="242" t="n"/>
      <c r="AI46" s="113" t="n"/>
      <c r="AJ46" s="113" t="n"/>
      <c r="AK46" s="246" t="n"/>
      <c r="AL46" s="113" t="n"/>
      <c r="AM46" s="113" t="n"/>
      <c r="AN46" s="113" t="n"/>
      <c r="AO46" s="113" t="n"/>
    </row>
    <row r="47" ht="15.75" customHeight="1" thickTop="1">
      <c r="I47" s="130" t="n"/>
      <c r="AC47" s="4" t="n"/>
      <c r="AD47" s="4" t="n"/>
      <c r="AE47" s="72" t="n"/>
      <c r="AF47" s="242" t="n"/>
      <c r="AG47" s="120" t="n"/>
      <c r="AH47" s="242" t="n"/>
      <c r="AI47" s="113" t="n"/>
      <c r="AJ47" s="113" t="n"/>
      <c r="AK47" s="246" t="n"/>
      <c r="AL47" s="113" t="n"/>
      <c r="AM47" s="113" t="n"/>
      <c r="AN47" s="113" t="n"/>
      <c r="AO47" s="113" t="n"/>
    </row>
    <row r="48">
      <c r="I48" s="130" t="n"/>
      <c r="AC48" s="4" t="n"/>
      <c r="AD48" s="4" t="n"/>
      <c r="AE48" s="72" t="n"/>
      <c r="AF48" s="242" t="n"/>
      <c r="AG48" s="120" t="n"/>
      <c r="AH48" s="242" t="n"/>
      <c r="AI48" s="113" t="n"/>
      <c r="AJ48" s="113" t="n"/>
      <c r="AK48" s="246" t="n"/>
      <c r="AL48" s="113" t="n"/>
      <c r="AM48" s="113" t="n"/>
      <c r="AN48" s="113" t="n"/>
      <c r="AO48" s="113" t="n"/>
    </row>
    <row r="49">
      <c r="I49" s="130" t="n"/>
      <c r="AC49" s="4" t="n"/>
      <c r="AD49" s="4" t="n"/>
      <c r="AE49" s="72" t="n"/>
      <c r="AF49" s="242" t="n"/>
      <c r="AG49" s="120" t="n"/>
      <c r="AH49" s="242" t="n"/>
      <c r="AI49" s="113" t="n"/>
      <c r="AJ49" s="113" t="n"/>
      <c r="AK49" s="246" t="n"/>
      <c r="AL49" s="113" t="n"/>
      <c r="AM49" s="113" t="n"/>
      <c r="AN49" s="113" t="n"/>
      <c r="AO49" s="113" t="n"/>
    </row>
    <row r="50">
      <c r="I50" s="130" t="n"/>
      <c r="AC50" s="4" t="n"/>
      <c r="AD50" s="4" t="n"/>
      <c r="AE50" s="72" t="n"/>
      <c r="AF50" s="242" t="n"/>
      <c r="AG50" s="120" t="n"/>
      <c r="AH50" s="242" t="n"/>
      <c r="AI50" s="113" t="n"/>
      <c r="AJ50" s="113" t="n"/>
      <c r="AK50" s="246" t="n"/>
      <c r="AL50" s="113" t="n"/>
      <c r="AM50" s="113" t="n"/>
      <c r="AN50" s="113" t="n"/>
      <c r="AO50" s="113" t="n"/>
    </row>
    <row r="51">
      <c r="I51" s="130" t="n"/>
      <c r="AC51" s="4" t="n"/>
      <c r="AD51" s="4" t="n"/>
      <c r="AE51" s="72" t="n"/>
      <c r="AF51" s="242" t="n"/>
      <c r="AG51" s="120" t="n"/>
      <c r="AH51" s="242" t="n"/>
      <c r="AI51" s="113" t="n"/>
      <c r="AJ51" s="113" t="n"/>
      <c r="AK51" s="246" t="n"/>
      <c r="AL51" s="113" t="n"/>
      <c r="AM51" s="113" t="n"/>
      <c r="AN51" s="113" t="n"/>
      <c r="AO51" s="113" t="n"/>
    </row>
    <row r="52">
      <c r="H52" s="187">
        <f>870-2*23-2*30</f>
        <v/>
      </c>
      <c r="I52" s="130" t="n"/>
      <c r="AC52" s="4" t="n"/>
      <c r="AD52" s="4" t="n"/>
      <c r="AE52" s="72" t="n"/>
      <c r="AF52" s="242" t="n"/>
      <c r="AG52" s="120" t="n"/>
      <c r="AH52" s="242" t="n"/>
      <c r="AI52" s="113" t="n"/>
      <c r="AJ52" s="113" t="n"/>
      <c r="AK52" s="246" t="n"/>
      <c r="AL52" s="113" t="n"/>
      <c r="AM52" s="113" t="n"/>
      <c r="AN52" s="113" t="n"/>
      <c r="AO52" s="113" t="n"/>
    </row>
    <row r="53">
      <c r="I53" s="130" t="n"/>
      <c r="AC53" s="4" t="n"/>
      <c r="AD53" s="4" t="n"/>
      <c r="AE53" s="72" t="n"/>
      <c r="AF53" s="242" t="n"/>
      <c r="AG53" s="120" t="n"/>
      <c r="AH53" s="242" t="n"/>
      <c r="AI53" s="113" t="n"/>
      <c r="AJ53" s="113" t="n"/>
      <c r="AK53" s="246" t="n"/>
      <c r="AL53" s="113" t="n"/>
      <c r="AM53" s="113" t="n"/>
      <c r="AN53" s="113" t="n"/>
      <c r="AO53" s="113" t="n"/>
    </row>
    <row r="54">
      <c r="I54" s="130" t="n"/>
      <c r="AC54" s="4" t="n"/>
      <c r="AD54" s="4" t="n"/>
      <c r="AE54" s="72" t="n"/>
      <c r="AF54" s="242" t="n"/>
      <c r="AG54" s="120" t="n"/>
      <c r="AH54" s="242" t="n"/>
      <c r="AI54" s="113" t="n"/>
      <c r="AJ54" s="113" t="n"/>
      <c r="AK54" s="246" t="n"/>
      <c r="AL54" s="113" t="n"/>
      <c r="AM54" s="113" t="n"/>
      <c r="AN54" s="113" t="n"/>
      <c r="AO54" s="113" t="n"/>
    </row>
    <row r="55">
      <c r="I55" s="130" t="n"/>
      <c r="AC55" s="4" t="n"/>
      <c r="AD55" s="4" t="n"/>
      <c r="AE55" s="72" t="n"/>
      <c r="AF55" s="242" t="n"/>
      <c r="AG55" s="120" t="n"/>
      <c r="AH55" s="242" t="n"/>
      <c r="AI55" s="113" t="n"/>
      <c r="AJ55" s="113" t="n"/>
      <c r="AK55" s="246" t="n"/>
      <c r="AL55" s="113" t="n"/>
      <c r="AM55" s="113" t="n"/>
      <c r="AN55" s="113" t="n"/>
      <c r="AO55" s="113" t="n"/>
    </row>
    <row r="56">
      <c r="I56" s="130" t="n"/>
      <c r="AC56" s="4" t="n"/>
      <c r="AD56" s="4" t="n"/>
      <c r="AE56" s="72" t="n"/>
      <c r="AF56" s="242" t="n"/>
      <c r="AG56" s="120" t="n"/>
      <c r="AH56" s="242" t="n"/>
      <c r="AI56" s="113" t="n"/>
      <c r="AJ56" s="113" t="n"/>
      <c r="AK56" s="246" t="n"/>
      <c r="AL56" s="113" t="n"/>
      <c r="AM56" s="113" t="n"/>
      <c r="AN56" s="113" t="n"/>
      <c r="AO56" s="113" t="n"/>
    </row>
    <row r="57">
      <c r="I57" s="130" t="n"/>
      <c r="AC57" s="4" t="n"/>
      <c r="AD57" s="4" t="n"/>
      <c r="AE57" s="72" t="n"/>
      <c r="AF57" s="242" t="n"/>
      <c r="AG57" s="120" t="n"/>
      <c r="AH57" s="242" t="n"/>
      <c r="AI57" s="113" t="n"/>
      <c r="AJ57" s="113" t="n"/>
      <c r="AK57" s="246" t="n"/>
      <c r="AL57" s="113" t="n"/>
      <c r="AM57" s="113" t="n"/>
      <c r="AN57" s="113" t="n"/>
      <c r="AO57" s="113" t="n"/>
    </row>
    <row r="58">
      <c r="I58" s="130" t="n"/>
      <c r="AC58" s="4" t="n"/>
      <c r="AD58" s="4" t="n"/>
      <c r="AE58" s="72" t="n"/>
      <c r="AF58" s="242" t="n"/>
      <c r="AG58" s="120" t="n"/>
      <c r="AH58" s="242" t="n"/>
      <c r="AI58" s="113" t="n"/>
      <c r="AJ58" s="113" t="n"/>
      <c r="AK58" s="246" t="n"/>
      <c r="AL58" s="113" t="n"/>
      <c r="AM58" s="113" t="n"/>
      <c r="AN58" s="113" t="n"/>
      <c r="AO58" s="113" t="n"/>
    </row>
    <row r="59">
      <c r="I59" s="130" t="n"/>
      <c r="AC59" s="4" t="n"/>
      <c r="AD59" s="4" t="n"/>
      <c r="AE59" s="72" t="n"/>
      <c r="AF59" s="242" t="n"/>
      <c r="AG59" s="120" t="n"/>
      <c r="AH59" s="242" t="n"/>
      <c r="AI59" s="113" t="n"/>
      <c r="AJ59" s="113" t="n"/>
      <c r="AK59" s="246" t="n"/>
      <c r="AL59" s="113" t="n"/>
      <c r="AM59" s="113" t="n"/>
      <c r="AN59" s="113" t="n"/>
      <c r="AO59" s="113" t="n"/>
    </row>
    <row r="60">
      <c r="I60" s="130" t="n"/>
      <c r="AC60" s="4" t="n"/>
      <c r="AD60" s="4" t="n"/>
      <c r="AE60" s="72" t="n"/>
      <c r="AF60" s="242" t="n"/>
      <c r="AG60" s="120" t="n"/>
      <c r="AH60" s="242" t="n"/>
      <c r="AI60" s="113" t="n"/>
      <c r="AJ60" s="113" t="n"/>
      <c r="AK60" s="246" t="n"/>
      <c r="AL60" s="113" t="n"/>
      <c r="AM60" s="113" t="n"/>
      <c r="AN60" s="113" t="n"/>
      <c r="AO60" s="113" t="n"/>
    </row>
    <row r="61">
      <c r="F61" s="71" t="n"/>
      <c r="I61" s="130" t="n"/>
      <c r="AE61" s="113" t="n"/>
      <c r="AF61" s="242" t="n"/>
      <c r="AG61" s="119" t="n"/>
      <c r="AH61" s="246" t="n"/>
      <c r="AI61" s="113" t="n"/>
      <c r="AJ61" s="113" t="n"/>
      <c r="AK61" s="246" t="n"/>
      <c r="AL61" s="113" t="n"/>
      <c r="AM61" s="113" t="n"/>
      <c r="AN61" s="113" t="n"/>
      <c r="AO61" s="113" t="n"/>
    </row>
    <row r="62">
      <c r="F62" s="71" t="n"/>
      <c r="I62" s="130" t="n"/>
      <c r="AE62" s="113" t="n"/>
      <c r="AF62" s="242" t="n"/>
      <c r="AG62" s="119" t="n"/>
      <c r="AH62" s="246" t="n"/>
      <c r="AI62" s="113" t="n"/>
      <c r="AJ62" s="113" t="n"/>
      <c r="AK62" s="246" t="n"/>
      <c r="AL62" s="113" t="n"/>
      <c r="AM62" s="113" t="n"/>
      <c r="AN62" s="113" t="n"/>
      <c r="AO62" s="113" t="n"/>
    </row>
    <row r="63">
      <c r="F63" s="71" t="n"/>
      <c r="I63" s="130" t="n"/>
      <c r="AE63" s="112" t="n"/>
      <c r="AF63" s="119" t="n"/>
      <c r="AG63" s="119" t="n"/>
      <c r="AH63" s="113" t="n"/>
      <c r="AI63" s="121" t="n"/>
      <c r="AJ63" s="121" t="n"/>
      <c r="AK63" s="121" t="n"/>
      <c r="AL63" s="71" t="n"/>
      <c r="AM63" s="71" t="n"/>
      <c r="AN63" s="71" t="n"/>
    </row>
    <row r="64">
      <c r="F64" s="71" t="n"/>
      <c r="I64" s="130" t="n"/>
      <c r="AE64" s="112" t="n"/>
      <c r="AF64" s="119" t="n"/>
      <c r="AG64" s="119" t="n"/>
      <c r="AH64" s="113" t="n"/>
      <c r="AI64" s="121" t="n"/>
      <c r="AJ64" s="121" t="n"/>
      <c r="AK64" s="121" t="n"/>
      <c r="AL64" s="71" t="n"/>
      <c r="AM64" s="71" t="n"/>
      <c r="AN64" s="71" t="n"/>
    </row>
    <row r="65">
      <c r="F65" s="71" t="n"/>
      <c r="I65" s="130" t="n"/>
      <c r="AE65" s="112" t="n"/>
      <c r="AF65" s="119" t="n"/>
      <c r="AG65" s="119" t="n"/>
      <c r="AH65" s="113" t="n"/>
      <c r="AI65" s="121" t="n"/>
      <c r="AJ65" s="121" t="n"/>
      <c r="AK65" s="121" t="n"/>
      <c r="AL65" s="71" t="n"/>
      <c r="AM65" s="71" t="n"/>
      <c r="AN65" s="71" t="n"/>
    </row>
    <row r="66">
      <c r="F66" s="71" t="n"/>
      <c r="I66" s="130" t="n"/>
      <c r="AE66" s="112" t="n"/>
      <c r="AF66" s="119" t="n"/>
      <c r="AG66" s="119" t="n"/>
      <c r="AH66" s="113" t="n"/>
      <c r="AI66" s="121" t="n"/>
      <c r="AJ66" s="121" t="n"/>
      <c r="AK66" s="121" t="n"/>
      <c r="AL66" s="71" t="n"/>
      <c r="AM66" s="71" t="n"/>
      <c r="AN66" s="71" t="n"/>
    </row>
    <row r="67">
      <c r="F67" s="71" t="n"/>
      <c r="I67" s="130" t="n"/>
      <c r="AE67" s="112" t="n"/>
      <c r="AF67" s="119" t="n"/>
      <c r="AG67" s="119" t="n"/>
      <c r="AH67" s="113" t="n"/>
      <c r="AI67" s="121" t="n"/>
      <c r="AJ67" s="121" t="n"/>
      <c r="AK67" s="121" t="n"/>
      <c r="AL67" s="71" t="n"/>
      <c r="AM67" s="71" t="n"/>
      <c r="AN67" s="71" t="n"/>
    </row>
    <row r="68">
      <c r="F68" s="71" t="n"/>
      <c r="I68" s="130" t="n"/>
      <c r="AE68" s="112" t="n"/>
      <c r="AF68" s="119" t="n"/>
      <c r="AG68" s="119" t="n"/>
      <c r="AH68" s="113" t="n"/>
      <c r="AI68" s="121" t="n"/>
      <c r="AJ68" s="121" t="n"/>
      <c r="AK68" s="121" t="n"/>
      <c r="AL68" s="71" t="n"/>
      <c r="AM68" s="71" t="n"/>
      <c r="AN68" s="71" t="n"/>
    </row>
    <row r="69">
      <c r="F69" s="71" t="n"/>
      <c r="I69" s="130" t="n"/>
      <c r="AE69" s="112" t="n"/>
      <c r="AF69" s="119" t="n"/>
      <c r="AG69" s="119" t="n"/>
      <c r="AH69" s="113" t="n"/>
      <c r="AI69" s="121" t="n"/>
      <c r="AJ69" s="121" t="n"/>
      <c r="AK69" s="121" t="n"/>
      <c r="AL69" s="71" t="n"/>
      <c r="AM69" s="71" t="n"/>
      <c r="AN69" s="71" t="n"/>
    </row>
    <row r="70">
      <c r="F70" s="71" t="n"/>
      <c r="I70" s="130" t="n"/>
      <c r="AE70" s="112" t="n"/>
      <c r="AF70" s="119" t="n"/>
      <c r="AG70" s="119" t="n"/>
      <c r="AH70" s="113" t="n"/>
      <c r="AI70" s="121" t="n"/>
      <c r="AJ70" s="121" t="n"/>
      <c r="AK70" s="121" t="n"/>
      <c r="AL70" s="71" t="n"/>
      <c r="AM70" s="71" t="n"/>
      <c r="AN70" s="71" t="n"/>
    </row>
    <row r="71">
      <c r="F71" s="71" t="n"/>
      <c r="I71" s="130" t="n"/>
      <c r="AE71" s="112" t="n"/>
      <c r="AF71" s="119" t="n"/>
      <c r="AG71" s="119" t="n"/>
      <c r="AH71" s="113" t="n"/>
      <c r="AI71" s="121" t="n"/>
      <c r="AJ71" s="121" t="n"/>
      <c r="AK71" s="121" t="n"/>
      <c r="AL71" s="71" t="n"/>
      <c r="AM71" s="71" t="n"/>
      <c r="AN71" s="71" t="n"/>
    </row>
    <row r="72">
      <c r="F72" s="71" t="n"/>
      <c r="I72" s="130" t="n"/>
      <c r="AE72" s="112" t="n"/>
      <c r="AF72" s="119" t="n"/>
      <c r="AG72" s="119" t="n"/>
      <c r="AH72" s="113" t="n"/>
      <c r="AI72" s="121" t="n"/>
      <c r="AJ72" s="121" t="n"/>
      <c r="AK72" s="121" t="n"/>
      <c r="AL72" s="71" t="n"/>
      <c r="AM72" s="71" t="n"/>
      <c r="AN72" s="71" t="n"/>
    </row>
    <row r="73">
      <c r="F73" s="71" t="n"/>
      <c r="I73" s="130" t="n"/>
      <c r="AE73" s="112" t="n"/>
      <c r="AF73" s="119" t="n"/>
      <c r="AG73" s="119" t="n"/>
      <c r="AH73" s="113" t="n"/>
      <c r="AI73" s="121" t="n"/>
      <c r="AJ73" s="121" t="n"/>
      <c r="AK73" s="121" t="n"/>
      <c r="AL73" s="71" t="n"/>
      <c r="AM73" s="71" t="n"/>
      <c r="AN73" s="71" t="n"/>
    </row>
    <row r="74">
      <c r="F74" s="71" t="n"/>
      <c r="I74" s="130" t="n"/>
      <c r="AE74" s="112" t="n"/>
      <c r="AF74" s="119" t="n"/>
      <c r="AG74" s="119" t="n"/>
      <c r="AH74" s="113" t="n"/>
      <c r="AI74" s="121" t="n"/>
      <c r="AJ74" s="121" t="n"/>
      <c r="AK74" s="121" t="n"/>
      <c r="AL74" s="71" t="n"/>
      <c r="AM74" s="71" t="n"/>
      <c r="AN74" s="71" t="n"/>
    </row>
    <row r="75">
      <c r="F75" s="71" t="n"/>
      <c r="I75" s="130" t="n"/>
      <c r="AE75" s="112" t="n"/>
      <c r="AF75" s="119" t="n"/>
      <c r="AG75" s="119" t="n"/>
      <c r="AH75" s="113" t="n"/>
      <c r="AI75" s="121" t="n"/>
      <c r="AJ75" s="121" t="n"/>
      <c r="AK75" s="121" t="n"/>
      <c r="AL75" s="71" t="n"/>
      <c r="AM75" s="71" t="n"/>
      <c r="AN75" s="71" t="n"/>
    </row>
    <row r="76">
      <c r="F76" s="71" t="n"/>
      <c r="I76" s="130" t="n"/>
      <c r="AE76" s="112" t="n"/>
      <c r="AF76" s="119" t="n"/>
      <c r="AG76" s="119" t="n"/>
      <c r="AH76" s="113" t="n"/>
      <c r="AI76" s="121" t="n"/>
      <c r="AJ76" s="121" t="n"/>
      <c r="AK76" s="121" t="n"/>
      <c r="AL76" s="71" t="n"/>
      <c r="AM76" s="71" t="n"/>
      <c r="AN76" s="71" t="n"/>
    </row>
    <row r="77">
      <c r="F77" s="71" t="n"/>
      <c r="I77" s="130" t="n"/>
      <c r="AE77" s="112" t="n"/>
      <c r="AF77" s="119" t="n"/>
      <c r="AG77" s="119" t="n"/>
      <c r="AH77" s="113" t="n"/>
      <c r="AI77" s="121" t="n"/>
      <c r="AJ77" s="121" t="n"/>
      <c r="AK77" s="121" t="n"/>
      <c r="AL77" s="71" t="n"/>
      <c r="AM77" s="71" t="n"/>
      <c r="AN77" s="71" t="n"/>
    </row>
    <row r="78">
      <c r="F78" s="71" t="n"/>
      <c r="I78" s="130" t="n"/>
      <c r="AE78" s="112" t="n"/>
      <c r="AF78" s="119" t="n"/>
      <c r="AG78" s="119" t="n"/>
      <c r="AH78" s="113" t="n"/>
      <c r="AI78" s="121" t="n"/>
      <c r="AJ78" s="121" t="n"/>
      <c r="AK78" s="121" t="n"/>
      <c r="AL78" s="71" t="n"/>
      <c r="AM78" s="71" t="n"/>
      <c r="AN78" s="71" t="n"/>
    </row>
    <row r="79">
      <c r="F79" s="71" t="n"/>
      <c r="I79" s="130" t="n"/>
      <c r="AE79" s="112" t="n"/>
      <c r="AF79" s="119" t="n"/>
      <c r="AG79" s="119" t="n"/>
      <c r="AH79" s="113" t="n"/>
      <c r="AI79" s="121" t="n"/>
      <c r="AJ79" s="121" t="n"/>
      <c r="AK79" s="121" t="n"/>
      <c r="AL79" s="71" t="n"/>
      <c r="AM79" s="71" t="n"/>
      <c r="AN79" s="71" t="n"/>
    </row>
    <row r="80">
      <c r="F80" s="71" t="n"/>
      <c r="I80" s="130" t="n"/>
      <c r="AE80" s="112" t="n"/>
      <c r="AF80" s="119" t="n"/>
      <c r="AG80" s="119" t="n"/>
      <c r="AH80" s="113" t="n"/>
      <c r="AI80" s="121" t="n"/>
      <c r="AJ80" s="121" t="n"/>
      <c r="AK80" s="121" t="n"/>
      <c r="AL80" s="71" t="n"/>
      <c r="AM80" s="71" t="n"/>
      <c r="AN80" s="71" t="n"/>
    </row>
    <row r="81">
      <c r="F81" s="71" t="n"/>
      <c r="I81" s="130" t="n"/>
      <c r="AE81" s="112" t="n"/>
      <c r="AF81" s="119" t="n"/>
      <c r="AG81" s="119" t="n"/>
      <c r="AH81" s="113" t="n"/>
      <c r="AI81" s="121" t="n"/>
      <c r="AJ81" s="121" t="n"/>
      <c r="AK81" s="121" t="n"/>
      <c r="AL81" s="71" t="n"/>
      <c r="AM81" s="71" t="n"/>
      <c r="AN81" s="71" t="n"/>
    </row>
    <row r="82">
      <c r="F82" s="71" t="n"/>
      <c r="I82" s="130" t="n"/>
      <c r="AE82" s="112" t="n"/>
      <c r="AF82" s="119" t="n"/>
      <c r="AG82" s="119" t="n"/>
      <c r="AH82" s="113" t="n"/>
      <c r="AI82" s="121" t="n"/>
      <c r="AJ82" s="121" t="n"/>
      <c r="AK82" s="121" t="n"/>
      <c r="AL82" s="71" t="n"/>
      <c r="AM82" s="71" t="n"/>
      <c r="AN82" s="71" t="n"/>
    </row>
    <row r="83">
      <c r="F83" s="71" t="n"/>
      <c r="I83" s="130" t="n"/>
      <c r="AE83" s="112" t="n"/>
      <c r="AF83" s="119" t="n"/>
      <c r="AG83" s="119" t="n"/>
      <c r="AH83" s="113" t="n"/>
      <c r="AI83" s="121" t="n"/>
      <c r="AJ83" s="121" t="n"/>
      <c r="AK83" s="121" t="n"/>
      <c r="AL83" s="71" t="n"/>
      <c r="AM83" s="71" t="n"/>
      <c r="AN83" s="71" t="n"/>
    </row>
    <row r="84">
      <c r="F84" s="71" t="n"/>
      <c r="I84" s="130" t="n"/>
      <c r="AE84" s="112" t="n"/>
      <c r="AF84" s="119" t="n"/>
      <c r="AG84" s="119" t="n"/>
      <c r="AH84" s="113" t="n"/>
      <c r="AI84" s="121" t="n"/>
      <c r="AJ84" s="121" t="n"/>
      <c r="AK84" s="121" t="n"/>
      <c r="AL84" s="71" t="n"/>
      <c r="AM84" s="71" t="n"/>
      <c r="AN84" s="71" t="n"/>
    </row>
    <row r="85">
      <c r="F85" s="71" t="n"/>
      <c r="I85" s="130" t="n"/>
      <c r="AE85" s="112" t="n"/>
      <c r="AF85" s="119" t="n"/>
      <c r="AG85" s="119" t="n"/>
      <c r="AH85" s="113" t="n"/>
      <c r="AI85" s="121" t="n"/>
      <c r="AJ85" s="121" t="n"/>
      <c r="AK85" s="121" t="n"/>
      <c r="AL85" s="71" t="n"/>
      <c r="AM85" s="71" t="n"/>
      <c r="AN85" s="71" t="n"/>
    </row>
    <row r="86">
      <c r="F86" s="71" t="n"/>
      <c r="I86" s="130" t="n"/>
      <c r="AE86" s="112" t="n"/>
      <c r="AF86" s="119" t="n"/>
      <c r="AG86" s="119" t="n"/>
      <c r="AH86" s="113" t="n"/>
      <c r="AI86" s="121" t="n"/>
      <c r="AJ86" s="121" t="n"/>
      <c r="AK86" s="121" t="n"/>
      <c r="AL86" s="71" t="n"/>
      <c r="AM86" s="71" t="n"/>
      <c r="AN86" s="71" t="n"/>
    </row>
    <row r="87">
      <c r="F87" s="71" t="n"/>
      <c r="I87" s="130" t="n"/>
      <c r="AE87" s="112" t="n"/>
      <c r="AF87" s="119" t="n"/>
      <c r="AG87" s="119" t="n"/>
      <c r="AH87" s="113" t="n"/>
      <c r="AI87" s="121" t="n"/>
      <c r="AJ87" s="121" t="n"/>
      <c r="AK87" s="121" t="n"/>
      <c r="AL87" s="71" t="n"/>
      <c r="AM87" s="71" t="n"/>
      <c r="AN87" s="71" t="n"/>
    </row>
    <row r="88">
      <c r="F88" s="71" t="n"/>
      <c r="I88" s="130" t="n"/>
      <c r="AC88" s="4" t="n"/>
      <c r="AD88" s="4" t="n"/>
      <c r="AE88" s="112" t="n"/>
      <c r="AF88" s="113" t="n"/>
      <c r="AG88" s="113" t="n"/>
      <c r="AH88" s="113" t="n"/>
      <c r="AI88" s="121" t="n"/>
      <c r="AJ88" s="121" t="n"/>
      <c r="AK88" s="121" t="n"/>
      <c r="AL88" s="71" t="n"/>
      <c r="AM88" s="71" t="n"/>
      <c r="AN88" s="71" t="n"/>
    </row>
    <row r="89">
      <c r="F89" s="71" t="n"/>
      <c r="I89" s="130" t="n"/>
      <c r="AE89" s="112" t="n"/>
      <c r="AF89" s="184" t="n"/>
    </row>
    <row r="90">
      <c r="F90" s="71" t="n"/>
      <c r="I90" s="130" t="n"/>
      <c r="AD90" s="111" t="n"/>
      <c r="AE90" s="112" t="n"/>
    </row>
    <row r="91">
      <c r="F91" s="71" t="n"/>
      <c r="I91" s="130" t="n"/>
      <c r="AE91" s="112" t="n"/>
      <c r="AF91" s="122" t="n"/>
      <c r="AG91" s="122" t="n"/>
    </row>
    <row r="92">
      <c r="F92" s="71" t="n"/>
      <c r="I92" s="130" t="n"/>
      <c r="AC92" s="4" t="n"/>
      <c r="AE92" s="112" t="n"/>
      <c r="AF92" s="122" t="n"/>
      <c r="AG92" s="122" t="n"/>
      <c r="AH92" s="4" t="n"/>
    </row>
    <row r="93">
      <c r="F93" s="71" t="n"/>
      <c r="I93" s="130" t="n"/>
      <c r="AC93" s="4" t="n"/>
      <c r="AE93" s="112" t="n"/>
      <c r="AF93" s="122" t="n"/>
      <c r="AG93" s="122" t="n"/>
      <c r="AH93" s="4" t="n"/>
    </row>
    <row r="94">
      <c r="F94" s="71" t="n"/>
      <c r="I94" s="130" t="n"/>
      <c r="AE94" s="112" t="n"/>
    </row>
    <row r="95">
      <c r="F95" s="71" t="n"/>
      <c r="I95" s="130" t="n"/>
      <c r="AD95" s="111" t="n"/>
      <c r="AE95" s="112" t="n"/>
      <c r="AF95" s="108" t="n"/>
      <c r="AG95" s="108" t="n"/>
    </row>
    <row r="96">
      <c r="I96" s="130" t="n"/>
      <c r="AC96" s="4" t="n"/>
      <c r="AD96" s="4" t="n"/>
      <c r="AE96" s="123" t="n"/>
      <c r="AF96" s="108" t="n"/>
      <c r="AG96" s="108" t="n"/>
    </row>
    <row r="97">
      <c r="I97" s="130" t="n"/>
      <c r="AF97" s="108" t="n"/>
    </row>
    <row r="98" customFormat="1" s="44">
      <c r="B98" s="187" t="n"/>
      <c r="C98" s="187" t="n"/>
      <c r="D98" s="187" t="n"/>
      <c r="E98" s="187" t="n"/>
      <c r="F98" s="187" t="n"/>
      <c r="G98" s="187" t="n"/>
      <c r="H98" s="187" t="n"/>
      <c r="J98" s="187" t="n"/>
      <c r="K98" s="187" t="n"/>
      <c r="L98" s="187" t="n"/>
      <c r="M98" s="187" t="n"/>
      <c r="N98" s="187" t="n"/>
      <c r="O98" s="187" t="n"/>
      <c r="P98" s="187" t="n"/>
      <c r="Q98" s="187" t="n"/>
      <c r="R98" s="187" t="n"/>
      <c r="S98" s="76" t="n"/>
      <c r="T98" s="76" t="n"/>
      <c r="U98" s="76" t="n"/>
      <c r="V98" s="76" t="n"/>
      <c r="W98" s="76" t="n"/>
      <c r="X98" s="76" t="n"/>
      <c r="Y98" s="76" t="n"/>
      <c r="Z98" s="187" t="n"/>
      <c r="AA98" s="187" t="n"/>
      <c r="AB98" s="47" t="n"/>
      <c r="AC98" s="4" t="n"/>
      <c r="AD98" s="4" t="n"/>
      <c r="AE98" s="112" t="n"/>
      <c r="AF98" s="122" t="n"/>
      <c r="AG98" s="122" t="n"/>
      <c r="AH98" s="4" t="n"/>
      <c r="AL98" s="187" t="n"/>
      <c r="AM98" s="187" t="n"/>
      <c r="AN98" s="187" t="n"/>
      <c r="AO98" s="187" t="n"/>
    </row>
    <row r="99">
      <c r="I99" s="130" t="n"/>
    </row>
    <row r="100" customFormat="1" s="44">
      <c r="B100" s="187" t="n"/>
      <c r="C100" s="187" t="n"/>
      <c r="D100" s="187" t="n"/>
      <c r="E100" s="187" t="n"/>
      <c r="F100" s="187" t="n"/>
      <c r="G100" s="187" t="n"/>
      <c r="H100" s="187" t="n"/>
      <c r="J100" s="187" t="n"/>
      <c r="K100" s="187" t="n"/>
      <c r="L100" s="187" t="n"/>
      <c r="M100" s="187" t="n"/>
      <c r="N100" s="187" t="n"/>
      <c r="O100" s="187" t="n"/>
      <c r="P100" s="187" t="n"/>
      <c r="Q100" s="187" t="n"/>
      <c r="R100" s="187" t="n"/>
      <c r="S100" s="76" t="n"/>
      <c r="T100" s="76" t="n"/>
      <c r="U100" s="76" t="n"/>
      <c r="V100" s="76" t="n"/>
      <c r="W100" s="76" t="n"/>
      <c r="X100" s="76" t="n"/>
      <c r="Y100" s="76" t="n"/>
      <c r="Z100" s="187" t="n"/>
      <c r="AA100" s="187" t="n"/>
      <c r="AB100" s="90" t="n"/>
      <c r="AC100" s="47" t="n"/>
      <c r="AD100" s="111" t="n"/>
      <c r="AE100" s="47" t="n"/>
      <c r="AF100" s="47" t="n"/>
      <c r="AG100" s="47" t="n"/>
      <c r="AH100" s="47" t="n"/>
      <c r="AL100" s="187" t="n"/>
      <c r="AM100" s="187" t="n"/>
      <c r="AN100" s="187" t="n"/>
      <c r="AO100" s="187" t="n"/>
    </row>
    <row r="101" customFormat="1" s="44">
      <c r="B101" s="187" t="n"/>
      <c r="C101" s="187" t="n"/>
      <c r="D101" s="187" t="n"/>
      <c r="E101" s="187" t="n"/>
      <c r="F101" s="187" t="n"/>
      <c r="G101" s="187" t="n"/>
      <c r="H101" s="187" t="n"/>
      <c r="J101" s="187" t="n"/>
      <c r="K101" s="187" t="n"/>
      <c r="L101" s="187" t="n"/>
      <c r="M101" s="187" t="n"/>
      <c r="N101" s="187" t="n"/>
      <c r="O101" s="187" t="n"/>
      <c r="P101" s="187" t="n"/>
      <c r="Q101" s="187" t="n"/>
      <c r="R101" s="187" t="n"/>
      <c r="S101" s="76" t="n"/>
      <c r="T101" s="76" t="n"/>
      <c r="U101" s="76" t="n"/>
      <c r="V101" s="76" t="n"/>
      <c r="W101" s="76" t="n"/>
      <c r="X101" s="76" t="n"/>
      <c r="Y101" s="76" t="n"/>
      <c r="Z101" s="187" t="n"/>
      <c r="AA101" s="187" t="n"/>
      <c r="AB101" s="90" t="n"/>
      <c r="AC101" s="47" t="n"/>
      <c r="AD101" s="4" t="n"/>
      <c r="AE101" s="47" t="n"/>
      <c r="AF101" s="85" t="n"/>
      <c r="AG101" s="108" t="n"/>
      <c r="AH101" s="47" t="n"/>
      <c r="AL101" s="187" t="n"/>
      <c r="AM101" s="187" t="n"/>
      <c r="AN101" s="187" t="n"/>
      <c r="AO101" s="187" t="n"/>
    </row>
    <row r="102" customFormat="1" s="44">
      <c r="B102" s="187" t="n"/>
      <c r="C102" s="187" t="n"/>
      <c r="D102" s="187" t="n"/>
      <c r="E102" s="187" t="n"/>
      <c r="F102" s="187" t="n"/>
      <c r="G102" s="187" t="n"/>
      <c r="H102" s="187" t="n"/>
      <c r="J102" s="187" t="n"/>
      <c r="K102" s="187" t="n"/>
      <c r="L102" s="187" t="n"/>
      <c r="M102" s="187" t="n"/>
      <c r="N102" s="187" t="n"/>
      <c r="O102" s="187" t="n"/>
      <c r="P102" s="187" t="n"/>
      <c r="Q102" s="187" t="n"/>
      <c r="R102" s="187" t="n"/>
      <c r="S102" s="76" t="n"/>
      <c r="T102" s="76" t="n"/>
      <c r="U102" s="76" t="n"/>
      <c r="V102" s="76" t="n"/>
      <c r="W102" s="76" t="n"/>
      <c r="X102" s="76" t="n"/>
      <c r="Y102" s="76" t="n"/>
      <c r="Z102" s="187" t="n"/>
      <c r="AA102" s="187" t="n"/>
      <c r="AB102" s="90" t="n"/>
      <c r="AC102" s="47" t="n"/>
      <c r="AD102" s="4" t="n"/>
      <c r="AE102" s="47" t="n"/>
      <c r="AF102" s="85" t="n"/>
      <c r="AG102" s="108" t="n"/>
      <c r="AH102" s="47" t="n"/>
      <c r="AL102" s="187" t="n"/>
      <c r="AM102" s="187" t="n"/>
      <c r="AN102" s="187" t="n"/>
      <c r="AO102" s="187" t="n"/>
    </row>
    <row r="103" customFormat="1" s="44">
      <c r="B103" s="187" t="n"/>
      <c r="C103" s="187" t="n"/>
      <c r="D103" s="187" t="n"/>
      <c r="E103" s="187" t="n"/>
      <c r="F103" s="187" t="n"/>
      <c r="G103" s="187" t="n"/>
      <c r="H103" s="187" t="n"/>
      <c r="J103" s="187" t="n"/>
      <c r="K103" s="187" t="n"/>
      <c r="L103" s="187" t="n"/>
      <c r="M103" s="187" t="n"/>
      <c r="N103" s="187" t="n"/>
      <c r="O103" s="187" t="n"/>
      <c r="P103" s="187" t="n"/>
      <c r="Q103" s="187" t="n"/>
      <c r="R103" s="187" t="n"/>
      <c r="S103" s="76" t="n"/>
      <c r="T103" s="76" t="n"/>
      <c r="U103" s="76" t="n"/>
      <c r="V103" s="76" t="n"/>
      <c r="W103" s="76" t="n"/>
      <c r="X103" s="76" t="n"/>
      <c r="Y103" s="76" t="n"/>
      <c r="Z103" s="187" t="n"/>
      <c r="AA103" s="187" t="n"/>
      <c r="AB103" s="90" t="n"/>
      <c r="AC103" s="47" t="n"/>
      <c r="AD103" s="4" t="n"/>
      <c r="AE103" s="47" t="n"/>
      <c r="AF103" s="85" t="n"/>
      <c r="AG103" s="108" t="n"/>
      <c r="AH103" s="47" t="n"/>
      <c r="AL103" s="187" t="n"/>
      <c r="AM103" s="187" t="n"/>
      <c r="AN103" s="187" t="n"/>
      <c r="AO103" s="187" t="n"/>
    </row>
    <row r="104" customFormat="1" s="44">
      <c r="B104" s="187" t="n"/>
      <c r="C104" s="187" t="n"/>
      <c r="D104" s="187" t="n"/>
      <c r="E104" s="187" t="n"/>
      <c r="F104" s="187" t="n"/>
      <c r="G104" s="187" t="n"/>
      <c r="H104" s="187" t="n"/>
      <c r="J104" s="187" t="n"/>
      <c r="K104" s="187" t="n"/>
      <c r="L104" s="187" t="n"/>
      <c r="M104" s="187" t="n"/>
      <c r="N104" s="187" t="n"/>
      <c r="O104" s="187" t="n"/>
      <c r="P104" s="187" t="n"/>
      <c r="Q104" s="187" t="n"/>
      <c r="R104" s="187" t="n"/>
      <c r="S104" s="76" t="n"/>
      <c r="T104" s="76" t="n"/>
      <c r="U104" s="76" t="n"/>
      <c r="V104" s="76" t="n"/>
      <c r="W104" s="76" t="n"/>
      <c r="X104" s="76" t="n"/>
      <c r="Y104" s="76" t="n"/>
      <c r="Z104" s="187" t="n"/>
      <c r="AA104" s="187" t="n"/>
      <c r="AB104" s="90" t="n"/>
      <c r="AC104" s="47" t="n"/>
      <c r="AD104" s="4" t="n"/>
      <c r="AE104" s="47" t="n"/>
      <c r="AF104" s="85" t="n"/>
      <c r="AG104" s="108" t="n"/>
      <c r="AH104" s="47" t="n"/>
      <c r="AL104" s="187" t="n"/>
      <c r="AM104" s="187" t="n"/>
      <c r="AN104" s="187" t="n"/>
      <c r="AO104" s="187" t="n"/>
    </row>
    <row r="105" customFormat="1" s="44">
      <c r="B105" s="187" t="n"/>
      <c r="C105" s="187" t="n"/>
      <c r="D105" s="187" t="n"/>
      <c r="E105" s="187" t="n"/>
      <c r="F105" s="187" t="n"/>
      <c r="G105" s="187" t="n"/>
      <c r="H105" s="187" t="n"/>
      <c r="J105" s="187" t="n"/>
      <c r="K105" s="187" t="n"/>
      <c r="L105" s="187" t="n"/>
      <c r="M105" s="187" t="n"/>
      <c r="N105" s="187" t="n"/>
      <c r="O105" s="187" t="n"/>
      <c r="P105" s="187" t="n"/>
      <c r="Q105" s="187" t="n"/>
      <c r="R105" s="187" t="n"/>
      <c r="S105" s="76" t="n"/>
      <c r="T105" s="76" t="n"/>
      <c r="U105" s="76" t="n"/>
      <c r="V105" s="76" t="n"/>
      <c r="W105" s="76" t="n"/>
      <c r="X105" s="76" t="n"/>
      <c r="Y105" s="76" t="n"/>
      <c r="Z105" s="187" t="n"/>
      <c r="AA105" s="187" t="n"/>
      <c r="AB105" s="90" t="n"/>
      <c r="AC105" s="1" t="n"/>
      <c r="AD105" s="1" t="n"/>
      <c r="AE105" s="1" t="n"/>
      <c r="AF105" s="122" t="n"/>
      <c r="AG105" s="122" t="n"/>
      <c r="AH105" s="47" t="n"/>
      <c r="AL105" s="187" t="n"/>
      <c r="AM105" s="187" t="n"/>
      <c r="AN105" s="187" t="n"/>
      <c r="AO105" s="187" t="n"/>
    </row>
    <row r="106" customFormat="1" s="44">
      <c r="B106" s="187" t="n"/>
      <c r="C106" s="187" t="n"/>
      <c r="D106" s="187" t="n"/>
      <c r="E106" s="187" t="n"/>
      <c r="F106" s="187" t="n"/>
      <c r="G106" s="187" t="n"/>
      <c r="H106" s="187" t="n"/>
      <c r="J106" s="187" t="n"/>
      <c r="K106" s="187" t="n"/>
      <c r="L106" s="187" t="n"/>
      <c r="M106" s="187" t="n"/>
      <c r="N106" s="187" t="n"/>
      <c r="O106" s="187" t="n"/>
      <c r="P106" s="187" t="n"/>
      <c r="Q106" s="187" t="n"/>
      <c r="R106" s="187" t="n"/>
      <c r="S106" s="76" t="n"/>
      <c r="T106" s="76" t="n"/>
      <c r="U106" s="76" t="n"/>
      <c r="V106" s="76" t="n"/>
      <c r="W106" s="76" t="n"/>
      <c r="X106" s="76" t="n"/>
      <c r="Y106" s="76" t="n"/>
      <c r="Z106" s="187" t="n"/>
      <c r="AA106" s="187" t="n"/>
      <c r="AB106" s="90" t="n"/>
      <c r="AC106" s="1" t="n"/>
      <c r="AD106" s="1" t="n"/>
      <c r="AE106" s="1" t="n"/>
      <c r="AF106" s="122" t="n"/>
      <c r="AG106" s="122" t="n"/>
      <c r="AH106" s="47" t="n"/>
      <c r="AL106" s="187" t="n"/>
      <c r="AM106" s="187" t="n"/>
      <c r="AN106" s="187" t="n"/>
      <c r="AO106" s="187" t="n"/>
    </row>
    <row r="107" customFormat="1" s="44">
      <c r="B107" s="187" t="n"/>
      <c r="C107" s="187" t="n"/>
      <c r="D107" s="187" t="n"/>
      <c r="E107" s="187" t="n"/>
      <c r="F107" s="187" t="n"/>
      <c r="G107" s="187" t="n"/>
      <c r="H107" s="187" t="n"/>
      <c r="J107" s="187" t="n"/>
      <c r="K107" s="187" t="n"/>
      <c r="L107" s="187" t="n"/>
      <c r="M107" s="187" t="n"/>
      <c r="N107" s="187" t="n"/>
      <c r="O107" s="187" t="n"/>
      <c r="P107" s="187" t="n"/>
      <c r="Q107" s="187" t="n"/>
      <c r="R107" s="187" t="n"/>
      <c r="S107" s="76" t="n"/>
      <c r="T107" s="76" t="n"/>
      <c r="U107" s="76" t="n"/>
      <c r="V107" s="76" t="n"/>
      <c r="W107" s="76" t="n"/>
      <c r="X107" s="76" t="n"/>
      <c r="Y107" s="76" t="n"/>
      <c r="Z107" s="187" t="n"/>
      <c r="AA107" s="187" t="n"/>
      <c r="AB107" s="90" t="n"/>
      <c r="AC107" s="1" t="n"/>
      <c r="AD107" s="1" t="n"/>
      <c r="AE107" s="1" t="n"/>
      <c r="AF107" s="122" t="n"/>
      <c r="AG107" s="122" t="n"/>
      <c r="AH107" s="47" t="n"/>
      <c r="AL107" s="187" t="n"/>
      <c r="AM107" s="187" t="n"/>
      <c r="AN107" s="187" t="n"/>
      <c r="AO107" s="187" t="n"/>
    </row>
    <row r="108" customFormat="1" s="44">
      <c r="B108" s="187" t="n"/>
      <c r="C108" s="187" t="n"/>
      <c r="D108" s="187" t="n"/>
      <c r="E108" s="187" t="n"/>
      <c r="F108" s="187" t="n"/>
      <c r="G108" s="187" t="n"/>
      <c r="H108" s="187" t="n"/>
      <c r="J108" s="187" t="n"/>
      <c r="K108" s="187" t="n"/>
      <c r="L108" s="187" t="n"/>
      <c r="M108" s="187" t="n"/>
      <c r="N108" s="187" t="n"/>
      <c r="O108" s="187" t="n"/>
      <c r="P108" s="187" t="n"/>
      <c r="Q108" s="187" t="n"/>
      <c r="R108" s="187" t="n"/>
      <c r="S108" s="76" t="n"/>
      <c r="T108" s="76" t="n"/>
      <c r="U108" s="76" t="n"/>
      <c r="V108" s="76" t="n"/>
      <c r="W108" s="76" t="n"/>
      <c r="X108" s="76" t="n"/>
      <c r="Y108" s="76" t="n"/>
      <c r="Z108" s="187" t="n"/>
      <c r="AA108" s="187" t="n"/>
      <c r="AB108" s="90" t="n"/>
      <c r="AC108" s="1" t="n"/>
      <c r="AD108" s="1" t="n"/>
      <c r="AE108" s="1" t="n"/>
      <c r="AF108" s="122" t="n"/>
      <c r="AG108" s="122" t="n"/>
      <c r="AH108" s="47" t="n"/>
      <c r="AL108" s="187" t="n"/>
      <c r="AM108" s="187" t="n"/>
      <c r="AN108" s="187" t="n"/>
      <c r="AO108" s="187" t="n"/>
    </row>
    <row r="109" customFormat="1" s="44">
      <c r="B109" s="187" t="n"/>
      <c r="C109" s="187" t="n"/>
      <c r="D109" s="187" t="n"/>
      <c r="E109" s="187" t="n"/>
      <c r="F109" s="187" t="n"/>
      <c r="G109" s="187" t="n"/>
      <c r="H109" s="187" t="n"/>
      <c r="J109" s="187" t="n"/>
      <c r="K109" s="187" t="n"/>
      <c r="L109" s="187" t="n"/>
      <c r="M109" s="187" t="n"/>
      <c r="N109" s="187" t="n"/>
      <c r="O109" s="187" t="n"/>
      <c r="P109" s="187" t="n"/>
      <c r="Q109" s="187" t="n"/>
      <c r="R109" s="187" t="n"/>
      <c r="S109" s="76" t="n"/>
      <c r="T109" s="76" t="n"/>
      <c r="U109" s="76" t="n"/>
      <c r="V109" s="76" t="n"/>
      <c r="W109" s="76" t="n"/>
      <c r="X109" s="76" t="n"/>
      <c r="Y109" s="76" t="n"/>
      <c r="Z109" s="187" t="n"/>
      <c r="AA109" s="187" t="n"/>
      <c r="AB109" s="90" t="n"/>
      <c r="AC109" s="1" t="n"/>
      <c r="AD109" s="1" t="n"/>
      <c r="AE109" s="1" t="n"/>
      <c r="AF109" s="122" t="n"/>
      <c r="AG109" s="122" t="n"/>
      <c r="AH109" s="47" t="n"/>
      <c r="AL109" s="187" t="n"/>
      <c r="AM109" s="187" t="n"/>
      <c r="AN109" s="187" t="n"/>
      <c r="AO109" s="187" t="n"/>
    </row>
    <row r="110" customFormat="1" s="44">
      <c r="B110" s="187" t="n"/>
      <c r="C110" s="187" t="n"/>
      <c r="D110" s="187" t="n"/>
      <c r="E110" s="187" t="n"/>
      <c r="F110" s="187" t="n"/>
      <c r="G110" s="187" t="n"/>
      <c r="H110" s="187" t="n"/>
      <c r="J110" s="187" t="n"/>
      <c r="K110" s="187" t="n"/>
      <c r="L110" s="187" t="n"/>
      <c r="M110" s="187" t="n"/>
      <c r="N110" s="187" t="n"/>
      <c r="O110" s="187" t="n"/>
      <c r="P110" s="187" t="n"/>
      <c r="Q110" s="187" t="n"/>
      <c r="R110" s="187" t="n"/>
      <c r="S110" s="76" t="n"/>
      <c r="T110" s="76" t="n"/>
      <c r="U110" s="76" t="n"/>
      <c r="V110" s="76" t="n"/>
      <c r="W110" s="76" t="n"/>
      <c r="X110" s="76" t="n"/>
      <c r="Y110" s="76" t="n"/>
      <c r="Z110" s="187" t="n"/>
      <c r="AA110" s="187" t="n"/>
      <c r="AB110" s="90" t="n"/>
      <c r="AC110" s="4" t="n"/>
      <c r="AD110" s="4" t="n"/>
      <c r="AE110" s="4" t="n"/>
      <c r="AF110" s="124" t="n"/>
      <c r="AG110" s="124" t="n"/>
      <c r="AH110" s="47" t="n"/>
      <c r="AL110" s="187" t="n"/>
      <c r="AM110" s="187" t="n"/>
      <c r="AN110" s="187" t="n"/>
      <c r="AO110" s="187" t="n"/>
    </row>
    <row r="111" customFormat="1" s="44">
      <c r="B111" s="187" t="n"/>
      <c r="C111" s="187" t="n"/>
      <c r="D111" s="187" t="n"/>
      <c r="E111" s="187" t="n"/>
      <c r="F111" s="187" t="n"/>
      <c r="G111" s="187" t="n"/>
      <c r="H111" s="187" t="n"/>
      <c r="J111" s="187" t="n"/>
      <c r="K111" s="187" t="n"/>
      <c r="L111" s="187" t="n"/>
      <c r="M111" s="187" t="n"/>
      <c r="N111" s="187" t="n"/>
      <c r="O111" s="187" t="n"/>
      <c r="P111" s="187" t="n"/>
      <c r="Q111" s="187" t="n"/>
      <c r="R111" s="187" t="n"/>
      <c r="S111" s="76" t="n"/>
      <c r="T111" s="76" t="n"/>
      <c r="U111" s="76" t="n"/>
      <c r="V111" s="76" t="n"/>
      <c r="W111" s="76" t="n"/>
      <c r="X111" s="76" t="n"/>
      <c r="Y111" s="76" t="n"/>
      <c r="Z111" s="187" t="n"/>
      <c r="AA111" s="187" t="n"/>
      <c r="AB111" s="90" t="n"/>
      <c r="AC111" s="4" t="n"/>
      <c r="AD111" s="4" t="n"/>
      <c r="AE111" s="4" t="n"/>
      <c r="AF111" s="108" t="n"/>
      <c r="AG111" s="108" t="n"/>
      <c r="AH111" s="47" t="n"/>
      <c r="AL111" s="187" t="n"/>
      <c r="AM111" s="187" t="n"/>
      <c r="AN111" s="187" t="n"/>
      <c r="AO111" s="187" t="n"/>
    </row>
    <row r="112" customFormat="1" s="44">
      <c r="B112" s="187" t="n"/>
      <c r="C112" s="187" t="n"/>
      <c r="D112" s="187" t="n"/>
      <c r="E112" s="187" t="n"/>
      <c r="F112" s="187" t="n"/>
      <c r="G112" s="187" t="n"/>
      <c r="H112" s="187" t="n"/>
      <c r="J112" s="187" t="n"/>
      <c r="K112" s="187" t="n"/>
      <c r="L112" s="187" t="n"/>
      <c r="M112" s="187" t="n"/>
      <c r="N112" s="187" t="n"/>
      <c r="O112" s="187" t="n"/>
      <c r="P112" s="187" t="n"/>
      <c r="Q112" s="187" t="n"/>
      <c r="R112" s="187" t="n"/>
      <c r="S112" s="76" t="n"/>
      <c r="T112" s="76" t="n"/>
      <c r="U112" s="76" t="n"/>
      <c r="V112" s="76" t="n"/>
      <c r="W112" s="76" t="n"/>
      <c r="X112" s="76" t="n"/>
      <c r="Y112" s="76" t="n"/>
      <c r="Z112" s="187" t="n"/>
      <c r="AA112" s="187" t="n"/>
      <c r="AB112" s="47" t="n"/>
      <c r="AC112" s="4" t="n"/>
      <c r="AD112" s="4" t="n"/>
      <c r="AE112" s="4" t="n"/>
      <c r="AF112" s="85" t="n"/>
      <c r="AG112" s="108" t="n"/>
      <c r="AH112" s="47" t="n"/>
      <c r="AL112" s="187" t="n"/>
      <c r="AM112" s="187" t="n"/>
      <c r="AN112" s="187" t="n"/>
      <c r="AO112" s="187" t="n"/>
    </row>
    <row r="113">
      <c r="I113" s="130" t="n"/>
    </row>
    <row r="114" customFormat="1" s="44">
      <c r="B114" s="187" t="n"/>
      <c r="C114" s="187" t="n"/>
      <c r="D114" s="187" t="n"/>
      <c r="E114" s="187" t="n"/>
      <c r="F114" s="187" t="n"/>
      <c r="G114" s="187" t="n"/>
      <c r="H114" s="187" t="n"/>
      <c r="J114" s="187" t="n"/>
      <c r="K114" s="187" t="n"/>
      <c r="L114" s="187" t="n"/>
      <c r="M114" s="187" t="n"/>
      <c r="N114" s="187" t="n"/>
      <c r="O114" s="187" t="n"/>
      <c r="P114" s="187" t="n"/>
      <c r="Q114" s="187" t="n"/>
      <c r="R114" s="187" t="n"/>
      <c r="S114" s="76" t="n"/>
      <c r="T114" s="76" t="n"/>
      <c r="U114" s="76" t="n"/>
      <c r="V114" s="76" t="n"/>
      <c r="W114" s="76" t="n"/>
      <c r="X114" s="76" t="n"/>
      <c r="Y114" s="76" t="n"/>
      <c r="Z114" s="187" t="n"/>
      <c r="AA114" s="187" t="n"/>
      <c r="AB114" s="47" t="n"/>
      <c r="AC114" s="47" t="n"/>
      <c r="AD114" s="111" t="n"/>
      <c r="AE114" s="47" t="n"/>
      <c r="AF114" s="47" t="n"/>
      <c r="AG114" s="47" t="n"/>
      <c r="AH114" s="47" t="n"/>
      <c r="AL114" s="187" t="n"/>
      <c r="AM114" s="187" t="n"/>
      <c r="AN114" s="187" t="n"/>
      <c r="AO114" s="187" t="n"/>
    </row>
    <row r="115" customFormat="1" s="44">
      <c r="B115" s="187" t="n"/>
      <c r="C115" s="187" t="n"/>
      <c r="D115" s="187" t="n"/>
      <c r="E115" s="187" t="n"/>
      <c r="F115" s="187" t="n"/>
      <c r="G115" s="187" t="n"/>
      <c r="H115" s="187" t="n"/>
      <c r="J115" s="187" t="n"/>
      <c r="K115" s="187" t="n"/>
      <c r="L115" s="187" t="n"/>
      <c r="M115" s="187" t="n"/>
      <c r="N115" s="187" t="n"/>
      <c r="O115" s="187" t="n"/>
      <c r="P115" s="187" t="n"/>
      <c r="Q115" s="187" t="n"/>
      <c r="R115" s="187" t="n"/>
      <c r="S115" s="76" t="n"/>
      <c r="T115" s="76" t="n"/>
      <c r="U115" s="76" t="n"/>
      <c r="V115" s="76" t="n"/>
      <c r="W115" s="76" t="n"/>
      <c r="X115" s="76" t="n"/>
      <c r="Y115" s="76" t="n"/>
      <c r="Z115" s="187" t="n"/>
      <c r="AA115" s="187" t="n"/>
      <c r="AB115" s="47" t="n"/>
      <c r="AC115" s="4" t="n"/>
      <c r="AD115" s="4" t="n"/>
      <c r="AE115" s="47" t="n"/>
      <c r="AF115" s="108" t="n"/>
      <c r="AG115" s="108" t="n"/>
      <c r="AH115" s="47" t="n"/>
      <c r="AL115" s="187" t="n"/>
      <c r="AM115" s="187" t="n"/>
      <c r="AN115" s="187" t="n"/>
      <c r="AO115" s="187" t="n"/>
    </row>
    <row r="116" customFormat="1" s="44">
      <c r="B116" s="187" t="n"/>
      <c r="C116" s="187" t="n"/>
      <c r="D116" s="187" t="n"/>
      <c r="E116" s="187" t="n"/>
      <c r="F116" s="187" t="n"/>
      <c r="G116" s="187" t="n"/>
      <c r="H116" s="187" t="n"/>
      <c r="J116" s="187" t="n"/>
      <c r="K116" s="187" t="n"/>
      <c r="L116" s="187" t="n"/>
      <c r="M116" s="187" t="n"/>
      <c r="N116" s="187" t="n"/>
      <c r="O116" s="187" t="n"/>
      <c r="P116" s="187" t="n"/>
      <c r="Q116" s="187" t="n"/>
      <c r="R116" s="187" t="n"/>
      <c r="S116" s="76" t="n"/>
      <c r="T116" s="76" t="n"/>
      <c r="U116" s="76" t="n"/>
      <c r="V116" s="76" t="n"/>
      <c r="W116" s="76" t="n"/>
      <c r="X116" s="76" t="n"/>
      <c r="Y116" s="76" t="n"/>
      <c r="Z116" s="187" t="n"/>
      <c r="AA116" s="187" t="n"/>
      <c r="AB116" s="47" t="n"/>
      <c r="AC116" s="4" t="n"/>
      <c r="AD116" s="4" t="n"/>
      <c r="AE116" s="47" t="n"/>
      <c r="AF116" s="47" t="n"/>
      <c r="AG116" s="47" t="n"/>
      <c r="AH116" s="47" t="n"/>
      <c r="AL116" s="187" t="n"/>
      <c r="AM116" s="187" t="n"/>
      <c r="AN116" s="187" t="n"/>
      <c r="AO116" s="187" t="n"/>
    </row>
    <row r="117" customFormat="1" s="44">
      <c r="B117" s="187" t="n"/>
      <c r="C117" s="187" t="n"/>
      <c r="D117" s="187" t="n"/>
      <c r="E117" s="187" t="n"/>
      <c r="F117" s="187" t="n"/>
      <c r="G117" s="187" t="n"/>
      <c r="H117" s="187" t="n"/>
      <c r="J117" s="187" t="n"/>
      <c r="K117" s="187" t="n"/>
      <c r="L117" s="187" t="n"/>
      <c r="M117" s="187" t="n"/>
      <c r="N117" s="187" t="n"/>
      <c r="O117" s="187" t="n"/>
      <c r="P117" s="187" t="n"/>
      <c r="Q117" s="187" t="n"/>
      <c r="R117" s="187" t="n"/>
      <c r="S117" s="76" t="n"/>
      <c r="T117" s="76" t="n"/>
      <c r="U117" s="76" t="n"/>
      <c r="V117" s="76" t="n"/>
      <c r="W117" s="76" t="n"/>
      <c r="X117" s="76" t="n"/>
      <c r="Y117" s="76" t="n"/>
      <c r="Z117" s="187" t="n"/>
      <c r="AA117" s="187" t="n"/>
      <c r="AB117" s="47" t="n"/>
      <c r="AC117" s="4" t="n"/>
      <c r="AD117" s="4" t="n"/>
      <c r="AE117" s="47" t="n"/>
      <c r="AF117" s="47" t="n"/>
      <c r="AG117" s="47" t="n"/>
      <c r="AH117" s="47" t="n"/>
      <c r="AL117" s="187" t="n"/>
      <c r="AM117" s="187" t="n"/>
      <c r="AN117" s="187" t="n"/>
      <c r="AO117" s="187" t="n"/>
    </row>
    <row r="118" customFormat="1" s="44">
      <c r="B118" s="187" t="n"/>
      <c r="C118" s="187" t="n"/>
      <c r="D118" s="187" t="n"/>
      <c r="E118" s="187" t="n"/>
      <c r="F118" s="187" t="n"/>
      <c r="G118" s="187" t="n"/>
      <c r="H118" s="187" t="n"/>
      <c r="J118" s="187" t="n"/>
      <c r="K118" s="187" t="n"/>
      <c r="L118" s="187" t="n"/>
      <c r="M118" s="187" t="n"/>
      <c r="N118" s="187" t="n"/>
      <c r="O118" s="187" t="n"/>
      <c r="P118" s="187" t="n"/>
      <c r="Q118" s="187" t="n"/>
      <c r="R118" s="187" t="n"/>
      <c r="S118" s="76" t="n"/>
      <c r="T118" s="76" t="n"/>
      <c r="U118" s="76" t="n"/>
      <c r="V118" s="76" t="n"/>
      <c r="W118" s="76" t="n"/>
      <c r="X118" s="76" t="n"/>
      <c r="Y118" s="76" t="n"/>
      <c r="Z118" s="187" t="n"/>
      <c r="AA118" s="187" t="n"/>
      <c r="AB118" s="47" t="n"/>
      <c r="AC118" s="4" t="n"/>
      <c r="AD118" s="4" t="n"/>
      <c r="AE118" s="47" t="n"/>
      <c r="AF118" s="47" t="n"/>
      <c r="AG118" s="47" t="n"/>
      <c r="AH118" s="47" t="n"/>
      <c r="AL118" s="187" t="n"/>
      <c r="AM118" s="187" t="n"/>
      <c r="AN118" s="187" t="n"/>
      <c r="AO118" s="187" t="n"/>
    </row>
    <row r="119">
      <c r="I119" s="130" t="n"/>
    </row>
    <row r="120" customFormat="1" s="44">
      <c r="B120" s="187" t="n"/>
      <c r="C120" s="187" t="n"/>
      <c r="D120" s="187" t="n"/>
      <c r="E120" s="187" t="n"/>
      <c r="F120" s="187" t="n"/>
      <c r="G120" s="187" t="n"/>
      <c r="H120" s="187" t="n"/>
      <c r="J120" s="187" t="n"/>
      <c r="K120" s="187" t="n"/>
      <c r="L120" s="187" t="n"/>
      <c r="M120" s="187" t="n"/>
      <c r="N120" s="187" t="n"/>
      <c r="O120" s="187" t="n"/>
      <c r="P120" s="187" t="n"/>
      <c r="Q120" s="187" t="n"/>
      <c r="R120" s="187" t="n"/>
      <c r="S120" s="76" t="n"/>
      <c r="T120" s="76" t="n"/>
      <c r="U120" s="76" t="n"/>
      <c r="V120" s="76" t="n"/>
      <c r="W120" s="76" t="n"/>
      <c r="X120" s="76" t="n"/>
      <c r="Y120" s="76" t="n"/>
      <c r="Z120" s="187" t="n"/>
      <c r="AA120" s="4" t="n"/>
      <c r="AB120" s="47" t="n"/>
      <c r="AC120" s="47" t="n"/>
      <c r="AD120" s="111" t="n"/>
      <c r="AE120" s="47" t="n"/>
      <c r="AF120" s="4" t="n"/>
      <c r="AG120" s="4" t="n"/>
      <c r="AH120" s="47" t="n"/>
      <c r="AL120" s="187" t="n"/>
      <c r="AM120" s="187" t="n"/>
      <c r="AN120" s="187" t="n"/>
      <c r="AO120" s="187" t="n"/>
    </row>
    <row r="121" customFormat="1" s="44">
      <c r="B121" s="187" t="n"/>
      <c r="C121" s="187" t="n"/>
      <c r="D121" s="187" t="n"/>
      <c r="E121" s="187" t="n"/>
      <c r="F121" s="187" t="n"/>
      <c r="G121" s="187" t="n"/>
      <c r="H121" s="187" t="n"/>
      <c r="J121" s="187" t="n"/>
      <c r="K121" s="187" t="n"/>
      <c r="L121" s="187" t="n"/>
      <c r="M121" s="187" t="n"/>
      <c r="N121" s="187" t="n"/>
      <c r="O121" s="187" t="n"/>
      <c r="P121" s="187" t="n"/>
      <c r="Q121" s="187" t="n"/>
      <c r="R121" s="187" t="n"/>
      <c r="S121" s="76" t="n"/>
      <c r="T121" s="76" t="n"/>
      <c r="U121" s="76" t="n"/>
      <c r="V121" s="76" t="n"/>
      <c r="W121" s="76" t="n"/>
      <c r="X121" s="76" t="n"/>
      <c r="Y121" s="76" t="n"/>
      <c r="Z121" s="187" t="n"/>
      <c r="AA121" s="187" t="n"/>
      <c r="AB121" s="47" t="n"/>
      <c r="AC121" s="1" t="n"/>
      <c r="AD121" s="1" t="n"/>
      <c r="AE121" s="47" t="n"/>
      <c r="AF121" s="108" t="n"/>
      <c r="AG121" s="108" t="n"/>
      <c r="AH121" s="47" t="n"/>
      <c r="AL121" s="187" t="n"/>
      <c r="AM121" s="187" t="n"/>
      <c r="AN121" s="187" t="n"/>
      <c r="AO121" s="187" t="n"/>
    </row>
    <row r="122" customFormat="1" s="44">
      <c r="B122" s="187" t="n"/>
      <c r="C122" s="187" t="n"/>
      <c r="D122" s="187" t="n"/>
      <c r="E122" s="187" t="n"/>
      <c r="F122" s="187" t="n"/>
      <c r="G122" s="187" t="n"/>
      <c r="H122" s="187" t="n"/>
      <c r="J122" s="187" t="n"/>
      <c r="K122" s="187" t="n"/>
      <c r="L122" s="187" t="n"/>
      <c r="M122" s="187" t="n"/>
      <c r="N122" s="187" t="n"/>
      <c r="O122" s="187" t="n"/>
      <c r="P122" s="187" t="n"/>
      <c r="Q122" s="187" t="n"/>
      <c r="R122" s="187" t="n"/>
      <c r="S122" s="76" t="n"/>
      <c r="T122" s="76" t="n"/>
      <c r="U122" s="76" t="n"/>
      <c r="V122" s="76" t="n"/>
      <c r="W122" s="76" t="n"/>
      <c r="X122" s="76" t="n"/>
      <c r="Y122" s="76" t="n"/>
      <c r="Z122" s="187" t="n"/>
      <c r="AA122" s="187" t="n"/>
      <c r="AB122" s="47" t="n"/>
      <c r="AC122" s="47" t="n"/>
      <c r="AD122" s="47" t="n"/>
      <c r="AE122" s="47" t="n"/>
      <c r="AF122" s="108" t="n"/>
      <c r="AG122" s="108" t="n"/>
      <c r="AH122" s="110" t="n"/>
      <c r="AL122" s="187" t="n"/>
      <c r="AM122" s="187" t="n"/>
      <c r="AN122" s="187" t="n"/>
      <c r="AO122" s="187" t="n"/>
    </row>
    <row r="123" customFormat="1" s="44">
      <c r="B123" s="187" t="n"/>
      <c r="C123" s="187" t="n"/>
      <c r="D123" s="187" t="n"/>
      <c r="E123" s="187" t="n"/>
      <c r="F123" s="187" t="n"/>
      <c r="G123" s="187" t="n"/>
      <c r="H123" s="187" t="n"/>
      <c r="J123" s="187" t="n"/>
      <c r="K123" s="187" t="n"/>
      <c r="L123" s="187" t="n"/>
      <c r="M123" s="187" t="n"/>
      <c r="N123" s="187" t="n"/>
      <c r="O123" s="187" t="n"/>
      <c r="P123" s="187" t="n"/>
      <c r="Q123" s="187" t="n"/>
      <c r="R123" s="187" t="n"/>
      <c r="S123" s="76" t="n"/>
      <c r="T123" s="76" t="n"/>
      <c r="U123" s="76" t="n"/>
      <c r="V123" s="76" t="n"/>
      <c r="W123" s="76" t="n"/>
      <c r="X123" s="76" t="n"/>
      <c r="Y123" s="76" t="n"/>
      <c r="Z123" s="187" t="n"/>
      <c r="AA123" s="187" t="n"/>
      <c r="AB123" s="47" t="n"/>
      <c r="AC123" s="47" t="n"/>
      <c r="AD123" s="47" t="n"/>
      <c r="AE123" s="47" t="n"/>
      <c r="AF123" s="108" t="n"/>
      <c r="AG123" s="108" t="n"/>
      <c r="AH123" s="110" t="n"/>
      <c r="AL123" s="187" t="n"/>
      <c r="AM123" s="187" t="n"/>
      <c r="AN123" s="187" t="n"/>
      <c r="AO123" s="187" t="n"/>
    </row>
    <row r="124" customFormat="1" s="44">
      <c r="B124" s="187" t="n"/>
      <c r="C124" s="187" t="n"/>
      <c r="D124" s="187" t="n"/>
      <c r="E124" s="187" t="n"/>
      <c r="F124" s="187" t="n"/>
      <c r="G124" s="187" t="n"/>
      <c r="H124" s="187" t="n"/>
      <c r="J124" s="187" t="n"/>
      <c r="K124" s="187" t="n"/>
      <c r="L124" s="187" t="n"/>
      <c r="M124" s="187" t="n"/>
      <c r="N124" s="187" t="n"/>
      <c r="O124" s="187" t="n"/>
      <c r="P124" s="187" t="n"/>
      <c r="Q124" s="187" t="n"/>
      <c r="R124" s="187" t="n"/>
      <c r="S124" s="76" t="n"/>
      <c r="T124" s="76" t="n"/>
      <c r="U124" s="76" t="n"/>
      <c r="V124" s="76" t="n"/>
      <c r="W124" s="76" t="n"/>
      <c r="X124" s="76" t="n"/>
      <c r="Y124" s="76" t="n"/>
      <c r="Z124" s="187" t="n"/>
      <c r="AA124" s="187" t="n"/>
      <c r="AB124" s="47" t="n"/>
      <c r="AC124" s="47" t="n"/>
      <c r="AD124" s="47" t="n"/>
      <c r="AE124" s="47" t="n"/>
      <c r="AF124" s="47" t="n"/>
      <c r="AG124" s="47" t="n"/>
      <c r="AH124" s="47" t="n"/>
      <c r="AL124" s="187" t="n"/>
      <c r="AM124" s="187" t="n"/>
      <c r="AN124" s="187" t="n"/>
      <c r="AO124" s="187" t="n"/>
    </row>
    <row r="125" customFormat="1" s="44">
      <c r="B125" s="187" t="n"/>
      <c r="C125" s="187" t="n"/>
      <c r="D125" s="187" t="n"/>
      <c r="E125" s="187" t="n"/>
      <c r="F125" s="187" t="n"/>
      <c r="G125" s="187" t="n"/>
      <c r="H125" s="187" t="n"/>
      <c r="J125" s="187" t="n"/>
      <c r="K125" s="187" t="n"/>
      <c r="L125" s="187" t="n"/>
      <c r="M125" s="187" t="n"/>
      <c r="N125" s="187" t="n"/>
      <c r="O125" s="187" t="n"/>
      <c r="P125" s="187" t="n"/>
      <c r="Q125" s="187" t="n"/>
      <c r="R125" s="187" t="n"/>
      <c r="S125" s="76" t="n"/>
      <c r="T125" s="76" t="n"/>
      <c r="U125" s="76" t="n"/>
      <c r="V125" s="76" t="n"/>
      <c r="W125" s="76" t="n"/>
      <c r="X125" s="76" t="n"/>
      <c r="Y125" s="76" t="n"/>
      <c r="Z125" s="187" t="n"/>
      <c r="AA125" s="187" t="n"/>
      <c r="AB125" s="47" t="n"/>
      <c r="AC125" s="1" t="n"/>
      <c r="AD125" s="1" t="n"/>
      <c r="AE125" s="47" t="n"/>
      <c r="AF125" s="108" t="n"/>
      <c r="AG125" s="108" t="n"/>
      <c r="AH125" s="47" t="n"/>
      <c r="AL125" s="187" t="n"/>
      <c r="AM125" s="187" t="n"/>
      <c r="AN125" s="187" t="n"/>
      <c r="AO125" s="187" t="n"/>
    </row>
    <row r="126">
      <c r="I126" s="130" t="n"/>
    </row>
    <row r="127" customFormat="1" s="44">
      <c r="B127" s="187" t="n"/>
      <c r="C127" s="187" t="n"/>
      <c r="D127" s="187" t="n"/>
      <c r="E127" s="187" t="n"/>
      <c r="F127" s="187" t="n"/>
      <c r="G127" s="187" t="n"/>
      <c r="H127" s="187" t="n"/>
      <c r="J127" s="187" t="n"/>
      <c r="K127" s="187" t="n"/>
      <c r="L127" s="187" t="n"/>
      <c r="M127" s="187" t="n"/>
      <c r="N127" s="187" t="n"/>
      <c r="O127" s="187" t="n"/>
      <c r="P127" s="187" t="n"/>
      <c r="Q127" s="187" t="n"/>
      <c r="R127" s="187" t="n"/>
      <c r="S127" s="76" t="n"/>
      <c r="T127" s="76" t="n"/>
      <c r="U127" s="76" t="n"/>
      <c r="V127" s="76" t="n"/>
      <c r="W127" s="76" t="n"/>
      <c r="X127" s="76" t="n"/>
      <c r="Y127" s="76" t="n"/>
      <c r="Z127" s="187" t="n"/>
      <c r="AA127" s="187" t="n"/>
      <c r="AB127" s="47" t="n"/>
      <c r="AC127" s="1" t="n"/>
      <c r="AD127" s="1" t="n"/>
      <c r="AE127" s="1" t="n"/>
      <c r="AF127" s="122" t="n"/>
      <c r="AG127" s="122" t="n"/>
      <c r="AH127" s="47" t="n"/>
      <c r="AL127" s="187" t="n"/>
      <c r="AM127" s="187" t="n"/>
      <c r="AN127" s="187" t="n"/>
      <c r="AO127" s="187" t="n"/>
    </row>
    <row r="128" customFormat="1" s="44">
      <c r="B128" s="187" t="n"/>
      <c r="C128" s="187" t="n"/>
      <c r="D128" s="187" t="n"/>
      <c r="E128" s="187" t="n"/>
      <c r="F128" s="187" t="n"/>
      <c r="G128" s="187" t="n"/>
      <c r="H128" s="187" t="n"/>
      <c r="J128" s="187" t="n"/>
      <c r="K128" s="187" t="n"/>
      <c r="L128" s="187" t="n"/>
      <c r="M128" s="187" t="n"/>
      <c r="N128" s="187" t="n"/>
      <c r="O128" s="187" t="n"/>
      <c r="P128" s="187" t="n"/>
      <c r="Q128" s="187" t="n"/>
      <c r="R128" s="187" t="n"/>
      <c r="S128" s="76" t="n"/>
      <c r="T128" s="76" t="n"/>
      <c r="U128" s="76" t="n"/>
      <c r="V128" s="76" t="n"/>
      <c r="W128" s="76" t="n"/>
      <c r="X128" s="76" t="n"/>
      <c r="Y128" s="76" t="n"/>
      <c r="Z128" s="187" t="n"/>
      <c r="AA128" s="187" t="n"/>
      <c r="AB128" s="47" t="n"/>
      <c r="AC128" s="4" t="n"/>
      <c r="AD128" s="4" t="n"/>
      <c r="AE128" s="4" t="n"/>
      <c r="AF128" s="76" t="n"/>
      <c r="AG128" s="122" t="n"/>
      <c r="AH128" s="47" t="n"/>
      <c r="AL128" s="187" t="n"/>
      <c r="AM128" s="187" t="n"/>
      <c r="AN128" s="187" t="n"/>
      <c r="AO128" s="187" t="n"/>
    </row>
    <row r="129" customFormat="1" s="44">
      <c r="B129" s="187" t="n"/>
      <c r="C129" s="187" t="n"/>
      <c r="D129" s="187" t="n"/>
      <c r="E129" s="187" t="n"/>
      <c r="F129" s="187" t="n"/>
      <c r="G129" s="187" t="n"/>
      <c r="H129" s="187" t="n"/>
      <c r="J129" s="187" t="n"/>
      <c r="K129" s="187" t="n"/>
      <c r="L129" s="187" t="n"/>
      <c r="M129" s="187" t="n"/>
      <c r="N129" s="187" t="n"/>
      <c r="O129" s="187" t="n"/>
      <c r="P129" s="187" t="n"/>
      <c r="Q129" s="187" t="n"/>
      <c r="R129" s="187" t="n"/>
      <c r="S129" s="76" t="n"/>
      <c r="T129" s="76" t="n"/>
      <c r="U129" s="76" t="n"/>
      <c r="V129" s="76" t="n"/>
      <c r="W129" s="76" t="n"/>
      <c r="X129" s="76" t="n"/>
      <c r="Y129" s="76" t="n"/>
      <c r="Z129" s="187" t="n"/>
      <c r="AA129" s="187" t="n"/>
      <c r="AB129" s="47" t="n"/>
      <c r="AC129" s="4" t="n"/>
      <c r="AD129" s="4" t="n"/>
      <c r="AE129" s="4" t="n"/>
      <c r="AF129" s="85" t="n"/>
      <c r="AG129" s="47" t="n"/>
      <c r="AH129" s="47" t="n"/>
      <c r="AL129" s="187" t="n"/>
      <c r="AM129" s="187" t="n"/>
      <c r="AN129" s="187" t="n"/>
      <c r="AO129" s="187" t="n"/>
    </row>
    <row r="130" customFormat="1" s="47">
      <c r="B130" s="187" t="n"/>
      <c r="C130" s="187" t="n"/>
      <c r="D130" s="187" t="n"/>
      <c r="E130" s="187" t="n"/>
      <c r="F130" s="187" t="n"/>
      <c r="G130" s="187" t="n"/>
      <c r="H130" s="187" t="n"/>
      <c r="J130" s="187" t="n"/>
      <c r="K130" s="187" t="n"/>
      <c r="L130" s="187" t="n"/>
      <c r="M130" s="187" t="n"/>
      <c r="N130" s="187" t="n"/>
      <c r="O130" s="187" t="n"/>
      <c r="P130" s="187" t="n"/>
      <c r="Q130" s="187" t="n"/>
      <c r="R130" s="187" t="n"/>
      <c r="S130" s="76" t="n"/>
      <c r="T130" s="76" t="n"/>
      <c r="U130" s="76" t="n"/>
      <c r="V130" s="76" t="n"/>
      <c r="W130" s="76" t="n"/>
      <c r="X130" s="76" t="n"/>
      <c r="Y130" s="76" t="n"/>
      <c r="Z130" s="187" t="n"/>
      <c r="AA130" s="187" t="n"/>
      <c r="AC130" s="4" t="n"/>
      <c r="AD130" s="4" t="n"/>
      <c r="AE130" s="4" t="n"/>
      <c r="AF130" s="85" t="n"/>
      <c r="AI130" s="44" t="n"/>
      <c r="AJ130" s="44" t="n"/>
      <c r="AK130" s="44" t="n"/>
      <c r="AL130" s="187" t="n"/>
      <c r="AM130" s="187" t="n"/>
      <c r="AN130" s="187" t="n"/>
      <c r="AO130" s="187" t="n"/>
    </row>
    <row r="131" customFormat="1" s="47">
      <c r="B131" s="187" t="n"/>
      <c r="C131" s="187" t="n"/>
      <c r="D131" s="187" t="n"/>
      <c r="E131" s="187" t="n"/>
      <c r="F131" s="187" t="n"/>
      <c r="G131" s="187" t="n"/>
      <c r="H131" s="187" t="n"/>
      <c r="J131" s="187" t="n"/>
      <c r="K131" s="187" t="n"/>
      <c r="L131" s="187" t="n"/>
      <c r="M131" s="187" t="n"/>
      <c r="N131" s="187" t="n"/>
      <c r="O131" s="187" t="n"/>
      <c r="P131" s="187" t="n"/>
      <c r="Q131" s="187" t="n"/>
      <c r="R131" s="187" t="n"/>
      <c r="S131" s="76" t="n"/>
      <c r="T131" s="76" t="n"/>
      <c r="U131" s="76" t="n"/>
      <c r="V131" s="76" t="n"/>
      <c r="W131" s="76" t="n"/>
      <c r="X131" s="76" t="n"/>
      <c r="Y131" s="76" t="n"/>
      <c r="Z131" s="187" t="n"/>
      <c r="AA131" s="187" t="n"/>
      <c r="AC131" s="1" t="n"/>
      <c r="AD131" s="1" t="n"/>
      <c r="AE131" s="1" t="n"/>
      <c r="AF131" s="122" t="n"/>
      <c r="AG131" s="122" t="n"/>
      <c r="AI131" s="44" t="n"/>
      <c r="AJ131" s="44" t="n"/>
      <c r="AK131" s="44" t="n"/>
      <c r="AL131" s="187" t="n"/>
      <c r="AM131" s="187" t="n"/>
      <c r="AN131" s="187" t="n"/>
      <c r="AO131" s="187" t="n"/>
    </row>
    <row r="132" customFormat="1" s="47">
      <c r="B132" s="187" t="n"/>
      <c r="C132" s="187" t="n"/>
      <c r="D132" s="187" t="n"/>
      <c r="E132" s="187" t="n"/>
      <c r="F132" s="187" t="n"/>
      <c r="G132" s="187" t="n"/>
      <c r="H132" s="187" t="n"/>
      <c r="J132" s="187" t="n"/>
      <c r="K132" s="187" t="n"/>
      <c r="L132" s="187" t="n"/>
      <c r="M132" s="187" t="n"/>
      <c r="N132" s="187" t="n"/>
      <c r="O132" s="187" t="n"/>
      <c r="P132" s="187" t="n"/>
      <c r="Q132" s="187" t="n"/>
      <c r="R132" s="187" t="n"/>
      <c r="S132" s="76" t="n"/>
      <c r="T132" s="76" t="n"/>
      <c r="U132" s="76" t="n"/>
      <c r="V132" s="76" t="n"/>
      <c r="W132" s="76" t="n"/>
      <c r="X132" s="76" t="n"/>
      <c r="Y132" s="76" t="n"/>
      <c r="Z132" s="187" t="n"/>
      <c r="AA132" s="187" t="n"/>
      <c r="AC132" s="4" t="n"/>
      <c r="AD132" s="73" t="n"/>
      <c r="AE132" s="4" t="n"/>
      <c r="AF132" s="72" t="n"/>
      <c r="AI132" s="44" t="n"/>
      <c r="AJ132" s="44" t="n"/>
      <c r="AK132" s="44" t="n"/>
      <c r="AL132" s="187" t="n"/>
      <c r="AM132" s="187" t="n"/>
      <c r="AN132" s="187" t="n"/>
      <c r="AO132" s="187" t="n"/>
    </row>
    <row r="133">
      <c r="I133" s="130" t="n"/>
    </row>
    <row r="134">
      <c r="I134" s="130" t="n"/>
    </row>
    <row r="135">
      <c r="I135" s="130" t="n"/>
    </row>
    <row r="136">
      <c r="I136" s="130" t="n"/>
    </row>
    <row r="137" customFormat="1" s="47">
      <c r="B137" s="187" t="n"/>
      <c r="C137" s="187" t="n"/>
      <c r="D137" s="187" t="n"/>
      <c r="E137" s="187" t="n"/>
      <c r="F137" s="187" t="n"/>
      <c r="G137" s="187" t="n"/>
      <c r="H137" s="187" t="n"/>
      <c r="J137" s="187" t="n"/>
      <c r="K137" s="187" t="n"/>
      <c r="L137" s="187" t="n"/>
      <c r="M137" s="187" t="n"/>
      <c r="N137" s="187" t="n"/>
      <c r="O137" s="187" t="n"/>
      <c r="P137" s="187" t="n"/>
      <c r="Q137" s="187" t="n"/>
      <c r="R137" s="187" t="n"/>
      <c r="S137" s="76" t="n"/>
      <c r="T137" s="76" t="n"/>
      <c r="U137" s="76" t="n"/>
      <c r="V137" s="76" t="n"/>
      <c r="W137" s="76" t="n"/>
      <c r="X137" s="76" t="n"/>
      <c r="Y137" s="76" t="n"/>
      <c r="Z137" s="187" t="n"/>
      <c r="AA137" s="187" t="n"/>
      <c r="AC137" s="4" t="n"/>
      <c r="AD137" s="73" t="n"/>
      <c r="AE137" s="4" t="n"/>
      <c r="AF137" s="72" t="n"/>
      <c r="AI137" s="44" t="n"/>
      <c r="AJ137" s="44" t="n"/>
      <c r="AK137" s="44" t="n"/>
      <c r="AL137" s="187" t="n"/>
      <c r="AM137" s="187" t="n"/>
      <c r="AN137" s="187" t="n"/>
      <c r="AO137" s="187" t="n"/>
    </row>
    <row r="138" customFormat="1" s="47">
      <c r="B138" s="187" t="n"/>
      <c r="C138" s="187" t="n"/>
      <c r="D138" s="187" t="n"/>
      <c r="E138" s="187" t="n"/>
      <c r="F138" s="187" t="n"/>
      <c r="G138" s="187" t="n"/>
      <c r="H138" s="187" t="n"/>
      <c r="J138" s="187" t="n"/>
      <c r="K138" s="187" t="n"/>
      <c r="L138" s="187" t="n"/>
      <c r="M138" s="187" t="n"/>
      <c r="N138" s="187" t="n"/>
      <c r="O138" s="187" t="n"/>
      <c r="P138" s="187" t="n"/>
      <c r="Q138" s="187" t="n"/>
      <c r="R138" s="187" t="n"/>
      <c r="S138" s="76" t="n"/>
      <c r="T138" s="76" t="n"/>
      <c r="U138" s="76" t="n"/>
      <c r="V138" s="76" t="n"/>
      <c r="W138" s="76" t="n"/>
      <c r="X138" s="76" t="n"/>
      <c r="Y138" s="76" t="n"/>
      <c r="Z138" s="187" t="n"/>
      <c r="AA138" s="187" t="n"/>
      <c r="AC138" s="1" t="n"/>
      <c r="AD138" s="1" t="n"/>
      <c r="AE138" s="1" t="n"/>
      <c r="AF138" s="122" t="n"/>
      <c r="AI138" s="44" t="n"/>
      <c r="AJ138" s="44" t="n"/>
      <c r="AK138" s="44" t="n"/>
      <c r="AL138" s="187" t="n"/>
      <c r="AM138" s="187" t="n"/>
      <c r="AN138" s="187" t="n"/>
      <c r="AO138" s="187" t="n"/>
    </row>
    <row r="139" customFormat="1" s="47">
      <c r="B139" s="187" t="n"/>
      <c r="C139" s="187" t="n"/>
      <c r="D139" s="187" t="n"/>
      <c r="E139" s="187" t="n"/>
      <c r="F139" s="187" t="n"/>
      <c r="G139" s="187" t="n"/>
      <c r="H139" s="187" t="n"/>
      <c r="J139" s="187" t="n"/>
      <c r="K139" s="187" t="n"/>
      <c r="L139" s="187" t="n"/>
      <c r="M139" s="187" t="n"/>
      <c r="N139" s="187" t="n"/>
      <c r="O139" s="187" t="n"/>
      <c r="P139" s="187" t="n"/>
      <c r="Q139" s="187" t="n"/>
      <c r="R139" s="187" t="n"/>
      <c r="S139" s="76" t="n"/>
      <c r="T139" s="76" t="n"/>
      <c r="U139" s="76" t="n"/>
      <c r="V139" s="76" t="n"/>
      <c r="W139" s="76" t="n"/>
      <c r="X139" s="76" t="n"/>
      <c r="Y139" s="76" t="n"/>
      <c r="Z139" s="187" t="n"/>
      <c r="AA139" s="187" t="n"/>
      <c r="AC139" s="1" t="n"/>
      <c r="AD139" s="1" t="n"/>
      <c r="AE139" s="1" t="n"/>
      <c r="AF139" s="122" t="n"/>
      <c r="AI139" s="44" t="n"/>
      <c r="AJ139" s="44" t="n"/>
      <c r="AK139" s="44" t="n"/>
      <c r="AL139" s="187" t="n"/>
      <c r="AM139" s="187" t="n"/>
      <c r="AN139" s="187" t="n"/>
      <c r="AO139" s="187" t="n"/>
    </row>
    <row r="140">
      <c r="I140" s="130" t="n"/>
    </row>
    <row r="141" customFormat="1" s="47">
      <c r="B141" s="187" t="n"/>
      <c r="C141" s="187" t="n"/>
      <c r="D141" s="187" t="n"/>
      <c r="E141" s="187" t="n"/>
      <c r="F141" s="187" t="n"/>
      <c r="G141" s="187" t="n"/>
      <c r="H141" s="187" t="n"/>
      <c r="J141" s="187" t="n"/>
      <c r="K141" s="187" t="n"/>
      <c r="L141" s="187" t="n"/>
      <c r="M141" s="187" t="n"/>
      <c r="N141" s="187" t="n"/>
      <c r="O141" s="187" t="n"/>
      <c r="P141" s="187" t="n"/>
      <c r="Q141" s="187" t="n"/>
      <c r="R141" s="187" t="n"/>
      <c r="S141" s="76" t="n"/>
      <c r="T141" s="76" t="n"/>
      <c r="U141" s="76" t="n"/>
      <c r="V141" s="76" t="n"/>
      <c r="W141" s="76" t="n"/>
      <c r="X141" s="76" t="n"/>
      <c r="Y141" s="76" t="n"/>
      <c r="Z141" s="187" t="n"/>
      <c r="AA141" s="187" t="n"/>
      <c r="AC141" s="1" t="n"/>
      <c r="AD141" s="1" t="n"/>
      <c r="AE141" s="1" t="n"/>
      <c r="AF141" s="122" t="n"/>
      <c r="AG141" s="1" t="n"/>
      <c r="AI141" s="44" t="n"/>
      <c r="AJ141" s="44" t="n"/>
      <c r="AK141" s="44" t="n"/>
      <c r="AL141" s="187" t="n"/>
      <c r="AM141" s="187" t="n"/>
      <c r="AN141" s="187" t="n"/>
      <c r="AO141" s="187" t="n"/>
    </row>
    <row r="142" customFormat="1" s="47">
      <c r="B142" s="187" t="n"/>
      <c r="C142" s="187" t="n"/>
      <c r="D142" s="187" t="n"/>
      <c r="E142" s="187" t="n"/>
      <c r="F142" s="187" t="n"/>
      <c r="G142" s="187" t="n"/>
      <c r="H142" s="187" t="n"/>
      <c r="J142" s="187" t="n"/>
      <c r="K142" s="187" t="n"/>
      <c r="L142" s="187" t="n"/>
      <c r="M142" s="187" t="n"/>
      <c r="N142" s="187" t="n"/>
      <c r="O142" s="187" t="n"/>
      <c r="P142" s="187" t="n"/>
      <c r="Q142" s="187" t="n"/>
      <c r="R142" s="187" t="n"/>
      <c r="S142" s="76" t="n"/>
      <c r="T142" s="76" t="n"/>
      <c r="U142" s="76" t="n"/>
      <c r="V142" s="76" t="n"/>
      <c r="W142" s="76" t="n"/>
      <c r="X142" s="76" t="n"/>
      <c r="Y142" s="76" t="n"/>
      <c r="Z142" s="187" t="n"/>
      <c r="AA142" s="187" t="n"/>
      <c r="AC142" s="1" t="n"/>
      <c r="AD142" s="1" t="n"/>
      <c r="AE142" s="1" t="n"/>
      <c r="AF142" s="122" t="n"/>
      <c r="AI142" s="44" t="n"/>
      <c r="AJ142" s="44" t="n"/>
      <c r="AK142" s="44" t="n"/>
      <c r="AL142" s="187" t="n"/>
      <c r="AM142" s="187" t="n"/>
      <c r="AN142" s="187" t="n"/>
      <c r="AO142" s="187" t="n"/>
    </row>
    <row r="143" customFormat="1" s="47">
      <c r="B143" s="187" t="n"/>
      <c r="C143" s="187" t="n"/>
      <c r="D143" s="187" t="n"/>
      <c r="E143" s="187" t="n"/>
      <c r="F143" s="187" t="n"/>
      <c r="G143" s="187" t="n"/>
      <c r="H143" s="187" t="n"/>
      <c r="J143" s="187" t="n"/>
      <c r="K143" s="187" t="n"/>
      <c r="L143" s="187" t="n"/>
      <c r="M143" s="187" t="n"/>
      <c r="N143" s="187" t="n"/>
      <c r="O143" s="187" t="n"/>
      <c r="P143" s="187" t="n"/>
      <c r="Q143" s="187" t="n"/>
      <c r="R143" s="187" t="n"/>
      <c r="S143" s="76" t="n"/>
      <c r="T143" s="76" t="n"/>
      <c r="U143" s="76" t="n"/>
      <c r="V143" s="76" t="n"/>
      <c r="W143" s="76" t="n"/>
      <c r="X143" s="76" t="n"/>
      <c r="Y143" s="76" t="n"/>
      <c r="Z143" s="187" t="n"/>
      <c r="AA143" s="187" t="n"/>
      <c r="AD143" s="4" t="n"/>
      <c r="AI143" s="44" t="n"/>
      <c r="AJ143" s="44" t="n"/>
      <c r="AK143" s="44" t="n"/>
      <c r="AL143" s="187" t="n"/>
      <c r="AM143" s="187" t="n"/>
      <c r="AN143" s="187" t="n"/>
      <c r="AO143" s="187" t="n"/>
    </row>
    <row r="144">
      <c r="I144" s="130" t="n"/>
    </row>
    <row r="145">
      <c r="I145" s="130" t="n"/>
    </row>
    <row r="146">
      <c r="I146" s="130" t="n"/>
      <c r="AD146" s="111" t="n"/>
      <c r="AF146" s="4" t="n"/>
    </row>
    <row r="147">
      <c r="I147" s="130" t="n"/>
      <c r="AC147" s="112" t="n"/>
      <c r="AD147" s="112" t="n"/>
      <c r="AF147" s="122" t="n"/>
      <c r="AG147" s="122" t="n"/>
      <c r="AH147" s="187" t="n"/>
      <c r="AI147" s="187" t="n"/>
      <c r="AJ147" s="187" t="n"/>
      <c r="AK147" s="187" t="n"/>
    </row>
    <row r="148">
      <c r="I148" s="130" t="n"/>
      <c r="AC148" s="112" t="n"/>
      <c r="AD148" s="112" t="n"/>
      <c r="AF148" s="122" t="n"/>
      <c r="AG148" s="122" t="n"/>
      <c r="AH148" s="187" t="n"/>
      <c r="AI148" s="187" t="n"/>
      <c r="AJ148" s="187" t="n"/>
      <c r="AK148" s="187" t="n"/>
    </row>
    <row r="149">
      <c r="I149" s="130" t="n"/>
      <c r="AC149" s="112" t="n"/>
      <c r="AD149" s="73" t="n"/>
      <c r="AF149" s="122" t="n"/>
      <c r="AG149" s="122" t="n"/>
      <c r="AH149" s="187" t="n"/>
      <c r="AI149" s="187" t="n"/>
      <c r="AJ149" s="187" t="n"/>
      <c r="AK149" s="187" t="n"/>
    </row>
    <row r="150">
      <c r="I150" s="130" t="n"/>
      <c r="AC150" s="112" t="n"/>
      <c r="AD150" s="73" t="n"/>
      <c r="AF150" s="122" t="n"/>
      <c r="AG150" s="122" t="n"/>
      <c r="AH150" s="187" t="n"/>
      <c r="AI150" s="187" t="n"/>
      <c r="AJ150" s="187" t="n"/>
      <c r="AK150" s="187" t="n"/>
    </row>
    <row r="151">
      <c r="I151" s="130" t="n"/>
      <c r="AC151" s="112" t="n"/>
      <c r="AD151" s="73" t="n"/>
      <c r="AF151" s="122" t="n"/>
      <c r="AG151" s="122" t="n"/>
      <c r="AH151" s="187" t="n"/>
      <c r="AI151" s="187" t="n"/>
      <c r="AJ151" s="187" t="n"/>
      <c r="AK151" s="187" t="n"/>
    </row>
    <row r="152">
      <c r="I152" s="130" t="n"/>
      <c r="AC152" s="112" t="n"/>
      <c r="AD152" s="112" t="n"/>
      <c r="AF152" s="108" t="n"/>
      <c r="AG152" s="108" t="n"/>
      <c r="AH152" s="187" t="n"/>
      <c r="AI152" s="187" t="n"/>
      <c r="AJ152" s="187" t="n"/>
      <c r="AK152" s="187" t="n"/>
    </row>
    <row r="153">
      <c r="I153" s="130" t="n"/>
      <c r="AC153" s="112" t="n"/>
      <c r="AD153" s="112" t="n"/>
      <c r="AF153" s="122" t="n"/>
      <c r="AG153" s="122" t="n"/>
      <c r="AH153" s="187" t="n"/>
      <c r="AI153" s="187" t="n"/>
      <c r="AJ153" s="187" t="n"/>
      <c r="AK153" s="187" t="n"/>
    </row>
    <row r="154">
      <c r="I154" s="130" t="n"/>
      <c r="AC154" s="112" t="n"/>
      <c r="AD154" s="112" t="n"/>
      <c r="AF154" s="122" t="n"/>
      <c r="AG154" s="122" t="n"/>
      <c r="AH154" s="187" t="n"/>
      <c r="AI154" s="187" t="n"/>
      <c r="AJ154" s="187" t="n"/>
      <c r="AK154" s="187" t="n"/>
    </row>
    <row r="155">
      <c r="I155" s="130" t="n"/>
      <c r="AC155" s="112" t="n"/>
      <c r="AD155" s="112" t="n"/>
      <c r="AF155" s="77" t="n"/>
      <c r="AH155" s="187" t="n"/>
      <c r="AI155" s="187" t="n"/>
      <c r="AJ155" s="187" t="n"/>
      <c r="AK155" s="187" t="n"/>
    </row>
    <row r="156">
      <c r="I156" s="130" t="n"/>
      <c r="AC156" s="73" t="n"/>
      <c r="AD156" s="73" t="n"/>
      <c r="AF156" s="77" t="n"/>
      <c r="AH156" s="187" t="n"/>
      <c r="AI156" s="187" t="n"/>
      <c r="AJ156" s="187" t="n"/>
      <c r="AK156" s="187" t="n"/>
    </row>
    <row r="157">
      <c r="I157" s="130" t="n"/>
      <c r="AC157" s="1" t="n"/>
      <c r="AD157" s="1" t="n"/>
      <c r="AE157" s="1" t="n"/>
      <c r="AF157" s="122" t="n"/>
      <c r="AG157" s="122" t="n"/>
    </row>
    <row r="158">
      <c r="I158" s="130" t="n"/>
      <c r="AG158" s="122" t="n"/>
    </row>
    <row r="159">
      <c r="I159" s="130" t="n"/>
      <c r="AF159" s="108" t="n"/>
      <c r="AG159" s="108" t="n"/>
    </row>
    <row r="160">
      <c r="I160" s="130" t="n"/>
      <c r="AC160" s="63" t="n"/>
      <c r="AD160" s="1" t="n"/>
    </row>
    <row r="161">
      <c r="I161" s="130" t="n"/>
    </row>
    <row r="162" customFormat="1" s="47">
      <c r="B162" s="187" t="n"/>
      <c r="C162" s="187" t="n"/>
      <c r="D162" s="187" t="n"/>
      <c r="E162" s="187" t="n"/>
      <c r="F162" s="187" t="n"/>
      <c r="G162" s="187" t="n"/>
      <c r="H162" s="187" t="n"/>
      <c r="J162" s="187" t="n"/>
      <c r="K162" s="187" t="n"/>
      <c r="L162" s="187" t="n"/>
      <c r="M162" s="187" t="n"/>
      <c r="N162" s="187" t="n"/>
      <c r="O162" s="187" t="n"/>
      <c r="P162" s="187" t="n"/>
      <c r="Q162" s="187" t="n"/>
      <c r="R162" s="187" t="n"/>
      <c r="S162" s="76" t="n"/>
      <c r="T162" s="76" t="n"/>
      <c r="U162" s="76" t="n"/>
      <c r="V162" s="76" t="n"/>
      <c r="W162" s="76" t="n"/>
      <c r="X162" s="76" t="n"/>
      <c r="Y162" s="76" t="n"/>
      <c r="Z162" s="187" t="n"/>
      <c r="AA162" s="187" t="n"/>
      <c r="AC162" s="1" t="n"/>
      <c r="AD162" s="1" t="n"/>
      <c r="AE162" s="1" t="n"/>
      <c r="AF162" s="122" t="n"/>
      <c r="AG162" s="122" t="n"/>
      <c r="AI162" s="44" t="n"/>
      <c r="AJ162" s="44" t="n"/>
      <c r="AK162" s="44" t="n"/>
      <c r="AL162" s="187" t="n"/>
      <c r="AM162" s="187" t="n"/>
      <c r="AN162" s="187" t="n"/>
      <c r="AO162" s="187" t="n"/>
    </row>
    <row r="163" customFormat="1" s="47">
      <c r="B163" s="187" t="n"/>
      <c r="C163" s="187" t="n"/>
      <c r="D163" s="187" t="n"/>
      <c r="E163" s="187" t="n"/>
      <c r="F163" s="187" t="n"/>
      <c r="G163" s="187" t="n"/>
      <c r="H163" s="187" t="n"/>
      <c r="J163" s="187" t="n"/>
      <c r="K163" s="187" t="n"/>
      <c r="L163" s="187" t="n"/>
      <c r="M163" s="187" t="n"/>
      <c r="N163" s="187" t="n"/>
      <c r="O163" s="187" t="n"/>
      <c r="P163" s="187" t="n"/>
      <c r="Q163" s="187" t="n"/>
      <c r="R163" s="187" t="n"/>
      <c r="S163" s="76" t="n"/>
      <c r="T163" s="76" t="n"/>
      <c r="U163" s="76" t="n"/>
      <c r="V163" s="76" t="n"/>
      <c r="W163" s="76" t="n"/>
      <c r="X163" s="76" t="n"/>
      <c r="Y163" s="76" t="n"/>
      <c r="Z163" s="187" t="n"/>
      <c r="AA163" s="187" t="n"/>
      <c r="AC163" s="1" t="n"/>
      <c r="AD163" s="1" t="n"/>
      <c r="AE163" s="1" t="n"/>
      <c r="AF163" s="122" t="n"/>
      <c r="AG163" s="122" t="n"/>
      <c r="AI163" s="44" t="n"/>
      <c r="AJ163" s="44" t="n"/>
      <c r="AK163" s="44" t="n"/>
      <c r="AL163" s="187" t="n"/>
      <c r="AM163" s="187" t="n"/>
      <c r="AN163" s="187" t="n"/>
      <c r="AO163" s="187" t="n"/>
    </row>
    <row r="164">
      <c r="I164" s="130" t="n"/>
    </row>
    <row r="165">
      <c r="I165" s="130" t="n"/>
    </row>
    <row r="166">
      <c r="I166" s="130" t="n"/>
    </row>
    <row r="167">
      <c r="I167" s="130" t="n"/>
    </row>
    <row r="168">
      <c r="I168" s="130" t="n"/>
    </row>
    <row r="169">
      <c r="I169" s="130" t="n"/>
    </row>
    <row r="170">
      <c r="I170" s="130" t="n"/>
    </row>
    <row r="171">
      <c r="I171" s="130" t="n"/>
    </row>
    <row r="172">
      <c r="I172" s="130" t="n"/>
    </row>
    <row r="173" customFormat="1" s="47">
      <c r="B173" s="187" t="n"/>
      <c r="C173" s="187" t="n"/>
      <c r="D173" s="187" t="n"/>
      <c r="E173" s="187" t="n"/>
      <c r="F173" s="187" t="n"/>
      <c r="G173" s="187" t="n"/>
      <c r="H173" s="187" t="n"/>
      <c r="J173" s="187" t="n"/>
      <c r="K173" s="187" t="n"/>
      <c r="L173" s="187" t="n"/>
      <c r="M173" s="187" t="n"/>
      <c r="N173" s="187" t="n"/>
      <c r="O173" s="187" t="n"/>
      <c r="P173" s="187" t="n"/>
      <c r="Q173" s="187" t="n"/>
      <c r="R173" s="187" t="n"/>
      <c r="S173" s="76" t="n"/>
      <c r="T173" s="76" t="n"/>
      <c r="U173" s="76" t="n"/>
      <c r="V173" s="76" t="n"/>
      <c r="W173" s="76" t="n"/>
      <c r="X173" s="76" t="n"/>
      <c r="Y173" s="76" t="n"/>
      <c r="Z173" s="187" t="n"/>
      <c r="AA173" s="187" t="n"/>
      <c r="AD173" s="73" t="n"/>
      <c r="AF173" s="108" t="n"/>
      <c r="AG173" s="108" t="n"/>
      <c r="AI173" s="44" t="n"/>
      <c r="AJ173" s="44" t="n"/>
      <c r="AK173" s="44" t="n"/>
      <c r="AL173" s="187" t="n"/>
      <c r="AM173" s="187" t="n"/>
      <c r="AN173" s="187" t="n"/>
      <c r="AO173" s="187" t="n"/>
    </row>
    <row r="174" customFormat="1" s="47">
      <c r="B174" s="187" t="n"/>
      <c r="C174" s="187" t="n"/>
      <c r="D174" s="187" t="n"/>
      <c r="E174" s="187" t="n"/>
      <c r="F174" s="187" t="n"/>
      <c r="G174" s="187" t="n"/>
      <c r="H174" s="187" t="n"/>
      <c r="J174" s="187" t="n"/>
      <c r="K174" s="187" t="n"/>
      <c r="L174" s="187" t="n"/>
      <c r="M174" s="187" t="n"/>
      <c r="N174" s="187" t="n"/>
      <c r="O174" s="187" t="n"/>
      <c r="P174" s="187" t="n"/>
      <c r="Q174" s="187" t="n"/>
      <c r="R174" s="187" t="n"/>
      <c r="S174" s="76" t="n"/>
      <c r="T174" s="76" t="n"/>
      <c r="U174" s="76" t="n"/>
      <c r="V174" s="76" t="n"/>
      <c r="W174" s="76" t="n"/>
      <c r="X174" s="76" t="n"/>
      <c r="Y174" s="76" t="n"/>
      <c r="Z174" s="187" t="n"/>
      <c r="AA174" s="187" t="n"/>
      <c r="AB174" s="72" t="n"/>
      <c r="AC174" s="4" t="n"/>
      <c r="AD174" s="130" t="n"/>
      <c r="AI174" s="44" t="n"/>
      <c r="AJ174" s="44" t="n"/>
      <c r="AK174" s="44" t="n"/>
      <c r="AL174" s="187" t="n"/>
      <c r="AM174" s="187" t="n"/>
      <c r="AN174" s="187" t="n"/>
      <c r="AO174" s="187" t="n"/>
    </row>
    <row r="175" customFormat="1" s="47">
      <c r="B175" s="187" t="n"/>
      <c r="C175" s="187" t="n"/>
      <c r="D175" s="187" t="n"/>
      <c r="E175" s="187" t="n"/>
      <c r="F175" s="187" t="n"/>
      <c r="G175" s="187" t="n"/>
      <c r="H175" s="187" t="n"/>
      <c r="J175" s="187" t="n"/>
      <c r="K175" s="187" t="n"/>
      <c r="L175" s="187" t="n"/>
      <c r="M175" s="187" t="n"/>
      <c r="N175" s="187" t="n"/>
      <c r="O175" s="187" t="n"/>
      <c r="P175" s="187" t="n"/>
      <c r="Q175" s="187" t="n"/>
      <c r="R175" s="187" t="n"/>
      <c r="S175" s="76" t="n"/>
      <c r="T175" s="76" t="n"/>
      <c r="U175" s="76" t="n"/>
      <c r="V175" s="76" t="n"/>
      <c r="W175" s="76" t="n"/>
      <c r="X175" s="76" t="n"/>
      <c r="Y175" s="76" t="n"/>
      <c r="Z175" s="187" t="n"/>
      <c r="AA175" s="187" t="n"/>
      <c r="AB175" s="72" t="n"/>
      <c r="AI175" s="44" t="n"/>
      <c r="AJ175" s="44" t="n"/>
      <c r="AK175" s="44" t="n"/>
      <c r="AL175" s="187" t="n"/>
      <c r="AM175" s="187" t="n"/>
      <c r="AN175" s="187" t="n"/>
      <c r="AO175" s="187" t="n"/>
    </row>
    <row r="176" customFormat="1" s="47">
      <c r="B176" s="187" t="n"/>
      <c r="C176" s="187" t="n"/>
      <c r="D176" s="187" t="n"/>
      <c r="E176" s="187" t="n"/>
      <c r="F176" s="187" t="n"/>
      <c r="G176" s="187" t="n"/>
      <c r="H176" s="187" t="n"/>
      <c r="J176" s="187" t="n"/>
      <c r="K176" s="187" t="n"/>
      <c r="L176" s="187" t="n"/>
      <c r="M176" s="187" t="n"/>
      <c r="N176" s="187" t="n"/>
      <c r="O176" s="187" t="n"/>
      <c r="P176" s="187" t="n"/>
      <c r="Q176" s="187" t="n"/>
      <c r="R176" s="187" t="n"/>
      <c r="S176" s="76" t="n"/>
      <c r="T176" s="76" t="n"/>
      <c r="U176" s="76" t="n"/>
      <c r="V176" s="76" t="n"/>
      <c r="W176" s="76" t="n"/>
      <c r="X176" s="76" t="n"/>
      <c r="Y176" s="76" t="n"/>
      <c r="Z176" s="187" t="n"/>
      <c r="AA176" s="187" t="n"/>
      <c r="AC176" s="4" t="n"/>
      <c r="AD176" s="72" t="n"/>
      <c r="AE176" s="4" t="n"/>
      <c r="AF176" s="72" t="n"/>
      <c r="AI176" s="44" t="n"/>
      <c r="AJ176" s="44" t="n"/>
      <c r="AK176" s="44" t="n"/>
      <c r="AL176" s="187" t="n"/>
      <c r="AM176" s="187" t="n"/>
      <c r="AN176" s="187" t="n"/>
      <c r="AO176" s="187" t="n"/>
    </row>
    <row r="177">
      <c r="I177" s="130" t="n"/>
    </row>
    <row r="178">
      <c r="I178" s="130" t="n"/>
    </row>
    <row r="179">
      <c r="I179" s="130" t="n"/>
    </row>
    <row r="180">
      <c r="I180" s="130" t="n"/>
    </row>
    <row r="181">
      <c r="I181" s="130" t="n"/>
      <c r="AC181" s="1" t="n"/>
      <c r="AD181" s="1" t="n"/>
      <c r="AF181" s="255" t="n"/>
      <c r="AG181" s="108" t="n"/>
      <c r="AH181" s="108" t="n"/>
      <c r="AJ181" s="108" t="n"/>
    </row>
    <row r="182">
      <c r="I182" s="130" t="n"/>
      <c r="AC182" s="1" t="n"/>
      <c r="AD182" s="1" t="n"/>
      <c r="AF182" s="255" t="n"/>
      <c r="AG182" s="108" t="n"/>
      <c r="AH182" s="108" t="n"/>
      <c r="AJ182" s="108" t="n"/>
    </row>
    <row r="183">
      <c r="I183" s="130" t="n"/>
      <c r="AC183" s="1" t="n"/>
      <c r="AD183" s="1" t="n"/>
      <c r="AF183" s="255" t="n"/>
      <c r="AG183" s="108" t="n"/>
      <c r="AH183" s="108" t="n"/>
      <c r="AJ183" s="108" t="n"/>
    </row>
    <row r="184">
      <c r="I184" s="130" t="n"/>
      <c r="AC184" s="1" t="n"/>
      <c r="AD184" s="1" t="n"/>
      <c r="AF184" s="255" t="n"/>
      <c r="AG184" s="108" t="n"/>
      <c r="AH184" s="108" t="n"/>
      <c r="AJ184" s="108" t="n"/>
    </row>
    <row r="185">
      <c r="I185" s="130" t="n"/>
      <c r="AC185" s="1" t="n"/>
      <c r="AD185" s="1" t="n"/>
      <c r="AF185" s="255" t="n"/>
      <c r="AG185" s="108" t="n"/>
      <c r="AH185" s="108" t="n"/>
      <c r="AJ185" s="108" t="n"/>
    </row>
    <row r="186">
      <c r="I186" s="130" t="n"/>
      <c r="AC186" s="1" t="n"/>
      <c r="AD186" s="1" t="n"/>
      <c r="AF186" s="255" t="n"/>
      <c r="AG186" s="108" t="n"/>
      <c r="AH186" s="108" t="n"/>
      <c r="AJ186" s="108" t="n"/>
    </row>
    <row r="187">
      <c r="I187" s="130" t="n"/>
      <c r="AC187" s="1" t="n"/>
      <c r="AD187" s="1" t="n"/>
      <c r="AF187" s="255" t="n"/>
      <c r="AG187" s="108" t="n"/>
      <c r="AH187" s="108" t="n"/>
      <c r="AJ187" s="108" t="n"/>
    </row>
    <row r="188">
      <c r="I188" s="130" t="n"/>
      <c r="AC188" s="1" t="n"/>
      <c r="AD188" s="1" t="n"/>
      <c r="AF188" s="255" t="n"/>
      <c r="AG188" s="108" t="n"/>
      <c r="AH188" s="108" t="n"/>
      <c r="AJ188" s="108" t="n"/>
    </row>
    <row r="189">
      <c r="I189" s="130" t="n"/>
      <c r="AC189" s="1" t="n"/>
      <c r="AD189" s="1" t="n"/>
      <c r="AF189" s="255" t="n"/>
      <c r="AG189" s="108" t="n"/>
      <c r="AH189" s="108" t="n"/>
      <c r="AJ189" s="108" t="n"/>
    </row>
    <row r="190">
      <c r="I190" s="130" t="n"/>
      <c r="AC190" s="1" t="n"/>
      <c r="AD190" s="1" t="n"/>
      <c r="AF190" s="255" t="n"/>
      <c r="AG190" s="108" t="n"/>
      <c r="AH190" s="108" t="n"/>
      <c r="AJ190" s="108" t="n"/>
    </row>
    <row r="191">
      <c r="I191" s="130" t="n"/>
      <c r="AC191" s="1" t="n"/>
      <c r="AD191" s="1" t="n"/>
      <c r="AF191" s="255" t="n"/>
      <c r="AG191" s="108" t="n"/>
      <c r="AH191" s="108" t="n"/>
      <c r="AJ191" s="108" t="n"/>
    </row>
    <row r="192">
      <c r="I192" s="130" t="n"/>
      <c r="AC192" s="1" t="n"/>
      <c r="AD192" s="1" t="n"/>
      <c r="AF192" s="255" t="n"/>
      <c r="AG192" s="108" t="n"/>
      <c r="AH192" s="108" t="n"/>
      <c r="AJ192" s="108" t="n"/>
    </row>
    <row r="193">
      <c r="I193" s="130" t="n"/>
      <c r="AC193" s="1" t="n"/>
      <c r="AD193" s="1" t="n"/>
      <c r="AF193" s="255" t="n"/>
      <c r="AG193" s="108" t="n"/>
      <c r="AH193" s="108" t="n"/>
      <c r="AJ193" s="108" t="n"/>
    </row>
    <row r="194" customFormat="1" s="44">
      <c r="B194" s="187" t="n"/>
      <c r="C194" s="187" t="n"/>
      <c r="D194" s="187" t="n"/>
      <c r="E194" s="187" t="n"/>
      <c r="F194" s="187" t="n"/>
      <c r="G194" s="187" t="n"/>
      <c r="H194" s="187" t="n"/>
      <c r="J194" s="187" t="n"/>
      <c r="K194" s="187" t="n"/>
      <c r="L194" s="187" t="n"/>
      <c r="M194" s="187" t="n"/>
      <c r="N194" s="187" t="n"/>
      <c r="O194" s="187" t="n"/>
      <c r="P194" s="187" t="n"/>
      <c r="Q194" s="187" t="n"/>
      <c r="R194" s="187" t="n"/>
      <c r="S194" s="76" t="n"/>
      <c r="T194" s="76" t="n"/>
      <c r="U194" s="76" t="n"/>
      <c r="V194" s="76" t="n"/>
      <c r="W194" s="76" t="n"/>
      <c r="X194" s="76" t="n"/>
      <c r="Y194" s="76" t="n"/>
      <c r="Z194" s="187" t="n"/>
      <c r="AA194" s="187" t="n"/>
      <c r="AB194" s="47" t="n"/>
      <c r="AC194" s="1" t="n"/>
      <c r="AD194" s="1" t="n"/>
      <c r="AE194" s="47" t="n"/>
      <c r="AF194" s="255" t="n"/>
      <c r="AG194" s="108" t="n"/>
      <c r="AH194" s="108" t="n"/>
      <c r="AJ194" s="108" t="n"/>
      <c r="AL194" s="187" t="n"/>
      <c r="AM194" s="187" t="n"/>
      <c r="AN194" s="187" t="n"/>
      <c r="AO194" s="187" t="n"/>
    </row>
    <row r="195" customFormat="1" s="44">
      <c r="B195" s="187" t="n"/>
      <c r="C195" s="187" t="n"/>
      <c r="D195" s="187" t="n"/>
      <c r="E195" s="187" t="n"/>
      <c r="F195" s="187" t="n"/>
      <c r="G195" s="187" t="n"/>
      <c r="H195" s="187" t="n"/>
      <c r="J195" s="187" t="n"/>
      <c r="K195" s="187" t="n"/>
      <c r="L195" s="187" t="n"/>
      <c r="M195" s="187" t="n"/>
      <c r="N195" s="187" t="n"/>
      <c r="O195" s="187" t="n"/>
      <c r="P195" s="187" t="n"/>
      <c r="Q195" s="187" t="n"/>
      <c r="R195" s="187" t="n"/>
      <c r="S195" s="76" t="n"/>
      <c r="T195" s="76" t="n"/>
      <c r="U195" s="76" t="n"/>
      <c r="V195" s="76" t="n"/>
      <c r="W195" s="76" t="n"/>
      <c r="X195" s="76" t="n"/>
      <c r="Y195" s="76" t="n"/>
      <c r="Z195" s="187" t="n"/>
      <c r="AA195" s="187" t="n"/>
      <c r="AB195" s="47" t="n"/>
      <c r="AC195" s="1" t="n"/>
      <c r="AD195" s="1" t="n"/>
      <c r="AE195" s="47" t="n"/>
      <c r="AF195" s="255" t="n"/>
      <c r="AG195" s="108" t="n"/>
      <c r="AH195" s="108" t="n"/>
      <c r="AJ195" s="108" t="n"/>
      <c r="AL195" s="187" t="n"/>
      <c r="AM195" s="187" t="n"/>
      <c r="AN195" s="187" t="n"/>
      <c r="AO195" s="187" t="n"/>
    </row>
    <row r="196" customFormat="1" s="44">
      <c r="B196" s="187" t="n"/>
      <c r="C196" s="187" t="n"/>
      <c r="D196" s="187" t="n"/>
      <c r="E196" s="187" t="n"/>
      <c r="F196" s="187" t="n"/>
      <c r="G196" s="187" t="n"/>
      <c r="H196" s="187" t="n"/>
      <c r="J196" s="187" t="n"/>
      <c r="K196" s="187" t="n"/>
      <c r="L196" s="187" t="n"/>
      <c r="M196" s="187" t="n"/>
      <c r="N196" s="187" t="n"/>
      <c r="O196" s="187" t="n"/>
      <c r="P196" s="187" t="n"/>
      <c r="Q196" s="187" t="n"/>
      <c r="R196" s="187" t="n"/>
      <c r="S196" s="76" t="n"/>
      <c r="T196" s="76" t="n"/>
      <c r="U196" s="76" t="n"/>
      <c r="V196" s="76" t="n"/>
      <c r="W196" s="76" t="n"/>
      <c r="X196" s="76" t="n"/>
      <c r="Y196" s="76" t="n"/>
      <c r="Z196" s="187" t="n"/>
      <c r="AA196" s="187" t="n"/>
      <c r="AB196" s="47" t="n"/>
      <c r="AC196" s="1" t="n"/>
      <c r="AD196" s="1" t="n"/>
      <c r="AE196" s="47" t="n"/>
      <c r="AF196" s="255" t="n"/>
      <c r="AG196" s="108" t="n"/>
      <c r="AH196" s="108" t="n"/>
      <c r="AJ196" s="108" t="n"/>
      <c r="AL196" s="187" t="n"/>
      <c r="AM196" s="187" t="n"/>
      <c r="AN196" s="187" t="n"/>
      <c r="AO196" s="187" t="n"/>
    </row>
    <row r="197" customFormat="1" s="44">
      <c r="B197" s="187" t="n"/>
      <c r="C197" s="187" t="n"/>
      <c r="D197" s="187" t="n"/>
      <c r="E197" s="187" t="n"/>
      <c r="F197" s="187" t="n"/>
      <c r="G197" s="187" t="n"/>
      <c r="H197" s="187" t="n"/>
      <c r="J197" s="187" t="n"/>
      <c r="K197" s="187" t="n"/>
      <c r="L197" s="187" t="n"/>
      <c r="M197" s="187" t="n"/>
      <c r="N197" s="187" t="n"/>
      <c r="O197" s="187" t="n"/>
      <c r="P197" s="187" t="n"/>
      <c r="Q197" s="187" t="n"/>
      <c r="R197" s="187" t="n"/>
      <c r="S197" s="76" t="n"/>
      <c r="T197" s="76" t="n"/>
      <c r="U197" s="76" t="n"/>
      <c r="V197" s="76" t="n"/>
      <c r="W197" s="76" t="n"/>
      <c r="X197" s="76" t="n"/>
      <c r="Y197" s="76" t="n"/>
      <c r="Z197" s="187" t="n"/>
      <c r="AA197" s="187" t="n"/>
      <c r="AB197" s="47" t="n"/>
      <c r="AC197" s="1" t="n"/>
      <c r="AD197" s="1" t="n"/>
      <c r="AE197" s="47" t="n"/>
      <c r="AF197" s="255" t="n"/>
      <c r="AG197" s="108" t="n"/>
      <c r="AH197" s="108" t="n"/>
      <c r="AJ197" s="108" t="n"/>
      <c r="AL197" s="187" t="n"/>
      <c r="AM197" s="187" t="n"/>
      <c r="AN197" s="187" t="n"/>
      <c r="AO197" s="187" t="n"/>
    </row>
    <row r="198" customFormat="1" s="44">
      <c r="B198" s="187" t="n"/>
      <c r="C198" s="187" t="n"/>
      <c r="D198" s="187" t="n"/>
      <c r="E198" s="187" t="n"/>
      <c r="F198" s="187" t="n"/>
      <c r="G198" s="187" t="n"/>
      <c r="H198" s="187" t="n"/>
      <c r="J198" s="187" t="n"/>
      <c r="K198" s="187" t="n"/>
      <c r="L198" s="187" t="n"/>
      <c r="M198" s="187" t="n"/>
      <c r="N198" s="187" t="n"/>
      <c r="O198" s="187" t="n"/>
      <c r="P198" s="187" t="n"/>
      <c r="Q198" s="187" t="n"/>
      <c r="R198" s="187" t="n"/>
      <c r="S198" s="76" t="n"/>
      <c r="T198" s="76" t="n"/>
      <c r="U198" s="76" t="n"/>
      <c r="V198" s="76" t="n"/>
      <c r="W198" s="76" t="n"/>
      <c r="X198" s="76" t="n"/>
      <c r="Y198" s="76" t="n"/>
      <c r="Z198" s="187" t="n"/>
      <c r="AA198" s="187" t="n"/>
      <c r="AB198" s="47" t="n"/>
      <c r="AC198" s="1" t="n"/>
      <c r="AD198" s="1" t="n"/>
      <c r="AE198" s="47" t="n"/>
      <c r="AF198" s="255" t="n"/>
      <c r="AG198" s="108" t="n"/>
      <c r="AH198" s="108" t="n"/>
      <c r="AJ198" s="108" t="n"/>
      <c r="AL198" s="187" t="n"/>
      <c r="AM198" s="187" t="n"/>
      <c r="AN198" s="187" t="n"/>
      <c r="AO198" s="187" t="n"/>
    </row>
    <row r="199" customFormat="1" s="44">
      <c r="B199" s="187" t="n"/>
      <c r="C199" s="187" t="n"/>
      <c r="D199" s="187" t="n"/>
      <c r="E199" s="187" t="n"/>
      <c r="F199" s="187" t="n"/>
      <c r="G199" s="187" t="n"/>
      <c r="H199" s="187" t="n"/>
      <c r="J199" s="187" t="n"/>
      <c r="K199" s="187" t="n"/>
      <c r="L199" s="187" t="n"/>
      <c r="M199" s="187" t="n"/>
      <c r="N199" s="187" t="n"/>
      <c r="O199" s="187" t="n"/>
      <c r="P199" s="187" t="n"/>
      <c r="Q199" s="187" t="n"/>
      <c r="R199" s="187" t="n"/>
      <c r="S199" s="76" t="n"/>
      <c r="T199" s="76" t="n"/>
      <c r="U199" s="76" t="n"/>
      <c r="V199" s="76" t="n"/>
      <c r="W199" s="76" t="n"/>
      <c r="X199" s="76" t="n"/>
      <c r="Y199" s="76" t="n"/>
      <c r="Z199" s="187" t="n"/>
      <c r="AA199" s="187" t="n"/>
      <c r="AB199" s="47" t="n"/>
      <c r="AC199" s="1" t="n"/>
      <c r="AD199" s="1" t="n"/>
      <c r="AE199" s="47" t="n"/>
      <c r="AF199" s="255" t="n"/>
      <c r="AG199" s="108" t="n"/>
      <c r="AH199" s="108" t="n"/>
      <c r="AJ199" s="108" t="n"/>
      <c r="AL199" s="187" t="n"/>
      <c r="AM199" s="187" t="n"/>
      <c r="AN199" s="187" t="n"/>
      <c r="AO199" s="187" t="n"/>
    </row>
    <row r="200" customFormat="1" s="44">
      <c r="B200" s="187" t="n"/>
      <c r="C200" s="187" t="n"/>
      <c r="D200" s="187" t="n"/>
      <c r="E200" s="187" t="n"/>
      <c r="F200" s="187" t="n"/>
      <c r="G200" s="187" t="n"/>
      <c r="H200" s="187" t="n"/>
      <c r="J200" s="187" t="n"/>
      <c r="K200" s="187" t="n"/>
      <c r="L200" s="187" t="n"/>
      <c r="M200" s="187" t="n"/>
      <c r="N200" s="187" t="n"/>
      <c r="O200" s="187" t="n"/>
      <c r="P200" s="187" t="n"/>
      <c r="Q200" s="187" t="n"/>
      <c r="R200" s="187" t="n"/>
      <c r="S200" s="76" t="n"/>
      <c r="T200" s="76" t="n"/>
      <c r="U200" s="76" t="n"/>
      <c r="V200" s="76" t="n"/>
      <c r="W200" s="76" t="n"/>
      <c r="X200" s="76" t="n"/>
      <c r="Y200" s="76" t="n"/>
      <c r="Z200" s="187" t="n"/>
      <c r="AA200" s="187" t="n"/>
      <c r="AB200" s="47" t="n"/>
      <c r="AC200" s="1" t="n"/>
      <c r="AD200" s="1" t="n"/>
      <c r="AE200" s="47" t="n"/>
      <c r="AF200" s="255" t="n"/>
      <c r="AG200" s="108" t="n"/>
      <c r="AH200" s="108" t="n"/>
      <c r="AJ200" s="108" t="n"/>
      <c r="AL200" s="187" t="n"/>
      <c r="AM200" s="187" t="n"/>
      <c r="AN200" s="187" t="n"/>
      <c r="AO200" s="187" t="n"/>
    </row>
    <row r="201" customFormat="1" s="44">
      <c r="B201" s="187" t="n"/>
      <c r="C201" s="187" t="n"/>
      <c r="D201" s="187" t="n"/>
      <c r="E201" s="187" t="n"/>
      <c r="F201" s="187" t="n"/>
      <c r="G201" s="187" t="n"/>
      <c r="H201" s="187" t="n"/>
      <c r="J201" s="187" t="n"/>
      <c r="K201" s="187" t="n"/>
      <c r="L201" s="187" t="n"/>
      <c r="M201" s="187" t="n"/>
      <c r="N201" s="187" t="n"/>
      <c r="O201" s="187" t="n"/>
      <c r="P201" s="187" t="n"/>
      <c r="Q201" s="187" t="n"/>
      <c r="R201" s="187" t="n"/>
      <c r="S201" s="76" t="n"/>
      <c r="T201" s="76" t="n"/>
      <c r="U201" s="76" t="n"/>
      <c r="V201" s="76" t="n"/>
      <c r="W201" s="76" t="n"/>
      <c r="X201" s="76" t="n"/>
      <c r="Y201" s="76" t="n"/>
      <c r="Z201" s="187" t="n"/>
      <c r="AA201" s="187" t="n"/>
      <c r="AB201" s="47" t="n"/>
      <c r="AC201" s="1" t="n"/>
      <c r="AD201" s="1" t="n"/>
      <c r="AE201" s="47" t="n"/>
      <c r="AF201" s="255" t="n"/>
      <c r="AG201" s="108" t="n"/>
      <c r="AH201" s="108" t="n"/>
      <c r="AJ201" s="108" t="n"/>
      <c r="AL201" s="187" t="n"/>
      <c r="AM201" s="187" t="n"/>
      <c r="AN201" s="187" t="n"/>
      <c r="AO201" s="187" t="n"/>
    </row>
    <row r="202" customFormat="1" s="44">
      <c r="B202" s="187" t="n"/>
      <c r="C202" s="187" t="n"/>
      <c r="D202" s="187" t="n"/>
      <c r="E202" s="187" t="n"/>
      <c r="F202" s="187" t="n"/>
      <c r="G202" s="187" t="n"/>
      <c r="H202" s="187" t="n"/>
      <c r="J202" s="187" t="n"/>
      <c r="K202" s="187" t="n"/>
      <c r="L202" s="187" t="n"/>
      <c r="M202" s="187" t="n"/>
      <c r="N202" s="187" t="n"/>
      <c r="O202" s="187" t="n"/>
      <c r="P202" s="187" t="n"/>
      <c r="Q202" s="187" t="n"/>
      <c r="R202" s="187" t="n"/>
      <c r="S202" s="76" t="n"/>
      <c r="T202" s="76" t="n"/>
      <c r="U202" s="76" t="n"/>
      <c r="V202" s="76" t="n"/>
      <c r="W202" s="76" t="n"/>
      <c r="X202" s="76" t="n"/>
      <c r="Y202" s="76" t="n"/>
      <c r="Z202" s="187" t="n"/>
      <c r="AA202" s="187" t="n"/>
      <c r="AB202" s="47" t="n"/>
      <c r="AC202" s="1" t="n"/>
      <c r="AD202" s="1" t="n"/>
      <c r="AE202" s="47" t="n"/>
      <c r="AF202" s="255" t="n"/>
      <c r="AG202" s="108" t="n"/>
      <c r="AH202" s="108" t="n"/>
      <c r="AJ202" s="108" t="n"/>
      <c r="AL202" s="187" t="n"/>
      <c r="AM202" s="187" t="n"/>
      <c r="AN202" s="187" t="n"/>
      <c r="AO202" s="187" t="n"/>
    </row>
    <row r="203" customFormat="1" s="44">
      <c r="B203" s="187" t="n"/>
      <c r="C203" s="187" t="n"/>
      <c r="D203" s="187" t="n"/>
      <c r="E203" s="187" t="n"/>
      <c r="F203" s="187" t="n"/>
      <c r="G203" s="187" t="n"/>
      <c r="H203" s="187" t="n"/>
      <c r="J203" s="187" t="n"/>
      <c r="K203" s="187" t="n"/>
      <c r="L203" s="187" t="n"/>
      <c r="M203" s="187" t="n"/>
      <c r="N203" s="187" t="n"/>
      <c r="O203" s="187" t="n"/>
      <c r="P203" s="187" t="n"/>
      <c r="Q203" s="187" t="n"/>
      <c r="R203" s="187" t="n"/>
      <c r="S203" s="76" t="n"/>
      <c r="T203" s="76" t="n"/>
      <c r="U203" s="76" t="n"/>
      <c r="V203" s="76" t="n"/>
      <c r="W203" s="76" t="n"/>
      <c r="X203" s="76" t="n"/>
      <c r="Y203" s="76" t="n"/>
      <c r="Z203" s="187" t="n"/>
      <c r="AA203" s="187" t="n"/>
      <c r="AB203" s="47" t="n"/>
      <c r="AC203" s="1" t="n"/>
      <c r="AD203" s="1" t="n"/>
      <c r="AE203" s="47" t="n"/>
      <c r="AF203" s="255" t="n"/>
      <c r="AG203" s="108" t="n"/>
      <c r="AH203" s="108" t="n"/>
      <c r="AJ203" s="108" t="n"/>
      <c r="AL203" s="187" t="n"/>
      <c r="AM203" s="187" t="n"/>
      <c r="AN203" s="187" t="n"/>
      <c r="AO203" s="187" t="n"/>
    </row>
    <row r="204" customFormat="1" s="44">
      <c r="B204" s="187" t="n"/>
      <c r="C204" s="187" t="n"/>
      <c r="D204" s="187" t="n"/>
      <c r="E204" s="187" t="n"/>
      <c r="F204" s="187" t="n"/>
      <c r="G204" s="187" t="n"/>
      <c r="H204" s="187" t="n"/>
      <c r="J204" s="187" t="n"/>
      <c r="K204" s="187" t="n"/>
      <c r="L204" s="187" t="n"/>
      <c r="M204" s="187" t="n"/>
      <c r="N204" s="187" t="n"/>
      <c r="O204" s="187" t="n"/>
      <c r="P204" s="187" t="n"/>
      <c r="Q204" s="187" t="n"/>
      <c r="R204" s="187" t="n"/>
      <c r="S204" s="76" t="n"/>
      <c r="T204" s="76" t="n"/>
      <c r="U204" s="76" t="n"/>
      <c r="V204" s="76" t="n"/>
      <c r="W204" s="76" t="n"/>
      <c r="X204" s="76" t="n"/>
      <c r="Y204" s="76" t="n"/>
      <c r="Z204" s="187" t="n"/>
      <c r="AA204" s="187" t="n"/>
      <c r="AB204" s="47" t="n"/>
      <c r="AC204" s="1" t="n"/>
      <c r="AD204" s="1" t="n"/>
      <c r="AE204" s="47" t="n"/>
      <c r="AF204" s="255" t="n"/>
      <c r="AG204" s="108" t="n"/>
      <c r="AH204" s="108" t="n"/>
      <c r="AJ204" s="108" t="n"/>
      <c r="AL204" s="187" t="n"/>
      <c r="AM204" s="187" t="n"/>
      <c r="AN204" s="187" t="n"/>
      <c r="AO204" s="187" t="n"/>
    </row>
    <row r="205" customFormat="1" s="44">
      <c r="B205" s="187" t="n"/>
      <c r="C205" s="187" t="n"/>
      <c r="D205" s="187" t="n"/>
      <c r="E205" s="187" t="n"/>
      <c r="F205" s="187" t="n"/>
      <c r="G205" s="187" t="n"/>
      <c r="H205" s="187" t="n"/>
      <c r="J205" s="187" t="n"/>
      <c r="K205" s="187" t="n"/>
      <c r="L205" s="187" t="n"/>
      <c r="M205" s="187" t="n"/>
      <c r="N205" s="187" t="n"/>
      <c r="O205" s="187" t="n"/>
      <c r="P205" s="187" t="n"/>
      <c r="Q205" s="187" t="n"/>
      <c r="R205" s="187" t="n"/>
      <c r="S205" s="76" t="n"/>
      <c r="T205" s="76" t="n"/>
      <c r="U205" s="76" t="n"/>
      <c r="V205" s="76" t="n"/>
      <c r="W205" s="76" t="n"/>
      <c r="X205" s="76" t="n"/>
      <c r="Y205" s="76" t="n"/>
      <c r="Z205" s="187" t="n"/>
      <c r="AA205" s="187" t="n"/>
      <c r="AB205" s="47" t="n"/>
      <c r="AC205" s="47" t="n"/>
      <c r="AD205" s="47" t="n"/>
      <c r="AE205" s="47" t="n"/>
      <c r="AF205" s="108" t="n"/>
      <c r="AG205" s="108" t="n"/>
      <c r="AH205" s="110" t="n"/>
      <c r="AL205" s="187" t="n"/>
      <c r="AM205" s="187" t="n"/>
      <c r="AN205" s="187" t="n"/>
      <c r="AO205" s="187" t="n"/>
    </row>
    <row r="206" customFormat="1" s="44">
      <c r="B206" s="187" t="n"/>
      <c r="C206" s="187" t="n"/>
      <c r="D206" s="187" t="n"/>
      <c r="E206" s="187" t="n"/>
      <c r="F206" s="187" t="n"/>
      <c r="G206" s="187" t="n"/>
      <c r="H206" s="187" t="n"/>
      <c r="J206" s="187" t="n"/>
      <c r="K206" s="187" t="n"/>
      <c r="L206" s="187" t="n"/>
      <c r="M206" s="187" t="n"/>
      <c r="N206" s="187" t="n"/>
      <c r="O206" s="187" t="n"/>
      <c r="P206" s="187" t="n"/>
      <c r="Q206" s="187" t="n"/>
      <c r="R206" s="187" t="n"/>
      <c r="S206" s="76" t="n"/>
      <c r="T206" s="76" t="n"/>
      <c r="U206" s="76" t="n"/>
      <c r="V206" s="76" t="n"/>
      <c r="W206" s="76" t="n"/>
      <c r="X206" s="76" t="n"/>
      <c r="Y206" s="76" t="n"/>
      <c r="Z206" s="187" t="n"/>
      <c r="AA206" s="187" t="n"/>
      <c r="AB206" s="47" t="n"/>
      <c r="AC206" s="47" t="n"/>
      <c r="AD206" s="47" t="n"/>
      <c r="AE206" s="47" t="n"/>
      <c r="AF206" s="108" t="n"/>
      <c r="AG206" s="108" t="n"/>
      <c r="AH206" s="110" t="n"/>
      <c r="AL206" s="187" t="n"/>
      <c r="AM206" s="187" t="n"/>
      <c r="AN206" s="187" t="n"/>
      <c r="AO206" s="187" t="n"/>
    </row>
    <row r="207">
      <c r="I207" s="130" t="n"/>
    </row>
    <row r="208" customFormat="1" s="44">
      <c r="B208" s="187" t="n"/>
      <c r="C208" s="187" t="n"/>
      <c r="D208" s="187" t="n"/>
      <c r="E208" s="187" t="n"/>
      <c r="F208" s="187" t="n"/>
      <c r="G208" s="187" t="n"/>
      <c r="H208" s="187" t="n"/>
      <c r="J208" s="187" t="n"/>
      <c r="K208" s="187" t="n"/>
      <c r="L208" s="187" t="n"/>
      <c r="M208" s="187" t="n"/>
      <c r="N208" s="187" t="n"/>
      <c r="O208" s="187" t="n"/>
      <c r="P208" s="187" t="n"/>
      <c r="Q208" s="187" t="n"/>
      <c r="R208" s="187" t="n"/>
      <c r="S208" s="76" t="n"/>
      <c r="T208" s="76" t="n"/>
      <c r="U208" s="76" t="n"/>
      <c r="V208" s="76" t="n"/>
      <c r="W208" s="76" t="n"/>
      <c r="X208" s="76" t="n"/>
      <c r="Y208" s="76" t="n"/>
      <c r="Z208" s="187" t="n"/>
      <c r="AA208" s="187" t="n"/>
      <c r="AB208" s="47" t="n"/>
      <c r="AC208" s="131" t="n"/>
      <c r="AD208" s="131" t="n"/>
      <c r="AE208" s="131" t="n"/>
      <c r="AF208" s="131" t="n"/>
      <c r="AG208" s="47" t="n"/>
      <c r="AH208" s="126" t="n"/>
      <c r="AI208" s="126" t="n"/>
      <c r="AL208" s="187" t="n"/>
      <c r="AM208" s="187" t="n"/>
      <c r="AN208" s="187" t="n"/>
      <c r="AO208" s="187" t="n"/>
    </row>
    <row r="209" customFormat="1" s="44">
      <c r="B209" s="187" t="n"/>
      <c r="C209" s="187" t="n"/>
      <c r="D209" s="187" t="n"/>
      <c r="E209" s="187" t="n"/>
      <c r="F209" s="187" t="n"/>
      <c r="G209" s="187" t="n"/>
      <c r="H209" s="187" t="n"/>
      <c r="J209" s="187" t="n"/>
      <c r="K209" s="187" t="n"/>
      <c r="L209" s="187" t="n"/>
      <c r="M209" s="187" t="n"/>
      <c r="N209" s="187" t="n"/>
      <c r="O209" s="187" t="n"/>
      <c r="P209" s="187" t="n"/>
      <c r="Q209" s="187" t="n"/>
      <c r="R209" s="187" t="n"/>
      <c r="S209" s="76" t="n"/>
      <c r="T209" s="76" t="n"/>
      <c r="U209" s="76" t="n"/>
      <c r="V209" s="76" t="n"/>
      <c r="W209" s="76" t="n"/>
      <c r="X209" s="76" t="n"/>
      <c r="Y209" s="76" t="n"/>
      <c r="Z209" s="187" t="n"/>
      <c r="AA209" s="187" t="n"/>
      <c r="AB209" s="47" t="n"/>
      <c r="AC209" s="131" t="n"/>
      <c r="AD209" s="131" t="n"/>
      <c r="AE209" s="131" t="n"/>
      <c r="AF209" s="256" t="n"/>
      <c r="AG209" s="47" t="n"/>
      <c r="AH209" s="126" t="n"/>
      <c r="AI209" s="127" t="n"/>
      <c r="AL209" s="187" t="n"/>
      <c r="AM209" s="187" t="n"/>
      <c r="AN209" s="187" t="n"/>
      <c r="AO209" s="187" t="n"/>
    </row>
    <row r="210" customFormat="1" s="44">
      <c r="B210" s="187" t="n"/>
      <c r="C210" s="187" t="n"/>
      <c r="D210" s="187" t="n"/>
      <c r="E210" s="187" t="n"/>
      <c r="F210" s="187" t="n"/>
      <c r="G210" s="187" t="n"/>
      <c r="H210" s="187" t="n"/>
      <c r="J210" s="187" t="n"/>
      <c r="K210" s="187" t="n"/>
      <c r="L210" s="187" t="n"/>
      <c r="M210" s="187" t="n"/>
      <c r="N210" s="187" t="n"/>
      <c r="O210" s="187" t="n"/>
      <c r="P210" s="187" t="n"/>
      <c r="Q210" s="187" t="n"/>
      <c r="R210" s="187" t="n"/>
      <c r="S210" s="76" t="n"/>
      <c r="T210" s="76" t="n"/>
      <c r="U210" s="76" t="n"/>
      <c r="V210" s="76" t="n"/>
      <c r="W210" s="76" t="n"/>
      <c r="X210" s="76" t="n"/>
      <c r="Y210" s="76" t="n"/>
      <c r="Z210" s="187" t="n"/>
      <c r="AA210" s="187" t="n"/>
      <c r="AB210" s="47" t="n"/>
      <c r="AC210" s="131" t="n"/>
      <c r="AD210" s="131" t="n"/>
      <c r="AE210" s="131" t="n"/>
      <c r="AF210" s="256" t="n"/>
      <c r="AG210" s="47" t="n"/>
      <c r="AH210" s="126" t="n"/>
      <c r="AI210" s="127" t="n"/>
      <c r="AL210" s="187" t="n"/>
      <c r="AM210" s="187" t="n"/>
      <c r="AN210" s="187" t="n"/>
      <c r="AO210" s="187" t="n"/>
    </row>
    <row r="211" customFormat="1" s="44">
      <c r="B211" s="187" t="n"/>
      <c r="C211" s="187" t="n"/>
      <c r="D211" s="187" t="n"/>
      <c r="E211" s="187" t="n"/>
      <c r="F211" s="187" t="n"/>
      <c r="G211" s="187" t="n"/>
      <c r="H211" s="187" t="n"/>
      <c r="J211" s="187" t="n"/>
      <c r="K211" s="187" t="n"/>
      <c r="L211" s="187" t="n"/>
      <c r="M211" s="187" t="n"/>
      <c r="N211" s="187" t="n"/>
      <c r="O211" s="187" t="n"/>
      <c r="P211" s="187" t="n"/>
      <c r="Q211" s="187" t="n"/>
      <c r="R211" s="187" t="n"/>
      <c r="S211" s="76" t="n"/>
      <c r="T211" s="76" t="n"/>
      <c r="U211" s="76" t="n"/>
      <c r="V211" s="76" t="n"/>
      <c r="W211" s="76" t="n"/>
      <c r="X211" s="76" t="n"/>
      <c r="Y211" s="76" t="n"/>
      <c r="Z211" s="187" t="n"/>
      <c r="AA211" s="187" t="n"/>
      <c r="AB211" s="47" t="n"/>
      <c r="AC211" s="131" t="n"/>
      <c r="AD211" s="131" t="n"/>
      <c r="AE211" s="131" t="n"/>
      <c r="AF211" s="256" t="n"/>
      <c r="AG211" s="47" t="n"/>
      <c r="AH211" s="126" t="n"/>
      <c r="AI211" s="127" t="n"/>
      <c r="AL211" s="187" t="n"/>
      <c r="AM211" s="187" t="n"/>
      <c r="AN211" s="187" t="n"/>
      <c r="AO211" s="187" t="n"/>
    </row>
    <row r="212" customFormat="1" s="44">
      <c r="B212" s="187" t="n"/>
      <c r="C212" s="187" t="n"/>
      <c r="D212" s="187" t="n"/>
      <c r="E212" s="187" t="n"/>
      <c r="F212" s="187" t="n"/>
      <c r="G212" s="187" t="n"/>
      <c r="H212" s="187" t="n"/>
      <c r="J212" s="187" t="n"/>
      <c r="K212" s="187" t="n"/>
      <c r="L212" s="187" t="n"/>
      <c r="M212" s="187" t="n"/>
      <c r="N212" s="187" t="n"/>
      <c r="O212" s="187" t="n"/>
      <c r="P212" s="187" t="n"/>
      <c r="Q212" s="187" t="n"/>
      <c r="R212" s="187" t="n"/>
      <c r="S212" s="76" t="n"/>
      <c r="T212" s="76" t="n"/>
      <c r="U212" s="76" t="n"/>
      <c r="V212" s="76" t="n"/>
      <c r="W212" s="76" t="n"/>
      <c r="X212" s="76" t="n"/>
      <c r="Y212" s="76" t="n"/>
      <c r="Z212" s="187" t="n"/>
      <c r="AA212" s="187" t="n"/>
      <c r="AB212" s="47" t="n"/>
      <c r="AC212" s="131" t="n"/>
      <c r="AD212" s="131" t="n"/>
      <c r="AE212" s="131" t="n"/>
      <c r="AF212" s="256" t="n"/>
      <c r="AG212" s="47" t="n"/>
      <c r="AH212" s="126" t="n"/>
      <c r="AI212" s="127" t="n"/>
      <c r="AL212" s="187" t="n"/>
      <c r="AM212" s="187" t="n"/>
      <c r="AN212" s="187" t="n"/>
      <c r="AO212" s="187" t="n"/>
    </row>
    <row r="213" customFormat="1" s="44">
      <c r="B213" s="187" t="n"/>
      <c r="C213" s="187" t="n"/>
      <c r="D213" s="187" t="n"/>
      <c r="E213" s="187" t="n"/>
      <c r="F213" s="187" t="n"/>
      <c r="G213" s="187" t="n"/>
      <c r="H213" s="187" t="n"/>
      <c r="J213" s="187" t="n"/>
      <c r="K213" s="187" t="n"/>
      <c r="L213" s="187" t="n"/>
      <c r="M213" s="187" t="n"/>
      <c r="N213" s="187" t="n"/>
      <c r="O213" s="187" t="n"/>
      <c r="P213" s="187" t="n"/>
      <c r="Q213" s="187" t="n"/>
      <c r="R213" s="187" t="n"/>
      <c r="S213" s="76" t="n"/>
      <c r="T213" s="76" t="n"/>
      <c r="U213" s="76" t="n"/>
      <c r="V213" s="76" t="n"/>
      <c r="W213" s="76" t="n"/>
      <c r="X213" s="76" t="n"/>
      <c r="Y213" s="76" t="n"/>
      <c r="Z213" s="187" t="n"/>
      <c r="AA213" s="187" t="n"/>
      <c r="AB213" s="47" t="n"/>
      <c r="AC213" s="131" t="n"/>
      <c r="AD213" s="131" t="n"/>
      <c r="AE213" s="131" t="n"/>
      <c r="AF213" s="256" t="n"/>
      <c r="AG213" s="47" t="n"/>
      <c r="AH213" s="126" t="n"/>
      <c r="AI213" s="127" t="n"/>
      <c r="AL213" s="187" t="n"/>
      <c r="AM213" s="187" t="n"/>
      <c r="AN213" s="187" t="n"/>
      <c r="AO213" s="187" t="n"/>
    </row>
    <row r="214" customFormat="1" s="44">
      <c r="B214" s="187" t="n"/>
      <c r="C214" s="187" t="n"/>
      <c r="D214" s="187" t="n"/>
      <c r="E214" s="187" t="n"/>
      <c r="F214" s="187" t="n"/>
      <c r="G214" s="187" t="n"/>
      <c r="H214" s="187" t="n"/>
      <c r="J214" s="187" t="n"/>
      <c r="K214" s="187" t="n"/>
      <c r="L214" s="187" t="n"/>
      <c r="M214" s="187" t="n"/>
      <c r="N214" s="187" t="n"/>
      <c r="O214" s="187" t="n"/>
      <c r="P214" s="187" t="n"/>
      <c r="Q214" s="187" t="n"/>
      <c r="R214" s="187" t="n"/>
      <c r="S214" s="76" t="n"/>
      <c r="T214" s="76" t="n"/>
      <c r="U214" s="76" t="n"/>
      <c r="V214" s="76" t="n"/>
      <c r="W214" s="76" t="n"/>
      <c r="X214" s="76" t="n"/>
      <c r="Y214" s="76" t="n"/>
      <c r="Z214" s="187" t="n"/>
      <c r="AA214" s="187" t="n"/>
      <c r="AB214" s="47" t="n"/>
      <c r="AC214" s="131" t="n"/>
      <c r="AD214" s="131" t="n"/>
      <c r="AE214" s="131" t="n"/>
      <c r="AF214" s="256" t="n"/>
      <c r="AG214" s="47" t="n"/>
      <c r="AH214" s="126" t="n"/>
      <c r="AI214" s="127" t="n"/>
      <c r="AL214" s="187" t="n"/>
      <c r="AM214" s="187" t="n"/>
      <c r="AN214" s="187" t="n"/>
      <c r="AO214" s="187" t="n"/>
    </row>
    <row r="215" customFormat="1" s="44">
      <c r="B215" s="187" t="n"/>
      <c r="C215" s="187" t="n"/>
      <c r="D215" s="187" t="n"/>
      <c r="E215" s="187" t="n"/>
      <c r="F215" s="187" t="n"/>
      <c r="G215" s="187" t="n"/>
      <c r="H215" s="187" t="n"/>
      <c r="J215" s="187" t="n"/>
      <c r="K215" s="187" t="n"/>
      <c r="L215" s="187" t="n"/>
      <c r="M215" s="187" t="n"/>
      <c r="N215" s="187" t="n"/>
      <c r="O215" s="187" t="n"/>
      <c r="P215" s="187" t="n"/>
      <c r="Q215" s="187" t="n"/>
      <c r="R215" s="187" t="n"/>
      <c r="S215" s="76" t="n"/>
      <c r="T215" s="76" t="n"/>
      <c r="U215" s="76" t="n"/>
      <c r="V215" s="76" t="n"/>
      <c r="W215" s="76" t="n"/>
      <c r="X215" s="76" t="n"/>
      <c r="Y215" s="76" t="n"/>
      <c r="Z215" s="187" t="n"/>
      <c r="AA215" s="187" t="n"/>
      <c r="AB215" s="47" t="n"/>
      <c r="AC215" s="131" t="n"/>
      <c r="AD215" s="131" t="n"/>
      <c r="AE215" s="131" t="n"/>
      <c r="AF215" s="256" t="n"/>
      <c r="AG215" s="47" t="n"/>
      <c r="AH215" s="126" t="n"/>
      <c r="AI215" s="127" t="n"/>
      <c r="AL215" s="187" t="n"/>
      <c r="AM215" s="187" t="n"/>
      <c r="AN215" s="187" t="n"/>
      <c r="AO215" s="187" t="n"/>
    </row>
    <row r="216" customFormat="1" s="44">
      <c r="B216" s="187" t="n"/>
      <c r="C216" s="187" t="n"/>
      <c r="D216" s="187" t="n"/>
      <c r="E216" s="187" t="n"/>
      <c r="F216" s="187" t="n"/>
      <c r="G216" s="187" t="n"/>
      <c r="H216" s="187" t="n"/>
      <c r="J216" s="187" t="n"/>
      <c r="K216" s="187" t="n"/>
      <c r="L216" s="187" t="n"/>
      <c r="M216" s="187" t="n"/>
      <c r="N216" s="187" t="n"/>
      <c r="O216" s="187" t="n"/>
      <c r="P216" s="187" t="n"/>
      <c r="Q216" s="187" t="n"/>
      <c r="R216" s="187" t="n"/>
      <c r="S216" s="76" t="n"/>
      <c r="T216" s="76" t="n"/>
      <c r="U216" s="76" t="n"/>
      <c r="V216" s="76" t="n"/>
      <c r="W216" s="76" t="n"/>
      <c r="X216" s="76" t="n"/>
      <c r="Y216" s="76" t="n"/>
      <c r="Z216" s="187" t="n"/>
      <c r="AA216" s="187" t="n"/>
      <c r="AB216" s="47" t="n"/>
      <c r="AC216" s="131" t="n"/>
      <c r="AD216" s="131" t="n"/>
      <c r="AE216" s="131" t="n"/>
      <c r="AF216" s="256" t="n"/>
      <c r="AG216" s="47" t="n"/>
      <c r="AH216" s="126" t="n"/>
      <c r="AI216" s="127" t="n"/>
      <c r="AL216" s="187" t="n"/>
      <c r="AM216" s="187" t="n"/>
      <c r="AN216" s="187" t="n"/>
      <c r="AO216" s="187" t="n"/>
    </row>
    <row r="217" customFormat="1" s="44">
      <c r="B217" s="187" t="n"/>
      <c r="C217" s="187" t="n"/>
      <c r="D217" s="187" t="n"/>
      <c r="E217" s="187" t="n"/>
      <c r="F217" s="187" t="n"/>
      <c r="G217" s="187" t="n"/>
      <c r="H217" s="187" t="n"/>
      <c r="J217" s="187" t="n"/>
      <c r="K217" s="187" t="n"/>
      <c r="L217" s="187" t="n"/>
      <c r="M217" s="187" t="n"/>
      <c r="N217" s="187" t="n"/>
      <c r="O217" s="187" t="n"/>
      <c r="P217" s="187" t="n"/>
      <c r="Q217" s="187" t="n"/>
      <c r="R217" s="187" t="n"/>
      <c r="S217" s="76" t="n"/>
      <c r="T217" s="76" t="n"/>
      <c r="U217" s="76" t="n"/>
      <c r="V217" s="76" t="n"/>
      <c r="W217" s="76" t="n"/>
      <c r="X217" s="76" t="n"/>
      <c r="Y217" s="76" t="n"/>
      <c r="Z217" s="187" t="n"/>
      <c r="AA217" s="187" t="n"/>
      <c r="AB217" s="47" t="n"/>
      <c r="AC217" s="1" t="n"/>
      <c r="AD217" s="1" t="n"/>
      <c r="AE217" s="47" t="n"/>
      <c r="AF217" s="108" t="n"/>
      <c r="AG217" s="108" t="n"/>
      <c r="AH217" s="47" t="n"/>
      <c r="AL217" s="187" t="n"/>
      <c r="AM217" s="187" t="n"/>
      <c r="AN217" s="187" t="n"/>
      <c r="AO217" s="187" t="n"/>
    </row>
    <row r="218">
      <c r="I218" s="130" t="n"/>
    </row>
    <row r="219">
      <c r="I219" s="130" t="n"/>
    </row>
    <row r="220" customFormat="1" s="44">
      <c r="B220" s="187" t="n"/>
      <c r="C220" s="187" t="n"/>
      <c r="D220" s="187" t="n"/>
      <c r="E220" s="187" t="n"/>
      <c r="F220" s="187" t="n"/>
      <c r="G220" s="187" t="n"/>
      <c r="H220" s="187" t="n"/>
      <c r="J220" s="187" t="n"/>
      <c r="K220" s="187" t="n"/>
      <c r="L220" s="187" t="n"/>
      <c r="M220" s="187" t="n"/>
      <c r="N220" s="187" t="n"/>
      <c r="O220" s="187" t="n"/>
      <c r="P220" s="187" t="n"/>
      <c r="Q220" s="187" t="n"/>
      <c r="R220" s="187" t="n"/>
      <c r="S220" s="76" t="n"/>
      <c r="T220" s="76" t="n"/>
      <c r="U220" s="76" t="n"/>
      <c r="V220" s="76" t="n"/>
      <c r="W220" s="76" t="n"/>
      <c r="X220" s="76" t="n"/>
      <c r="Y220" s="76" t="n"/>
      <c r="Z220" s="187" t="n"/>
      <c r="AA220" s="187" t="n"/>
      <c r="AB220" s="47" t="n"/>
      <c r="AC220" s="47" t="n"/>
      <c r="AD220" s="4" t="n"/>
      <c r="AE220" s="47" t="n"/>
      <c r="AF220" s="47" t="n"/>
      <c r="AG220" s="47" t="n"/>
      <c r="AH220" s="47" t="n"/>
      <c r="AL220" s="187" t="n"/>
      <c r="AM220" s="187" t="n"/>
      <c r="AN220" s="187" t="n"/>
      <c r="AO220" s="187" t="n"/>
    </row>
    <row r="221">
      <c r="I221" s="130" t="n"/>
    </row>
    <row r="222" customFormat="1" s="44">
      <c r="B222" s="187" t="n"/>
      <c r="C222" s="187" t="n"/>
      <c r="D222" s="187" t="n"/>
      <c r="E222" s="187" t="n"/>
      <c r="F222" s="187" t="n"/>
      <c r="G222" s="187" t="n"/>
      <c r="H222" s="187" t="n"/>
      <c r="J222" s="187" t="n"/>
      <c r="K222" s="187" t="n"/>
      <c r="L222" s="187" t="n"/>
      <c r="M222" s="187" t="n"/>
      <c r="N222" s="187" t="n"/>
      <c r="O222" s="187" t="n"/>
      <c r="P222" s="187" t="n"/>
      <c r="Q222" s="187" t="n"/>
      <c r="R222" s="187" t="n"/>
      <c r="S222" s="76" t="n"/>
      <c r="T222" s="76" t="n"/>
      <c r="U222" s="76" t="n"/>
      <c r="V222" s="76" t="n"/>
      <c r="W222" s="76" t="n"/>
      <c r="X222" s="76" t="n"/>
      <c r="Y222" s="76" t="n"/>
      <c r="Z222" s="187" t="n"/>
      <c r="AA222" s="82" t="n">
        <v>0.46</v>
      </c>
      <c r="AB222" s="47" t="n"/>
      <c r="AC222" s="47" t="n"/>
      <c r="AD222" s="47" t="n"/>
      <c r="AF222" s="47" t="n"/>
      <c r="AG222" s="47" t="n"/>
      <c r="AH222" s="47" t="n"/>
      <c r="AL222" s="187" t="n"/>
      <c r="AM222" s="187" t="n"/>
      <c r="AN222" s="187" t="n"/>
      <c r="AO222" s="187" t="n"/>
    </row>
    <row r="223" customFormat="1" s="44">
      <c r="B223" s="187" t="n"/>
      <c r="C223" s="187" t="n"/>
      <c r="D223" s="187" t="n"/>
      <c r="E223" s="187" t="n"/>
      <c r="F223" s="187" t="n"/>
      <c r="G223" s="187" t="n"/>
      <c r="H223" s="187" t="n"/>
      <c r="J223" s="187" t="n"/>
      <c r="K223" s="187" t="n"/>
      <c r="L223" s="187" t="n"/>
      <c r="M223" s="187" t="n"/>
      <c r="N223" s="187" t="n"/>
      <c r="O223" s="187" t="n"/>
      <c r="P223" s="187" t="n"/>
      <c r="Q223" s="187" t="n"/>
      <c r="R223" s="187" t="n"/>
      <c r="S223" s="76" t="n"/>
      <c r="T223" s="76" t="n"/>
      <c r="U223" s="76" t="n"/>
      <c r="V223" s="76" t="n"/>
      <c r="W223" s="76" t="n"/>
      <c r="X223" s="76" t="n"/>
      <c r="Y223" s="76" t="n"/>
      <c r="Z223" s="187" t="n"/>
      <c r="AA223" s="82" t="n">
        <v>0.34</v>
      </c>
      <c r="AB223" s="47" t="n"/>
      <c r="AC223" s="47" t="n"/>
      <c r="AD223" s="47" t="n"/>
      <c r="AF223" s="47" t="n"/>
      <c r="AG223" s="47" t="n"/>
      <c r="AH223" s="47" t="n"/>
      <c r="AL223" s="187" t="n"/>
      <c r="AM223" s="187" t="n"/>
      <c r="AN223" s="187" t="n"/>
      <c r="AO223" s="187" t="n"/>
    </row>
    <row r="224" customFormat="1" s="44">
      <c r="B224" s="187" t="n"/>
      <c r="C224" s="187" t="n"/>
      <c r="D224" s="187" t="n"/>
      <c r="E224" s="187" t="n"/>
      <c r="F224" s="187" t="n"/>
      <c r="G224" s="187" t="n"/>
      <c r="H224" s="187" t="n"/>
      <c r="J224" s="187" t="n"/>
      <c r="K224" s="187" t="n"/>
      <c r="L224" s="187" t="n"/>
      <c r="M224" s="187" t="n"/>
      <c r="N224" s="187" t="n"/>
      <c r="O224" s="187" t="n"/>
      <c r="P224" s="187" t="n"/>
      <c r="Q224" s="187" t="n"/>
      <c r="R224" s="187" t="n"/>
      <c r="S224" s="76" t="n"/>
      <c r="T224" s="76" t="n"/>
      <c r="U224" s="76" t="n"/>
      <c r="V224" s="76" t="n"/>
      <c r="W224" s="76" t="n"/>
      <c r="X224" s="76" t="n"/>
      <c r="Y224" s="76" t="n"/>
      <c r="Z224" s="187" t="n"/>
      <c r="AA224" s="82" t="n">
        <v>0.49</v>
      </c>
      <c r="AB224" s="47" t="n"/>
      <c r="AC224" s="47" t="n"/>
      <c r="AD224" s="47" t="n"/>
      <c r="AF224" s="47" t="n"/>
      <c r="AG224" s="47" t="n"/>
      <c r="AH224" s="47" t="n"/>
      <c r="AL224" s="187" t="n"/>
      <c r="AM224" s="187" t="n"/>
      <c r="AN224" s="187" t="n"/>
      <c r="AO224" s="187" t="n"/>
    </row>
    <row r="225" customFormat="1" s="44">
      <c r="B225" s="187" t="n"/>
      <c r="C225" s="187" t="n"/>
      <c r="D225" s="187" t="n"/>
      <c r="E225" s="187" t="n"/>
      <c r="F225" s="187" t="n"/>
      <c r="G225" s="187" t="n"/>
      <c r="H225" s="187" t="n"/>
      <c r="J225" s="187" t="n"/>
      <c r="K225" s="187" t="n"/>
      <c r="L225" s="187" t="n"/>
      <c r="M225" s="187" t="n"/>
      <c r="N225" s="187" t="n"/>
      <c r="O225" s="187" t="n"/>
      <c r="P225" s="187" t="n"/>
      <c r="Q225" s="187" t="n"/>
      <c r="R225" s="187" t="n"/>
      <c r="S225" s="76" t="n"/>
      <c r="T225" s="76" t="n"/>
      <c r="U225" s="76" t="n"/>
      <c r="V225" s="76" t="n"/>
      <c r="W225" s="76" t="n"/>
      <c r="X225" s="76" t="n"/>
      <c r="Y225" s="76" t="n"/>
      <c r="Z225" s="187" t="n"/>
      <c r="AA225" s="82">
        <f>IF(#REF!=2,'LISTA DE MATERIAIS'!AE222,(VLOOKUP(#REF!,AB222:AE225,4,FALSE)*#REF!))*B45*1.1</f>
        <v/>
      </c>
      <c r="AC225" s="47" t="n"/>
      <c r="AD225" s="47" t="n"/>
      <c r="AF225" s="47" t="n"/>
      <c r="AG225" s="47" t="n"/>
      <c r="AH225" s="47" t="n"/>
      <c r="AL225" s="187" t="n"/>
      <c r="AM225" s="187" t="n"/>
      <c r="AN225" s="187" t="n"/>
      <c r="AO225" s="187" t="n"/>
    </row>
    <row r="226" customFormat="1" s="44">
      <c r="B226" s="187" t="n"/>
      <c r="C226" s="187" t="n"/>
      <c r="D226" s="187" t="n"/>
      <c r="E226" s="187" t="n"/>
      <c r="F226" s="187" t="n"/>
      <c r="G226" s="187" t="n"/>
      <c r="H226" s="187" t="n"/>
      <c r="J226" s="187" t="n"/>
      <c r="K226" s="187" t="n"/>
      <c r="L226" s="187" t="n"/>
      <c r="M226" s="187" t="n"/>
      <c r="N226" s="187" t="n"/>
      <c r="O226" s="187" t="n"/>
      <c r="P226" s="187" t="n"/>
      <c r="Q226" s="187" t="n"/>
      <c r="R226" s="187" t="n"/>
      <c r="S226" s="76" t="n"/>
      <c r="T226" s="76" t="n"/>
      <c r="U226" s="76" t="n"/>
      <c r="V226" s="76" t="n"/>
      <c r="W226" s="76" t="n"/>
      <c r="X226" s="76" t="n"/>
      <c r="Y226" s="76" t="n"/>
      <c r="Z226" s="187" t="n"/>
      <c r="AA226" s="82">
        <f>IF(AND(AB224=1,AA225&lt;600),630,IF(#REF!=2,'LISTA DE MATERIAIS'!AE222,(VLOOKUP(#REF!,AB222:AE225,4,FALSE)*#REF!))*B45*1.1)</f>
        <v/>
      </c>
      <c r="AF226" s="47" t="n"/>
      <c r="AG226" s="47" t="n"/>
      <c r="AH226" s="47" t="n"/>
      <c r="AL226" s="187" t="n"/>
      <c r="AM226" s="187" t="n"/>
      <c r="AN226" s="187" t="n"/>
      <c r="AO226" s="187" t="n"/>
    </row>
    <row r="227" customFormat="1" s="44">
      <c r="B227" s="187" t="n"/>
      <c r="C227" s="187" t="n"/>
      <c r="D227" s="187" t="n"/>
      <c r="E227" s="187" t="n"/>
      <c r="F227" s="187" t="n"/>
      <c r="G227" s="187" t="n"/>
      <c r="H227" s="187" t="n"/>
      <c r="J227" s="187" t="n"/>
      <c r="K227" s="187" t="n"/>
      <c r="L227" s="187" t="n"/>
      <c r="M227" s="187" t="n"/>
      <c r="N227" s="187" t="n"/>
      <c r="O227" s="187" t="n"/>
      <c r="P227" s="187" t="n"/>
      <c r="Q227" s="187" t="n"/>
      <c r="R227" s="187" t="n"/>
      <c r="S227" s="76" t="n"/>
      <c r="T227" s="76" t="n"/>
      <c r="U227" s="76" t="n"/>
      <c r="V227" s="76" t="n"/>
      <c r="W227" s="76" t="n"/>
      <c r="X227" s="76" t="n"/>
      <c r="Y227" s="76" t="n"/>
      <c r="Z227" s="187" t="n"/>
      <c r="AA227" s="187" t="n"/>
      <c r="AB227" s="47" t="n"/>
      <c r="AF227" s="47" t="n"/>
      <c r="AG227" s="47" t="n"/>
      <c r="AH227" s="47" t="n"/>
      <c r="AL227" s="187" t="n"/>
      <c r="AM227" s="187" t="n"/>
      <c r="AN227" s="187" t="n"/>
      <c r="AO227" s="187" t="n"/>
    </row>
    <row r="228">
      <c r="I228" s="130" t="n"/>
    </row>
    <row r="229">
      <c r="I229" s="130" t="n"/>
    </row>
    <row r="230">
      <c r="I230" s="130" t="n"/>
    </row>
    <row r="231">
      <c r="I231" s="130" t="n"/>
    </row>
    <row r="232">
      <c r="I232" s="130" t="n"/>
    </row>
    <row r="233">
      <c r="I233" s="130" t="n"/>
    </row>
    <row r="234">
      <c r="I234" s="130" t="n"/>
    </row>
    <row r="235">
      <c r="I235" s="130" t="n"/>
    </row>
    <row r="236">
      <c r="I236" s="130" t="n"/>
    </row>
    <row r="237">
      <c r="I237" s="130" t="n"/>
    </row>
    <row r="238">
      <c r="I238" s="130" t="n"/>
      <c r="AB238" s="44" t="n"/>
    </row>
    <row r="239" customFormat="1" s="44">
      <c r="B239" s="187" t="n"/>
      <c r="C239" s="187" t="n"/>
      <c r="D239" s="187" t="n"/>
      <c r="E239" s="187" t="n"/>
      <c r="F239" s="187" t="n"/>
      <c r="G239" s="187" t="n"/>
      <c r="H239" s="187" t="n"/>
      <c r="J239" s="187" t="n"/>
      <c r="K239" s="187" t="n"/>
      <c r="L239" s="187" t="n"/>
      <c r="M239" s="187" t="n"/>
      <c r="N239" s="187" t="n"/>
      <c r="O239" s="187" t="n"/>
      <c r="P239" s="187" t="n"/>
      <c r="Q239" s="187" t="n"/>
      <c r="R239" s="187" t="n"/>
      <c r="S239" s="76" t="n"/>
      <c r="T239" s="76" t="n"/>
      <c r="U239" s="76" t="n"/>
      <c r="V239" s="76" t="n"/>
      <c r="W239" s="76" t="n"/>
      <c r="X239" s="76" t="n"/>
      <c r="Y239" s="76" t="n"/>
      <c r="Z239" s="187" t="n"/>
      <c r="AA239" s="187" t="n"/>
      <c r="AF239" s="121" t="n"/>
      <c r="AL239" s="187" t="n"/>
      <c r="AM239" s="187" t="n"/>
      <c r="AN239" s="187" t="n"/>
      <c r="AO239" s="187" t="n"/>
    </row>
    <row r="240" customFormat="1" s="44">
      <c r="B240" s="187" t="n"/>
      <c r="C240" s="187" t="n"/>
      <c r="D240" s="187" t="n"/>
      <c r="E240" s="187" t="n"/>
      <c r="F240" s="187" t="n"/>
      <c r="G240" s="187" t="n"/>
      <c r="H240" s="187" t="n"/>
      <c r="J240" s="187" t="n"/>
      <c r="K240" s="187" t="n"/>
      <c r="L240" s="187" t="n"/>
      <c r="M240" s="187" t="n"/>
      <c r="N240" s="187" t="n"/>
      <c r="O240" s="187" t="n"/>
      <c r="P240" s="187" t="n"/>
      <c r="Q240" s="187" t="n"/>
      <c r="R240" s="187" t="n"/>
      <c r="S240" s="76" t="n"/>
      <c r="T240" s="76" t="n"/>
      <c r="U240" s="76" t="n"/>
      <c r="V240" s="76" t="n"/>
      <c r="W240" s="76" t="n"/>
      <c r="X240" s="76" t="n"/>
      <c r="Y240" s="76" t="n"/>
      <c r="Z240" s="187" t="n"/>
      <c r="AA240" s="187" t="n"/>
      <c r="AF240" s="121" t="n"/>
      <c r="AL240" s="187" t="n"/>
      <c r="AM240" s="187" t="n"/>
      <c r="AN240" s="187" t="n"/>
      <c r="AO240" s="187" t="n"/>
    </row>
    <row r="241" customFormat="1" s="44">
      <c r="B241" s="187" t="n"/>
      <c r="C241" s="187" t="n"/>
      <c r="D241" s="187" t="n"/>
      <c r="E241" s="187" t="n"/>
      <c r="F241" s="187" t="n"/>
      <c r="G241" s="187" t="n"/>
      <c r="H241" s="187" t="n"/>
      <c r="J241" s="187" t="n"/>
      <c r="K241" s="187" t="n"/>
      <c r="L241" s="187" t="n"/>
      <c r="M241" s="187" t="n"/>
      <c r="N241" s="187" t="n"/>
      <c r="O241" s="187" t="n"/>
      <c r="P241" s="187" t="n"/>
      <c r="Q241" s="187" t="n"/>
      <c r="R241" s="187" t="n"/>
      <c r="S241" s="76" t="n"/>
      <c r="T241" s="76" t="n"/>
      <c r="U241" s="76" t="n"/>
      <c r="V241" s="76" t="n"/>
      <c r="W241" s="76" t="n"/>
      <c r="X241" s="76" t="n"/>
      <c r="Y241" s="76" t="n"/>
      <c r="Z241" s="187" t="n"/>
      <c r="AA241" s="187" t="n"/>
      <c r="AB241" s="47" t="n"/>
      <c r="AF241" s="121" t="n"/>
      <c r="AL241" s="187" t="n"/>
      <c r="AM241" s="187" t="n"/>
      <c r="AN241" s="187" t="n"/>
      <c r="AO241" s="187" t="n"/>
    </row>
    <row r="242">
      <c r="I242" s="130" t="n"/>
    </row>
    <row r="243">
      <c r="I243" s="130" t="n"/>
      <c r="AB243" s="133" t="n"/>
      <c r="AC243" s="109" t="n"/>
    </row>
    <row r="244">
      <c r="I244" s="130" t="n"/>
      <c r="AB244" s="185" t="n"/>
      <c r="AC244" s="134" t="n"/>
      <c r="AD244" s="135" t="n"/>
      <c r="AE244" s="135" t="n"/>
      <c r="AG244" s="135" t="n"/>
      <c r="AH244" s="135" t="n"/>
      <c r="AI244" s="135" t="n"/>
      <c r="AJ244" s="257" t="n"/>
      <c r="AK244" s="258" t="n"/>
      <c r="AL244" s="1" t="n"/>
    </row>
    <row r="245">
      <c r="I245" s="130" t="n"/>
      <c r="AB245" s="138" t="n"/>
      <c r="AC245" s="186" t="n"/>
      <c r="AD245" s="186" t="n"/>
      <c r="AE245" s="186" t="n"/>
      <c r="AF245" s="185" t="n"/>
      <c r="AK245" s="186" t="n"/>
    </row>
    <row r="246">
      <c r="I246" s="130" t="n"/>
      <c r="AB246" s="186" t="n"/>
      <c r="AC246" s="186" t="n"/>
      <c r="AD246" s="185" t="n"/>
      <c r="AE246" s="185" t="n"/>
      <c r="AF246" s="185" t="n"/>
      <c r="AG246" s="185" t="n"/>
      <c r="AH246" s="185" t="n"/>
      <c r="AI246" s="185" t="n"/>
      <c r="AJ246" s="185" t="n"/>
      <c r="AK246" s="186" t="n"/>
      <c r="AL246" s="186" t="n"/>
    </row>
    <row r="247">
      <c r="I247" s="130" t="n"/>
      <c r="Y247" s="85" t="n"/>
      <c r="Z247" s="86" t="n"/>
      <c r="AB247" s="186" t="n"/>
      <c r="AC247" s="94" t="n"/>
      <c r="AD247" s="94" t="n"/>
      <c r="AE247" s="63" t="n"/>
      <c r="AF247" s="93" t="n"/>
      <c r="AG247" s="63" t="n"/>
      <c r="AH247" s="63" t="n"/>
      <c r="AI247" s="63" t="n"/>
      <c r="AJ247" s="140" t="n"/>
      <c r="AK247" s="141" t="n"/>
      <c r="AL247" s="141" t="n"/>
    </row>
    <row r="248">
      <c r="I248" s="130" t="n"/>
      <c r="Y248" s="85" t="n"/>
      <c r="Z248" s="86" t="n"/>
      <c r="AB248" s="186" t="n"/>
      <c r="AC248" s="94" t="n"/>
      <c r="AD248" s="94" t="n"/>
      <c r="AE248" s="63" t="n"/>
      <c r="AF248" s="93" t="n"/>
      <c r="AG248" s="63" t="n"/>
      <c r="AH248" s="63" t="n"/>
      <c r="AI248" s="63" t="n"/>
      <c r="AJ248" s="140" t="n"/>
      <c r="AK248" s="141" t="n"/>
      <c r="AL248" s="141" t="n"/>
    </row>
    <row r="249">
      <c r="I249" s="130" t="n"/>
      <c r="Y249" s="85" t="n"/>
      <c r="Z249" s="86" t="n"/>
      <c r="AB249" s="186" t="n"/>
      <c r="AC249" s="94" t="n"/>
      <c r="AD249" s="94" t="n"/>
      <c r="AE249" s="63" t="n"/>
      <c r="AF249" s="93" t="n"/>
      <c r="AG249" s="63" t="n"/>
      <c r="AH249" s="63" t="n"/>
      <c r="AI249" s="63" t="n"/>
      <c r="AJ249" s="140" t="n"/>
      <c r="AK249" s="141" t="n"/>
      <c r="AL249" s="141" t="n"/>
    </row>
    <row r="250">
      <c r="I250" s="130" t="n"/>
      <c r="Y250" s="85" t="n"/>
      <c r="Z250" s="86" t="n"/>
      <c r="AB250" s="186" t="n"/>
      <c r="AC250" s="94" t="n"/>
      <c r="AD250" s="94" t="n"/>
      <c r="AE250" s="63" t="n"/>
      <c r="AF250" s="93" t="n"/>
      <c r="AG250" s="63" t="n"/>
      <c r="AH250" s="63" t="n"/>
      <c r="AI250" s="63" t="n"/>
      <c r="AJ250" s="140" t="n"/>
      <c r="AK250" s="141" t="n"/>
      <c r="AL250" s="141" t="n"/>
    </row>
    <row r="251">
      <c r="I251" s="130" t="n"/>
      <c r="Y251" s="85" t="n"/>
      <c r="Z251" s="86" t="n"/>
      <c r="AB251" s="186" t="n"/>
      <c r="AC251" s="94" t="n"/>
      <c r="AD251" s="94" t="n"/>
      <c r="AE251" s="63" t="n"/>
      <c r="AF251" s="93" t="n"/>
      <c r="AG251" s="63" t="n"/>
      <c r="AH251" s="63" t="n"/>
      <c r="AI251" s="63" t="n"/>
      <c r="AJ251" s="140" t="n"/>
      <c r="AK251" s="141" t="n"/>
      <c r="AL251" s="141" t="n"/>
    </row>
    <row r="252">
      <c r="I252" s="130" t="n"/>
      <c r="Y252" s="85" t="n"/>
      <c r="Z252" s="86" t="n"/>
      <c r="AB252" s="186" t="n"/>
      <c r="AC252" s="94" t="n"/>
      <c r="AD252" s="94" t="n"/>
      <c r="AE252" s="63" t="n"/>
      <c r="AF252" s="93" t="n"/>
      <c r="AG252" s="63" t="n"/>
      <c r="AH252" s="63" t="n"/>
      <c r="AI252" s="63" t="n"/>
      <c r="AJ252" s="140" t="n"/>
      <c r="AK252" s="141" t="n"/>
      <c r="AL252" s="141" t="n"/>
    </row>
    <row r="253">
      <c r="I253" s="130" t="n"/>
      <c r="Y253" s="85" t="n"/>
      <c r="Z253" s="86" t="n"/>
      <c r="AB253" s="186" t="n"/>
      <c r="AC253" s="71" t="n"/>
      <c r="AD253" s="71" t="n"/>
      <c r="AE253" s="63" t="n"/>
      <c r="AF253" s="142" t="n"/>
      <c r="AG253" s="63" t="n"/>
      <c r="AH253" s="63" t="n"/>
      <c r="AI253" s="63" t="n"/>
      <c r="AJ253" s="143" t="n"/>
      <c r="AK253" s="141" t="n"/>
      <c r="AL253" s="141" t="n"/>
    </row>
    <row r="254">
      <c r="I254" s="130" t="n"/>
      <c r="Y254" s="85" t="n"/>
      <c r="Z254" s="86" t="n"/>
      <c r="AB254" s="186" t="n"/>
      <c r="AC254" s="71" t="n"/>
      <c r="AD254" s="71" t="n"/>
      <c r="AE254" s="63" t="n"/>
      <c r="AF254" s="142" t="n"/>
      <c r="AG254" s="63" t="n"/>
      <c r="AH254" s="63" t="n"/>
      <c r="AI254" s="63" t="n"/>
      <c r="AJ254" s="143" t="n"/>
      <c r="AK254" s="141" t="n"/>
      <c r="AL254" s="141" t="n"/>
    </row>
    <row r="255">
      <c r="I255" s="130" t="n"/>
      <c r="Y255" s="85" t="n"/>
      <c r="Z255" s="86" t="n"/>
      <c r="AB255" s="186" t="n"/>
      <c r="AC255" s="71" t="n"/>
      <c r="AD255" s="71" t="n"/>
      <c r="AE255" s="63" t="n"/>
      <c r="AF255" s="142" t="n"/>
      <c r="AG255" s="63" t="n"/>
      <c r="AH255" s="63" t="n"/>
      <c r="AI255" s="63" t="n"/>
      <c r="AJ255" s="143" t="n"/>
      <c r="AK255" s="141" t="n"/>
      <c r="AL255" s="141" t="n"/>
    </row>
    <row r="256">
      <c r="I256" s="130" t="n"/>
      <c r="Y256" s="85" t="n"/>
      <c r="Z256" s="86" t="n"/>
      <c r="AB256" s="186" t="n"/>
      <c r="AC256" s="71" t="n"/>
      <c r="AD256" s="71" t="n"/>
      <c r="AE256" s="63" t="n"/>
      <c r="AF256" s="142" t="n"/>
      <c r="AG256" s="63" t="n"/>
      <c r="AH256" s="63" t="n"/>
      <c r="AI256" s="63" t="n"/>
      <c r="AJ256" s="143" t="n"/>
      <c r="AK256" s="141" t="n"/>
      <c r="AL256" s="141" t="n"/>
    </row>
    <row r="257">
      <c r="I257" s="130" t="n"/>
      <c r="Y257" s="85" t="n"/>
      <c r="Z257" s="86" t="n"/>
      <c r="AB257" s="186" t="n"/>
      <c r="AC257" s="71" t="n"/>
      <c r="AD257" s="71" t="n"/>
      <c r="AE257" s="63" t="n"/>
      <c r="AF257" s="142" t="n"/>
      <c r="AG257" s="63" t="n"/>
      <c r="AH257" s="63" t="n"/>
      <c r="AI257" s="63" t="n"/>
      <c r="AJ257" s="143" t="n"/>
      <c r="AK257" s="141" t="n"/>
      <c r="AL257" s="141" t="n"/>
    </row>
    <row r="258">
      <c r="I258" s="130" t="n"/>
      <c r="Y258" s="85" t="n"/>
      <c r="Z258" s="86" t="n"/>
      <c r="AB258" s="186" t="n"/>
      <c r="AC258" s="71" t="n"/>
      <c r="AD258" s="71" t="n"/>
      <c r="AE258" s="63" t="n"/>
      <c r="AF258" s="142" t="n"/>
      <c r="AG258" s="63" t="n"/>
      <c r="AH258" s="63" t="n"/>
      <c r="AI258" s="63" t="n"/>
      <c r="AJ258" s="143" t="n"/>
      <c r="AK258" s="141" t="n"/>
      <c r="AL258" s="141" t="n"/>
    </row>
    <row r="259">
      <c r="I259" s="130" t="n"/>
      <c r="Y259" s="85" t="n"/>
      <c r="Z259" s="86" t="n"/>
      <c r="AB259" s="186" t="n"/>
      <c r="AC259" s="71" t="n"/>
      <c r="AD259" s="71" t="n"/>
      <c r="AE259" s="63" t="n"/>
      <c r="AF259" s="142" t="n"/>
      <c r="AG259" s="63" t="n"/>
      <c r="AH259" s="63" t="n"/>
      <c r="AI259" s="63" t="n"/>
      <c r="AJ259" s="143" t="n"/>
      <c r="AK259" s="141" t="n"/>
      <c r="AL259" s="141" t="n"/>
    </row>
    <row r="260">
      <c r="I260" s="130" t="n"/>
      <c r="Y260" s="85" t="n"/>
      <c r="Z260" s="86" t="n"/>
      <c r="AB260" s="186" t="n"/>
      <c r="AC260" s="71" t="n"/>
      <c r="AD260" s="71" t="n"/>
      <c r="AE260" s="63" t="n"/>
      <c r="AF260" s="142" t="n"/>
      <c r="AG260" s="63" t="n"/>
      <c r="AH260" s="63" t="n"/>
      <c r="AI260" s="63" t="n"/>
      <c r="AJ260" s="143" t="n"/>
      <c r="AK260" s="141" t="n"/>
      <c r="AL260" s="141" t="n"/>
    </row>
    <row r="261">
      <c r="I261" s="130" t="n"/>
      <c r="Y261" s="85" t="n"/>
      <c r="Z261" s="86" t="n"/>
      <c r="AB261" s="186" t="n"/>
      <c r="AC261" s="71" t="n"/>
      <c r="AD261" s="71" t="n"/>
      <c r="AE261" s="63" t="n"/>
      <c r="AF261" s="142" t="n"/>
      <c r="AG261" s="63" t="n"/>
      <c r="AH261" s="63" t="n"/>
      <c r="AI261" s="63" t="n"/>
      <c r="AJ261" s="143" t="n"/>
      <c r="AK261" s="141" t="n"/>
      <c r="AL261" s="141" t="n"/>
    </row>
    <row r="262">
      <c r="Y262" s="85" t="n"/>
      <c r="Z262" s="86" t="n"/>
      <c r="AB262" s="186" t="n"/>
      <c r="AC262" s="71" t="n"/>
      <c r="AD262" s="71" t="n"/>
      <c r="AE262" s="63" t="n"/>
      <c r="AF262" s="142" t="n"/>
      <c r="AG262" s="63" t="n"/>
      <c r="AH262" s="63" t="n"/>
      <c r="AI262" s="63" t="n"/>
      <c r="AJ262" s="143" t="n"/>
      <c r="AK262" s="141" t="n"/>
      <c r="AL262" s="141" t="n"/>
    </row>
    <row r="263">
      <c r="Y263" s="85" t="n"/>
      <c r="Z263" s="86" t="n"/>
      <c r="AB263" s="186" t="n"/>
      <c r="AC263" s="71" t="n"/>
      <c r="AD263" s="71" t="n"/>
      <c r="AE263" s="63" t="n"/>
      <c r="AF263" s="142" t="n"/>
      <c r="AG263" s="63" t="n"/>
      <c r="AH263" s="63" t="n"/>
      <c r="AI263" s="63" t="n"/>
      <c r="AJ263" s="143" t="n"/>
      <c r="AK263" s="141" t="n"/>
      <c r="AL263" s="141" t="n"/>
    </row>
    <row r="264">
      <c r="Y264" s="85" t="n"/>
      <c r="Z264" s="86" t="n"/>
      <c r="AB264" s="186" t="n"/>
      <c r="AC264" s="71" t="n"/>
      <c r="AD264" s="71" t="n"/>
      <c r="AE264" s="63" t="n"/>
      <c r="AF264" s="142" t="n"/>
      <c r="AG264" s="63" t="n"/>
      <c r="AH264" s="63" t="n"/>
      <c r="AI264" s="63" t="n"/>
      <c r="AJ264" s="143" t="n"/>
      <c r="AK264" s="141" t="n"/>
      <c r="AL264" s="141" t="n"/>
    </row>
    <row r="265">
      <c r="Y265" s="85" t="n"/>
      <c r="Z265" s="86" t="n"/>
      <c r="AB265" s="186" t="n"/>
      <c r="AC265" s="71" t="n"/>
      <c r="AD265" s="71" t="n"/>
      <c r="AE265" s="63" t="n"/>
      <c r="AF265" s="142" t="n"/>
      <c r="AG265" s="63" t="n"/>
      <c r="AH265" s="63" t="n"/>
      <c r="AI265" s="63" t="n"/>
      <c r="AJ265" s="143" t="n"/>
      <c r="AK265" s="141" t="n"/>
      <c r="AL265" s="141" t="n"/>
    </row>
    <row r="266">
      <c r="Y266" s="85" t="n"/>
      <c r="Z266" s="86" t="n"/>
      <c r="AB266" s="186" t="n"/>
      <c r="AC266" s="71" t="n"/>
      <c r="AD266" s="71" t="n"/>
      <c r="AE266" s="63" t="n"/>
      <c r="AF266" s="142" t="n"/>
      <c r="AG266" s="63" t="n"/>
      <c r="AH266" s="63" t="n"/>
      <c r="AI266" s="63" t="n"/>
      <c r="AJ266" s="143" t="n"/>
      <c r="AK266" s="141" t="n"/>
      <c r="AL266" s="141" t="n"/>
    </row>
    <row r="267">
      <c r="Y267" s="85" t="n"/>
      <c r="Z267" s="86" t="n"/>
      <c r="AB267" s="186" t="n"/>
      <c r="AC267" s="71" t="n"/>
      <c r="AD267" s="71" t="n"/>
      <c r="AE267" s="63" t="n"/>
      <c r="AF267" s="142" t="n"/>
      <c r="AG267" s="63" t="n"/>
      <c r="AH267" s="63" t="n"/>
      <c r="AI267" s="63" t="n"/>
      <c r="AJ267" s="143" t="n"/>
      <c r="AK267" s="141" t="n"/>
      <c r="AL267" s="141" t="n"/>
    </row>
    <row r="268">
      <c r="Y268" s="85" t="n"/>
      <c r="Z268" s="86" t="n"/>
      <c r="AB268" s="186" t="n"/>
      <c r="AC268" s="71" t="n"/>
      <c r="AD268" s="71" t="n"/>
      <c r="AE268" s="63" t="n"/>
      <c r="AF268" s="142" t="n"/>
      <c r="AG268" s="63" t="n"/>
      <c r="AH268" s="63" t="n"/>
      <c r="AI268" s="63" t="n"/>
      <c r="AJ268" s="143" t="n"/>
      <c r="AK268" s="141" t="n"/>
      <c r="AL268" s="141" t="n"/>
    </row>
    <row r="269">
      <c r="Y269" s="85" t="n"/>
      <c r="Z269" s="86" t="n"/>
      <c r="AB269" s="186" t="n"/>
      <c r="AC269" s="71" t="n"/>
      <c r="AD269" s="71" t="n"/>
      <c r="AE269" s="63" t="n"/>
      <c r="AF269" s="142" t="n"/>
      <c r="AG269" s="63" t="n"/>
      <c r="AH269" s="63" t="n"/>
      <c r="AI269" s="63" t="n"/>
      <c r="AJ269" s="143" t="n"/>
      <c r="AK269" s="141" t="n"/>
      <c r="AL269" s="141" t="n"/>
    </row>
    <row r="270">
      <c r="Y270" s="85" t="n"/>
      <c r="Z270" s="86" t="n"/>
      <c r="AB270" s="186" t="n"/>
      <c r="AC270" s="71" t="n"/>
      <c r="AD270" s="71" t="n"/>
      <c r="AE270" s="63" t="n"/>
      <c r="AF270" s="142" t="n"/>
      <c r="AG270" s="63" t="n"/>
      <c r="AH270" s="63" t="n"/>
      <c r="AI270" s="63" t="n"/>
      <c r="AJ270" s="143" t="n"/>
      <c r="AK270" s="141" t="n"/>
      <c r="AL270" s="141" t="n"/>
    </row>
    <row r="271">
      <c r="Y271" s="85" t="n"/>
      <c r="Z271" s="86" t="n"/>
      <c r="AB271" s="186" t="n"/>
      <c r="AC271" s="144" t="n"/>
      <c r="AD271" s="144" t="n"/>
      <c r="AE271" s="63" t="n"/>
      <c r="AF271" s="142" t="n"/>
      <c r="AG271" s="63" t="n"/>
      <c r="AH271" s="63" t="n"/>
      <c r="AI271" s="63" t="n"/>
      <c r="AJ271" s="63" t="n"/>
      <c r="AK271" s="141" t="n"/>
      <c r="AL271" s="141" t="n"/>
    </row>
    <row r="272">
      <c r="Y272" s="85" t="n"/>
      <c r="Z272" s="86" t="n"/>
      <c r="AB272" s="186" t="n"/>
      <c r="AC272" s="144" t="n"/>
      <c r="AD272" s="144" t="n"/>
      <c r="AE272" s="63" t="n"/>
      <c r="AF272" s="142" t="n"/>
      <c r="AG272" s="63" t="n"/>
      <c r="AH272" s="63" t="n"/>
      <c r="AI272" s="63" t="n"/>
      <c r="AJ272" s="63" t="n"/>
      <c r="AK272" s="141" t="n"/>
      <c r="AL272" s="141" t="n"/>
    </row>
    <row r="273">
      <c r="Y273" s="85" t="n"/>
      <c r="Z273" s="86" t="n"/>
      <c r="AB273" s="186" t="n"/>
      <c r="AC273" s="144" t="n"/>
      <c r="AD273" s="144" t="n"/>
      <c r="AE273" s="63" t="n"/>
      <c r="AF273" s="142" t="n"/>
      <c r="AG273" s="63" t="n"/>
      <c r="AH273" s="63" t="n"/>
      <c r="AI273" s="63" t="n"/>
      <c r="AJ273" s="63" t="n"/>
      <c r="AK273" s="141" t="n"/>
      <c r="AL273" s="141" t="n"/>
    </row>
    <row r="274">
      <c r="Y274" s="85" t="n"/>
      <c r="Z274" s="86" t="n"/>
      <c r="AB274" s="186" t="n"/>
      <c r="AC274" s="144" t="n"/>
      <c r="AD274" s="144" t="n"/>
      <c r="AE274" s="63" t="n"/>
      <c r="AF274" s="142" t="n"/>
      <c r="AG274" s="63" t="n"/>
      <c r="AH274" s="63" t="n"/>
      <c r="AI274" s="63" t="n"/>
      <c r="AJ274" s="63" t="n"/>
      <c r="AK274" s="141" t="n"/>
      <c r="AL274" s="141" t="n"/>
    </row>
    <row r="275">
      <c r="Y275" s="85" t="n"/>
      <c r="Z275" s="86" t="n"/>
      <c r="AB275" s="186" t="n"/>
      <c r="AC275" s="144" t="n"/>
      <c r="AD275" s="144" t="n"/>
      <c r="AE275" s="63" t="n"/>
      <c r="AF275" s="142" t="n"/>
      <c r="AG275" s="63" t="n"/>
      <c r="AH275" s="63" t="n"/>
      <c r="AI275" s="63" t="n"/>
      <c r="AJ275" s="63" t="n"/>
      <c r="AK275" s="141" t="n"/>
      <c r="AL275" s="141" t="n"/>
    </row>
    <row r="276">
      <c r="Y276" s="85" t="n"/>
      <c r="Z276" s="86" t="n"/>
      <c r="AB276" s="186" t="n"/>
      <c r="AC276" s="144" t="n"/>
      <c r="AD276" s="144" t="n"/>
      <c r="AE276" s="63" t="n"/>
      <c r="AF276" s="142" t="n"/>
      <c r="AG276" s="63" t="n"/>
      <c r="AH276" s="63" t="n"/>
      <c r="AI276" s="63" t="n"/>
      <c r="AJ276" s="63" t="n"/>
      <c r="AK276" s="141" t="n"/>
      <c r="AL276" s="141" t="n"/>
    </row>
    <row r="277">
      <c r="AB277" s="187" t="n"/>
      <c r="AC277" s="83" t="n"/>
      <c r="AD277" s="83" t="n"/>
      <c r="AE277" s="145" t="n"/>
      <c r="AF277" s="259" t="n"/>
      <c r="AG277" s="145" t="n"/>
      <c r="AH277" s="145" t="n"/>
      <c r="AI277" s="147" t="n"/>
      <c r="AJ277" s="147" t="n"/>
      <c r="AK277" s="138" t="n"/>
      <c r="AL277" s="148" t="n"/>
    </row>
    <row r="278">
      <c r="AC278" s="187" t="n"/>
      <c r="AD278" s="187" t="n"/>
      <c r="AE278" s="187" t="n"/>
      <c r="AF278" s="187" t="n"/>
      <c r="AG278" s="187" t="n"/>
      <c r="AH278" s="187" t="n"/>
      <c r="AI278" s="187" t="n"/>
      <c r="AJ278" s="187" t="n"/>
      <c r="AK278" s="187"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tabSelected="1" topLeftCell="B1" workbookViewId="0">
      <selection activeCell="G15" sqref="G15"/>
    </sheetView>
  </sheetViews>
  <sheetFormatPr baseColWidth="8" defaultRowHeight="15"/>
  <cols>
    <col width="6.140625" bestFit="1" customWidth="1" min="2" max="2"/>
    <col width="33.42578125" bestFit="1" customWidth="1" min="3" max="3"/>
    <col width="9.5703125" bestFit="1" customWidth="1" style="15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6" t="n"/>
      <c r="B1" s="156" t="n"/>
      <c r="C1" s="156" t="n"/>
      <c r="D1" s="156" t="n"/>
      <c r="E1" s="156" t="n"/>
      <c r="F1" s="156" t="n"/>
      <c r="G1" s="156" t="n"/>
      <c r="H1" s="156" t="n"/>
      <c r="I1" s="156" t="n"/>
      <c r="J1" s="156" t="n"/>
      <c r="K1" s="156" t="n"/>
      <c r="L1" s="156" t="n"/>
    </row>
    <row r="2">
      <c r="A2" s="156" t="n"/>
      <c r="B2" s="200" t="inlineStr">
        <is>
          <t>OP</t>
        </is>
      </c>
      <c r="C2" s="200" t="inlineStr">
        <is>
          <t>ETAPA DO ROTEIRO</t>
        </is>
      </c>
      <c r="D2" s="260" t="inlineStr">
        <is>
          <t>HORAS</t>
        </is>
      </c>
      <c r="E2" s="160" t="inlineStr">
        <is>
          <t>CTE</t>
        </is>
      </c>
      <c r="F2" s="159" t="inlineStr">
        <is>
          <t>CALC</t>
        </is>
      </c>
      <c r="G2" s="159" t="n"/>
      <c r="H2" s="159" t="n"/>
      <c r="I2" s="159" t="n"/>
      <c r="J2" s="159" t="n"/>
      <c r="K2" s="159" t="n"/>
    </row>
    <row r="3">
      <c r="A3" s="156" t="n"/>
      <c r="B3" s="261" t="n"/>
      <c r="C3" s="261" t="n"/>
      <c r="D3" s="261" t="n"/>
      <c r="E3" s="160" t="n"/>
      <c r="F3" s="159" t="n"/>
      <c r="G3" s="159" t="n"/>
      <c r="H3" s="159" t="n"/>
      <c r="I3" s="159" t="n"/>
      <c r="J3" s="159" t="n"/>
      <c r="K3" s="159" t="n"/>
    </row>
    <row r="4">
      <c r="A4" s="156" t="n"/>
      <c r="B4" s="157" t="n">
        <v>0</v>
      </c>
      <c r="C4" s="157" t="inlineStr">
        <is>
          <t>SEPARAÇÃO DE MATERIAIS</t>
        </is>
      </c>
      <c r="D4" s="161" t="n">
        <v>2</v>
      </c>
      <c r="E4" s="159" t="n">
        <v>2.282771467182878e-07</v>
      </c>
      <c r="F4" s="159" t="n">
        <v>17882370</v>
      </c>
      <c r="I4" s="159" t="n"/>
      <c r="J4" s="159" t="n"/>
      <c r="K4" s="159" t="n"/>
    </row>
    <row r="5">
      <c r="A5" s="156" t="n"/>
      <c r="B5" s="157" t="n">
        <v>1</v>
      </c>
      <c r="C5" s="157" t="inlineStr">
        <is>
          <t>PREPARAR CRUZETA</t>
        </is>
      </c>
      <c r="D5" s="161" t="n">
        <v>9</v>
      </c>
      <c r="E5" s="159" t="n">
        <v>1.027247160232295e-06</v>
      </c>
      <c r="F5" s="159" t="n"/>
      <c r="I5" s="159" t="n"/>
      <c r="J5" s="159" t="n"/>
      <c r="K5" s="159" t="n"/>
    </row>
    <row r="6">
      <c r="A6" s="156" t="n"/>
      <c r="B6" s="157" t="n">
        <v>2</v>
      </c>
      <c r="C6" s="157" t="inlineStr">
        <is>
          <t>CALANDRAR ANEL</t>
        </is>
      </c>
      <c r="D6" s="161">
        <f>$F$4*E6</f>
        <v/>
      </c>
      <c r="E6" s="159" t="n">
        <v>4.565542934365755e-08</v>
      </c>
      <c r="F6" s="159" t="n"/>
      <c r="I6" s="159" t="n"/>
      <c r="J6" s="159" t="n"/>
      <c r="K6" s="159" t="n"/>
    </row>
    <row r="7">
      <c r="A7" s="156" t="n"/>
      <c r="B7" s="157" t="n">
        <v>3</v>
      </c>
      <c r="C7" s="157" t="inlineStr">
        <is>
          <t>SOLDAR ANEL DE TRAVAMENTO</t>
        </is>
      </c>
      <c r="D7" s="161">
        <f>$F$4*E7</f>
        <v/>
      </c>
      <c r="E7" s="159" t="n">
        <v>3.424157200774316e-08</v>
      </c>
      <c r="F7" s="159" t="n"/>
      <c r="I7" s="159" t="n"/>
      <c r="J7" s="159" t="n"/>
      <c r="K7" s="159" t="n"/>
    </row>
    <row r="8">
      <c r="A8" s="156" t="n"/>
      <c r="B8" s="157" t="n">
        <v>4</v>
      </c>
      <c r="C8" s="157" t="inlineStr">
        <is>
          <t>PREPARAR METALON</t>
        </is>
      </c>
      <c r="D8" s="161">
        <f>$F$4*E8</f>
        <v/>
      </c>
      <c r="E8" s="159" t="n">
        <v>5.706928667957194e-08</v>
      </c>
      <c r="F8" s="159" t="n"/>
      <c r="I8" s="159" t="n"/>
      <c r="J8" s="159" t="n"/>
      <c r="K8" s="159" t="n"/>
    </row>
    <row r="9">
      <c r="A9" s="156" t="n"/>
      <c r="B9" s="157" t="n">
        <v>5</v>
      </c>
      <c r="C9" s="157" t="inlineStr">
        <is>
          <t>AMARRAR CRUZETA</t>
        </is>
      </c>
      <c r="D9" s="161">
        <f>$F$4*E9</f>
        <v/>
      </c>
      <c r="E9" s="159" t="n">
        <v>6.848314401548631e-08</v>
      </c>
      <c r="F9" s="159" t="n"/>
      <c r="I9" s="159" t="n"/>
      <c r="J9" s="159" t="n"/>
      <c r="K9" s="159" t="n"/>
    </row>
    <row r="10">
      <c r="A10" s="156" t="n"/>
      <c r="B10" s="157" t="n">
        <v>6</v>
      </c>
      <c r="C10" s="157" t="inlineStr">
        <is>
          <t>MONTAR GABARITO</t>
        </is>
      </c>
      <c r="D10" s="161">
        <f>$F$4*E10</f>
        <v/>
      </c>
      <c r="E10" s="159" t="n">
        <v>3.424157200774316e-07</v>
      </c>
      <c r="F10" s="159" t="n"/>
      <c r="I10" s="159" t="n"/>
      <c r="J10" s="159" t="n"/>
      <c r="K10" s="159" t="n"/>
    </row>
    <row r="11">
      <c r="A11" s="156" t="n"/>
      <c r="B11" s="157" t="n">
        <v>7</v>
      </c>
      <c r="C11" s="157" t="inlineStr">
        <is>
          <t>BOBINAR COMPLETO</t>
        </is>
      </c>
      <c r="D11" s="161">
        <f>$F$4*E11</f>
        <v/>
      </c>
      <c r="E11" s="159" t="n">
        <v>3.766572920851748e-06</v>
      </c>
      <c r="F11" s="159" t="n"/>
      <c r="I11" s="159" t="n"/>
      <c r="J11" s="159" t="n"/>
      <c r="K11" s="159" t="n"/>
    </row>
    <row r="12">
      <c r="A12" s="156" t="n"/>
      <c r="B12" s="157" t="n">
        <v>8</v>
      </c>
      <c r="C12" s="157" t="inlineStr">
        <is>
          <t>FORNO</t>
        </is>
      </c>
      <c r="D12" s="161" t="n">
        <v>8</v>
      </c>
      <c r="E12" s="159" t="n">
        <v>9.13108586873151e-07</v>
      </c>
      <c r="F12" s="159" t="n"/>
      <c r="I12" s="159" t="n"/>
      <c r="J12" s="159" t="n"/>
      <c r="K12" s="159" t="n"/>
    </row>
    <row r="13">
      <c r="A13" s="156" t="n"/>
      <c r="B13" s="157" t="n">
        <v>9</v>
      </c>
      <c r="C13" s="157" t="inlineStr">
        <is>
          <t>DESMONTAR GABARITO</t>
        </is>
      </c>
      <c r="D13" s="161">
        <f>$F$4*E13</f>
        <v/>
      </c>
      <c r="E13" s="159" t="n">
        <v>6.848314401548631e-08</v>
      </c>
      <c r="F13" s="159" t="n"/>
      <c r="I13" s="159" t="n"/>
      <c r="J13" s="159" t="n"/>
      <c r="K13" s="159" t="n"/>
    </row>
    <row r="14">
      <c r="A14" s="156" t="n"/>
      <c r="B14" s="157" t="n">
        <v>10</v>
      </c>
      <c r="C14" s="157" t="inlineStr">
        <is>
          <t>CONECTAR</t>
        </is>
      </c>
      <c r="D14" s="161">
        <f>$F$4*E14</f>
        <v/>
      </c>
      <c r="E14" s="159" t="n">
        <v>1.027247160232295e-07</v>
      </c>
      <c r="F14" s="159" t="n"/>
      <c r="I14" s="159" t="n"/>
      <c r="J14" s="159" t="n"/>
      <c r="K14" s="159" t="n"/>
    </row>
    <row r="15">
      <c r="A15" s="156" t="n"/>
      <c r="B15" s="157" t="n">
        <v>11</v>
      </c>
      <c r="C15" s="157" t="inlineStr">
        <is>
          <t>SOLDAR CONECTOR/SAPATA</t>
        </is>
      </c>
      <c r="D15" s="161">
        <f>$F$4*E15</f>
        <v/>
      </c>
      <c r="E15" s="159" t="n">
        <v>6.848314401548631e-08</v>
      </c>
      <c r="F15" s="159" t="n"/>
      <c r="I15" s="159" t="n"/>
      <c r="J15" s="159" t="n"/>
      <c r="K15" s="159" t="n"/>
    </row>
    <row r="16">
      <c r="A16" s="156" t="n"/>
      <c r="B16" s="157" t="n">
        <v>12</v>
      </c>
      <c r="C16" s="157" t="inlineStr">
        <is>
          <t>ACABAMENTO INICIAL (LIXAMENTO)</t>
        </is>
      </c>
      <c r="D16" s="161">
        <f>$F$4*E16</f>
        <v/>
      </c>
      <c r="E16" s="159" t="n">
        <v>4.565542934365755e-07</v>
      </c>
      <c r="F16" s="159" t="n"/>
      <c r="I16" s="159" t="n"/>
      <c r="J16" s="159" t="n"/>
      <c r="K16" s="159" t="n"/>
    </row>
    <row r="17">
      <c r="A17" s="156" t="n"/>
      <c r="B17" s="157" t="n">
        <v>13</v>
      </c>
      <c r="C17" s="157" t="inlineStr">
        <is>
          <t>PINTAR</t>
        </is>
      </c>
      <c r="D17" s="161">
        <f>$F$4*E17</f>
        <v/>
      </c>
      <c r="E17" s="159" t="n">
        <v>4.565542934365755e-08</v>
      </c>
      <c r="F17" s="159" t="n"/>
      <c r="I17" s="159" t="n"/>
      <c r="J17" s="159" t="n"/>
      <c r="K17" s="159" t="n"/>
    </row>
    <row r="18">
      <c r="A18" s="156" t="n"/>
      <c r="B18" s="157" t="n">
        <v>14</v>
      </c>
      <c r="C18" s="157" t="inlineStr">
        <is>
          <t>ACABAMENTO FINAL</t>
        </is>
      </c>
      <c r="D18" s="161">
        <f>$F$4*E18</f>
        <v/>
      </c>
      <c r="E18" s="159" t="n">
        <v>1.712078600387158e-07</v>
      </c>
      <c r="F18" s="159" t="n"/>
      <c r="I18" s="159" t="n"/>
      <c r="J18" s="159" t="n"/>
      <c r="K18" s="159" t="n"/>
    </row>
    <row r="19">
      <c r="A19" s="156" t="n"/>
      <c r="B19" s="157" t="n">
        <v>15</v>
      </c>
      <c r="C19" s="157" t="inlineStr">
        <is>
          <t>TESTAR (ROTINA)</t>
        </is>
      </c>
      <c r="D19" s="161">
        <f>$F$4*E19</f>
        <v/>
      </c>
      <c r="E19" s="159" t="n">
        <v>5.706928667957193e-07</v>
      </c>
      <c r="F19" s="159" t="n"/>
      <c r="I19" s="159" t="n"/>
      <c r="J19" s="159" t="n"/>
      <c r="K19" s="159" t="n"/>
    </row>
    <row r="20">
      <c r="A20" s="156" t="n"/>
      <c r="B20" s="157" t="n">
        <v>16</v>
      </c>
      <c r="C20" s="157" t="inlineStr">
        <is>
          <t>MONTAGEM FINAL</t>
        </is>
      </c>
      <c r="D20" s="161">
        <f>$F$4*E20</f>
        <v/>
      </c>
      <c r="E20" s="159" t="n">
        <v>4.565542934365755e-08</v>
      </c>
      <c r="F20" s="159" t="n"/>
      <c r="I20" s="159" t="n"/>
      <c r="J20" s="159" t="n"/>
      <c r="K20" s="159" t="n"/>
    </row>
    <row r="21">
      <c r="A21" s="156" t="n"/>
      <c r="B21" s="157" t="n">
        <v>17</v>
      </c>
      <c r="C21" s="157" t="inlineStr">
        <is>
          <t>EMBALAR</t>
        </is>
      </c>
      <c r="D21" s="161">
        <f>$F$4*E21</f>
        <v/>
      </c>
      <c r="E21" s="159" t="n">
        <v>7.98970013514007e-08</v>
      </c>
      <c r="F21" s="159" t="n"/>
      <c r="I21" s="159" t="n"/>
      <c r="J21" s="159" t="n"/>
      <c r="K21" s="159" t="n"/>
    </row>
    <row r="22">
      <c r="A22" s="156" t="n"/>
      <c r="B22" s="262" t="inlineStr">
        <is>
          <t>TOTAL</t>
        </is>
      </c>
      <c r="C22" s="263" t="n"/>
      <c r="D22" s="162">
        <f>SUM(D4:D21)</f>
        <v/>
      </c>
      <c r="E22" s="160" t="n"/>
      <c r="F22" s="159">
        <f>SUM(F4:F21)</f>
        <v/>
      </c>
      <c r="G22" s="159" t="n"/>
      <c r="H22" s="159" t="n"/>
      <c r="I22" s="159" t="n"/>
      <c r="J22" s="159" t="n"/>
      <c r="K22" s="159" t="n"/>
    </row>
    <row r="23">
      <c r="A23" s="156" t="n"/>
      <c r="B23" s="156" t="n"/>
      <c r="C23" s="156" t="n"/>
      <c r="D23" s="156" t="n"/>
      <c r="E23" s="156" t="n"/>
      <c r="F23" s="159" t="n"/>
      <c r="G23" s="159" t="n"/>
      <c r="H23" s="159" t="n"/>
      <c r="I23" s="159" t="n"/>
      <c r="J23" s="159" t="n"/>
      <c r="K23" s="159" t="n"/>
      <c r="L23" s="156" t="n"/>
    </row>
    <row r="24">
      <c r="A24" s="156" t="n"/>
      <c r="B24" s="156" t="n"/>
      <c r="C24" s="156" t="n"/>
      <c r="D24" s="156" t="n"/>
      <c r="E24" s="156" t="n"/>
      <c r="F24" s="156" t="n"/>
      <c r="G24" s="156" t="n"/>
      <c r="H24" s="156" t="n"/>
      <c r="I24" s="156" t="n"/>
      <c r="J24" s="156" t="n"/>
      <c r="K24" s="156" t="n"/>
      <c r="L24" s="156" t="n"/>
    </row>
    <row r="25">
      <c r="A25" s="156" t="n"/>
      <c r="B25" s="156" t="n"/>
      <c r="C25" s="156" t="n"/>
      <c r="D25" s="156" t="n"/>
      <c r="E25" s="156" t="n"/>
      <c r="F25" s="156" t="n"/>
      <c r="G25" s="156" t="n"/>
      <c r="H25" s="156" t="n"/>
      <c r="I25" s="156" t="n"/>
      <c r="J25" s="156" t="n"/>
      <c r="K25" s="156" t="n"/>
      <c r="L25" s="156" t="n"/>
    </row>
    <row r="26">
      <c r="A26" s="156" t="n"/>
      <c r="B26" s="156" t="n"/>
      <c r="C26" s="156" t="n"/>
      <c r="D26" s="156" t="n"/>
      <c r="E26" s="156" t="n"/>
      <c r="F26" s="156" t="n"/>
      <c r="G26" s="156" t="n"/>
      <c r="H26" s="156" t="n"/>
      <c r="I26" s="156" t="n"/>
      <c r="J26" s="156" t="n"/>
      <c r="K26" s="156" t="n"/>
      <c r="L26" s="15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1610 x C: 1610 x A: 780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1568 mm x A 888 mm , Superfície: 8.64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812.1</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64" t="inlineStr">
        <is>
          <t>PROPOSTA TÉCNICA</t>
        </is>
      </c>
      <c r="B1" s="265" t="n"/>
      <c r="C1" s="265" t="n"/>
      <c r="D1" s="265" t="n"/>
      <c r="E1" s="265" t="n"/>
      <c r="F1" s="265" t="n"/>
      <c r="G1" s="263"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21">
        <f>#REF!</f>
        <v/>
      </c>
      <c r="F2" s="265" t="n"/>
      <c r="G2" s="263" t="n"/>
      <c r="O2" s="45" t="inlineStr">
        <is>
          <t>isolador de topo</t>
        </is>
      </c>
      <c r="P2" s="46" t="n">
        <v>1</v>
      </c>
      <c r="R2" s="2" t="inlineStr">
        <is>
          <t>1 x Reator</t>
        </is>
      </c>
      <c r="T2" s="2" t="inlineStr">
        <is>
          <t>Empilhado</t>
        </is>
      </c>
    </row>
    <row r="3" ht="15.75" customHeight="1">
      <c r="A3" s="266">
        <f>#REF!</f>
        <v/>
      </c>
      <c r="B3" s="265" t="n"/>
      <c r="C3" s="265" t="n"/>
      <c r="D3" s="265" t="n"/>
      <c r="E3" s="265" t="n"/>
      <c r="F3" s="265" t="n"/>
      <c r="G3" s="263" t="n"/>
      <c r="P3" s="11" t="n"/>
      <c r="T3" s="2" t="inlineStr">
        <is>
          <t>Duplo</t>
        </is>
      </c>
    </row>
    <row r="4">
      <c r="A4" s="267">
        <f>(#REF!)&amp;" Reator(es), Tipo "&amp;(#REF!)</f>
        <v/>
      </c>
      <c r="B4" s="265" t="n"/>
      <c r="C4" s="265" t="n"/>
      <c r="D4" s="265" t="n"/>
      <c r="E4" s="265" t="n"/>
      <c r="F4" s="265" t="n"/>
      <c r="G4" s="263"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68"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12" t="inlineStr">
        <is>
          <t>Lado-a-lado ou triângulo</t>
        </is>
      </c>
      <c r="C19" s="269" t="n"/>
      <c r="D19" s="35" t="n"/>
      <c r="E19" s="36" t="inlineStr">
        <is>
          <t>Norma Aplicável</t>
        </is>
      </c>
      <c r="F19" s="9">
        <f>#REF!</f>
        <v/>
      </c>
      <c r="G19" s="37" t="n"/>
    </row>
    <row r="20" ht="12.95" customHeight="1">
      <c r="A20" s="38" t="inlineStr">
        <is>
          <t>Notas</t>
        </is>
      </c>
      <c r="D20" s="7" t="n"/>
      <c r="E20" s="214" t="inlineStr">
        <is>
          <t>Dimensões do Reator</t>
        </is>
      </c>
      <c r="F20" s="270" t="n"/>
      <c r="G20" s="271" t="n"/>
    </row>
    <row r="21" ht="12.95" customHeight="1">
      <c r="A21" s="22" t="inlineStr">
        <is>
          <t>1 - Cor dos reatores - Munsell N6,5 (padrão BREE)</t>
        </is>
      </c>
      <c r="D21" s="205">
        <f>TEXT(F5,"0")&amp;" mm"</f>
        <v/>
      </c>
      <c r="G21" s="30" t="n"/>
    </row>
    <row r="22" ht="12.95" customHeight="1">
      <c r="A22" s="22" t="inlineStr">
        <is>
          <t>2 - Desenho orientativo para proposta.</t>
        </is>
      </c>
      <c r="D22" s="272" t="n"/>
      <c r="G22" s="30" t="n"/>
    </row>
    <row r="23" ht="12.95" customHeight="1">
      <c r="A23" s="215" t="inlineStr">
        <is>
          <t>3 - Localização dos terminais pode ser modificada para atender à especificação do cliente.</t>
        </is>
      </c>
      <c r="D23" s="272" t="n"/>
      <c r="G23" s="30" t="n"/>
    </row>
    <row r="24" ht="12.95" customHeight="1">
      <c r="A24" s="273" t="n"/>
      <c r="D24" s="272" t="n"/>
      <c r="G24" s="30" t="n"/>
    </row>
    <row r="25" ht="12.95" customHeight="1">
      <c r="A25" s="215" t="inlineStr">
        <is>
          <t>4 - Pedestal espaçador de alumínio poderá ser localizado na parte inferior ou superior do isolador.</t>
        </is>
      </c>
      <c r="D25" s="272" t="n"/>
      <c r="G25" s="30" t="n"/>
    </row>
    <row r="26" ht="12.95" customHeight="1">
      <c r="A26" s="273" t="n"/>
      <c r="D26" s="272" t="n"/>
      <c r="G26" s="30" t="n"/>
    </row>
    <row r="27" ht="12.95" customHeight="1">
      <c r="A27" s="22" t="inlineStr">
        <is>
          <t>5 - Dimensões em mm</t>
        </is>
      </c>
      <c r="D27" s="272" t="n"/>
      <c r="G27" s="30" t="n"/>
    </row>
    <row r="28" ht="12.95" customHeight="1">
      <c r="A28" s="39" t="inlineStr">
        <is>
          <t>6 - Altura total do conjunto Trifasico (mm)</t>
        </is>
      </c>
      <c r="B28" s="40">
        <f>F5*3+(2*#REF!+(IF(P2=1,2,1))*(#REF!+#REF!))*1000+IF(#REF!=2,0,(#REF!*1000))*5</f>
        <v/>
      </c>
      <c r="D28" s="272" t="n"/>
      <c r="G28" s="30" t="n"/>
    </row>
    <row r="29" ht="12.95" customHeight="1">
      <c r="A29" s="39" t="inlineStr">
        <is>
          <t>6 - Altura total do conjunto Duplo (mm)</t>
        </is>
      </c>
      <c r="B29" s="40">
        <f>F5*2+(#REF!+#REF!+#REF!)*1000+IF(#REF!=2,0,(#REF!*1000))*3</f>
        <v/>
      </c>
      <c r="D29" s="205" t="n"/>
      <c r="G29" s="30" t="n"/>
    </row>
    <row r="30" ht="12.95" customHeight="1">
      <c r="A30" s="22" t="n"/>
      <c r="B30" s="25" t="n"/>
      <c r="D30" s="205">
        <f>TEXT(#REF!*1000+#REF!,"0")&amp;" mm"</f>
        <v/>
      </c>
      <c r="G30" s="30" t="n"/>
    </row>
    <row r="31" ht="12.95" customHeight="1">
      <c r="A31" s="33" t="n"/>
      <c r="D31" s="272" t="n"/>
      <c r="G31" s="30" t="n"/>
    </row>
    <row r="32" ht="12.95" customHeight="1">
      <c r="A32" s="38" t="inlineStr">
        <is>
          <t>Dados Suporte</t>
        </is>
      </c>
      <c r="D32" s="272" t="n"/>
      <c r="G32" s="30" t="n"/>
    </row>
    <row r="33" ht="12.95" customHeight="1">
      <c r="A33" s="22" t="inlineStr">
        <is>
          <t>Isoladores</t>
        </is>
      </c>
      <c r="B33" s="25" t="inlineStr">
        <is>
          <t>Não inclusos</t>
        </is>
      </c>
      <c r="D33" s="272" t="n"/>
      <c r="G33" s="30" t="n"/>
    </row>
    <row r="34" ht="12.95" customHeight="1">
      <c r="A34" s="22" t="inlineStr">
        <is>
          <t>Isolador da Base (quantidade x tipo)</t>
        </is>
      </c>
      <c r="B34" s="25">
        <f>#REF!&amp;" X "&amp;#REF!</f>
        <v/>
      </c>
      <c r="D34" s="272" t="n"/>
      <c r="G34" s="30" t="n"/>
    </row>
    <row r="35" ht="12.95" customHeight="1">
      <c r="A35" s="22" t="inlineStr">
        <is>
          <t>Isolador Entre fases (quantidade x tipo)</t>
        </is>
      </c>
      <c r="B35" s="25">
        <f>IF(P1=3,(2*#REF!&amp;" X "&amp;#REF!),IF(P1=2,(#REF!&amp;" X "&amp;#REF!)))</f>
        <v/>
      </c>
      <c r="D35" s="272" t="n"/>
      <c r="G35" s="30" t="n"/>
    </row>
    <row r="36" ht="12.95" customHeight="1">
      <c r="A36" s="61" t="inlineStr">
        <is>
          <t>Isolador da Base (quantidade x tipo)</t>
        </is>
      </c>
      <c r="B36" s="62">
        <f>#REF!&amp;" X "&amp;#REF!</f>
        <v/>
      </c>
      <c r="D36" s="272" t="n"/>
      <c r="G36" s="30" t="n"/>
    </row>
    <row r="37" ht="12.95" customHeight="1">
      <c r="A37" s="33" t="n"/>
      <c r="B37" s="35" t="n"/>
      <c r="C37" s="35" t="n"/>
      <c r="E37" s="274" t="inlineStr">
        <is>
          <t>Imagem meramente ilustrativa</t>
        </is>
      </c>
      <c r="F37" s="269" t="n"/>
      <c r="G37" s="275" t="n"/>
    </row>
    <row r="38" ht="12.95" customHeight="1">
      <c r="A38" s="208" t="inlineStr">
        <is>
          <t>Distanciamento Magnético</t>
        </is>
      </c>
      <c r="B38" s="270" t="n"/>
      <c r="C38" s="229" t="n"/>
      <c r="D38" s="229" t="n"/>
      <c r="E38" s="209" t="inlineStr">
        <is>
          <t>Ensaios Elétricos em Fábrica</t>
        </is>
      </c>
      <c r="F38" s="209"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08" t="inlineStr">
        <is>
          <t>Dimensões das Embalagens</t>
        </is>
      </c>
      <c r="B46" s="229" t="n"/>
      <c r="C46" s="229" t="n"/>
      <c r="D46" s="229" t="n"/>
      <c r="E46" s="229" t="n"/>
      <c r="F46" s="209"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10" t="inlineStr">
        <is>
          <t>Rua Prefeito Domingos Mocelin Neto, 155 CEP 83420-000 | Quatro Barras - PR,  Brasil - Tel.: +55 41 3167-4000</t>
        </is>
      </c>
      <c r="B54" s="269" t="n"/>
      <c r="C54" s="269" t="n"/>
      <c r="D54" s="269" t="n"/>
      <c r="E54" s="269" t="n"/>
      <c r="F54" s="36" t="inlineStr">
        <is>
          <t>Data:</t>
        </is>
      </c>
      <c r="G54" s="60">
        <f>TODAY()</f>
        <v/>
      </c>
    </row>
    <row r="58" ht="12.75" customHeight="1">
      <c r="L58" s="264" t="n"/>
      <c r="M58" s="265" t="n"/>
      <c r="N58" s="265" t="n"/>
      <c r="O58" s="265" t="n"/>
      <c r="P58" s="265" t="n"/>
      <c r="Q58" s="265" t="n"/>
      <c r="R58" s="263" t="n"/>
    </row>
    <row r="59" ht="12.75" customHeight="1">
      <c r="L59" s="13" t="n"/>
      <c r="M59" s="14" t="n"/>
      <c r="N59" s="1" t="n"/>
      <c r="O59" s="15" t="n"/>
      <c r="P59" s="221" t="n"/>
      <c r="Q59" s="265" t="n"/>
      <c r="R59" s="263" t="n"/>
    </row>
    <row r="60" ht="12.75" customHeight="1">
      <c r="L60" s="266" t="n"/>
      <c r="M60" s="265" t="n"/>
      <c r="N60" s="265" t="n"/>
      <c r="O60" s="265" t="n"/>
      <c r="P60" s="265" t="n"/>
      <c r="Q60" s="265" t="n"/>
      <c r="R60" s="263" t="n"/>
    </row>
    <row r="61" ht="15" customHeight="1">
      <c r="L61" s="267" t="n"/>
      <c r="M61" s="265" t="n"/>
      <c r="N61" s="265" t="n"/>
      <c r="O61" s="265" t="n"/>
      <c r="P61" s="265" t="n"/>
      <c r="Q61" s="265" t="n"/>
      <c r="R61" s="263" t="n"/>
    </row>
    <row r="62" ht="15" customHeight="1">
      <c r="J62" s="2" t="inlineStr">
        <is>
          <t>PF00001</t>
        </is>
      </c>
      <c r="L62" s="16" t="n"/>
      <c r="M62" s="17" t="n"/>
      <c r="N62" s="18" t="n"/>
      <c r="O62" s="19" t="n"/>
      <c r="P62" s="18" t="n"/>
      <c r="Q62" s="20" t="n"/>
      <c r="R62" s="21" t="n"/>
    </row>
    <row r="63" ht="15" customHeight="1">
      <c r="L63" s="22" t="n"/>
      <c r="M63" s="23" t="n"/>
      <c r="N63" s="268"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12" t="n"/>
      <c r="N76" s="269" t="n"/>
      <c r="O76" s="35" t="n"/>
      <c r="P76" s="36" t="n"/>
      <c r="Q76" s="9" t="n"/>
      <c r="R76" s="37" t="n"/>
    </row>
    <row r="77">
      <c r="L77" s="38" t="n"/>
      <c r="M77" s="1" t="n"/>
      <c r="N77" s="1" t="n"/>
      <c r="O77" s="7" t="n"/>
      <c r="P77" s="214" t="n"/>
      <c r="Q77" s="270" t="n"/>
      <c r="R77" s="271" t="n"/>
    </row>
    <row r="78" ht="12.75" customHeight="1">
      <c r="L78" s="22" t="n"/>
      <c r="M78" s="1" t="n"/>
      <c r="N78" s="1" t="n"/>
      <c r="O78" s="205" t="n"/>
      <c r="P78" s="1" t="n"/>
      <c r="Q78" s="1" t="n"/>
      <c r="R78" s="30" t="n"/>
    </row>
    <row r="79">
      <c r="L79" s="22" t="n"/>
      <c r="M79" s="1" t="n"/>
      <c r="N79" s="1" t="n"/>
      <c r="O79" s="272" t="n"/>
      <c r="P79" s="1" t="n"/>
      <c r="Q79" s="1" t="n"/>
      <c r="R79" s="30" t="n"/>
    </row>
    <row r="80" ht="12.75" customHeight="1">
      <c r="L80" s="215" t="n"/>
      <c r="O80" s="272" t="n"/>
      <c r="P80" s="1" t="n"/>
      <c r="Q80" s="1" t="n"/>
      <c r="R80" s="30" t="n"/>
    </row>
    <row r="81" ht="12.75" customHeight="1">
      <c r="L81" s="273" t="n"/>
      <c r="O81" s="272" t="n"/>
      <c r="P81" s="1" t="n"/>
      <c r="Q81" s="1" t="n"/>
      <c r="R81" s="30" t="n"/>
    </row>
    <row r="82" ht="12.75" customHeight="1">
      <c r="L82" s="215" t="n"/>
      <c r="O82" s="272" t="n"/>
      <c r="P82" s="1" t="n"/>
      <c r="Q82" s="1" t="n"/>
      <c r="R82" s="30" t="n"/>
    </row>
    <row r="83" ht="12.75" customHeight="1">
      <c r="L83" s="273" t="n"/>
      <c r="O83" s="272" t="n"/>
      <c r="P83" s="1" t="n"/>
      <c r="Q83" s="1" t="n"/>
      <c r="R83" s="30" t="n"/>
    </row>
    <row r="84">
      <c r="L84" s="22" t="n"/>
      <c r="M84" s="1" t="n"/>
      <c r="N84" s="1" t="n"/>
      <c r="O84" s="272" t="n"/>
      <c r="P84" s="1" t="n"/>
      <c r="Q84" s="1" t="n"/>
      <c r="R84" s="30" t="n"/>
    </row>
    <row r="85">
      <c r="L85" s="39" t="n"/>
      <c r="M85" s="40" t="n"/>
      <c r="N85" s="1" t="n"/>
      <c r="O85" s="272" t="n"/>
      <c r="P85" s="1" t="n"/>
      <c r="Q85" s="1" t="n"/>
      <c r="R85" s="30" t="n"/>
    </row>
    <row r="86">
      <c r="L86" s="39" t="n"/>
      <c r="M86" s="40" t="n"/>
      <c r="N86" s="1" t="n"/>
      <c r="O86" s="205" t="n"/>
      <c r="P86" s="1" t="n"/>
      <c r="Q86" s="1" t="n"/>
      <c r="R86" s="30" t="n"/>
    </row>
    <row r="87" ht="12.75" customHeight="1">
      <c r="L87" s="22" t="n"/>
      <c r="M87" s="25" t="n"/>
      <c r="N87" s="1" t="n"/>
      <c r="O87" s="205" t="n"/>
      <c r="P87" s="1" t="n"/>
      <c r="Q87" s="1" t="n"/>
      <c r="R87" s="30" t="n"/>
    </row>
    <row r="88" ht="12.75" customHeight="1">
      <c r="L88" s="33" t="n"/>
      <c r="M88" s="1" t="n"/>
      <c r="N88" s="1" t="n"/>
      <c r="O88" s="272" t="n"/>
      <c r="P88" s="1" t="n"/>
      <c r="Q88" s="1" t="n"/>
      <c r="R88" s="30" t="n"/>
    </row>
    <row r="89" ht="12.75" customHeight="1">
      <c r="L89" s="38" t="n"/>
      <c r="M89" s="1" t="n"/>
      <c r="N89" s="1" t="n"/>
      <c r="O89" s="272" t="n"/>
      <c r="P89" s="1" t="n"/>
      <c r="Q89" s="1" t="n"/>
      <c r="R89" s="30" t="n"/>
    </row>
    <row r="90" ht="12.75" customHeight="1">
      <c r="L90" s="22" t="n"/>
      <c r="M90" s="25" t="n"/>
      <c r="N90" s="1" t="n"/>
      <c r="O90" s="272" t="n"/>
      <c r="P90" s="1" t="n"/>
      <c r="Q90" s="1" t="n"/>
      <c r="R90" s="30" t="n"/>
    </row>
    <row r="91" ht="12.75" customHeight="1">
      <c r="L91" s="22" t="n"/>
      <c r="M91" s="25" t="n"/>
      <c r="N91" s="1" t="n"/>
      <c r="O91" s="272" t="n"/>
      <c r="P91" s="1" t="n"/>
      <c r="Q91" s="1" t="n"/>
      <c r="R91" s="30" t="n"/>
    </row>
    <row r="92" ht="12.75" customHeight="1">
      <c r="L92" s="22" t="n"/>
      <c r="M92" s="25" t="n"/>
      <c r="N92" s="1" t="n"/>
      <c r="O92" s="272" t="n"/>
      <c r="P92" s="1" t="n"/>
      <c r="Q92" s="1" t="n"/>
      <c r="R92" s="30" t="n"/>
    </row>
    <row r="93" ht="12.75" customHeight="1">
      <c r="L93" s="61" t="n"/>
      <c r="M93" s="62" t="n"/>
      <c r="N93" s="1" t="n"/>
      <c r="O93" s="272" t="n"/>
      <c r="P93" s="1" t="n"/>
      <c r="Q93" s="1" t="n"/>
      <c r="R93" s="30" t="n"/>
    </row>
    <row r="94">
      <c r="L94" s="33" t="n"/>
      <c r="M94" s="35" t="n"/>
      <c r="N94" s="35" t="n"/>
      <c r="O94" s="1" t="n"/>
      <c r="P94" s="274" t="n"/>
      <c r="Q94" s="269" t="n"/>
      <c r="R94" s="275" t="n"/>
    </row>
    <row r="95">
      <c r="L95" s="208" t="n"/>
      <c r="M95" s="270" t="n"/>
      <c r="N95" s="229" t="n"/>
      <c r="O95" s="229" t="n"/>
      <c r="P95" s="209" t="n"/>
      <c r="Q95" s="209"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08" t="n"/>
      <c r="M103" s="229" t="n"/>
      <c r="N103" s="229" t="n"/>
      <c r="O103" s="229" t="n"/>
      <c r="P103" s="229" t="n"/>
      <c r="Q103" s="209"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10" t="n"/>
      <c r="M111" s="269" t="n"/>
      <c r="N111" s="269" t="n"/>
      <c r="O111" s="269" t="n"/>
      <c r="P111" s="269" t="n"/>
      <c r="Q111" s="36" t="n"/>
      <c r="R111" s="60"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2022-12-15T14:19:48Z</dcterms:modified>
  <cp:lastModifiedBy>Felipe Franchi Pires</cp:lastModifiedBy>
  <cp:lastPrinted>2022-03-17T11:45:25Z</cp:lastPrinted>
</cp:coreProperties>
</file>