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CONTROLE C2" sheetId="6" state="visible" r:id="rId6"/>
    <sheet name="CONTROLE C3" sheetId="7" state="visible" r:id="rId7"/>
  </sheets>
  <externalReferences>
    <externalReference r:id="rId8"/>
    <externalReference r:id="rId9"/>
    <externalReference r:id="rId10"/>
    <externalReference r:id="rId1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externalLink" Target="/xl/externalLinks/externalLink2.xml" Id="rId9" /><Relationship Type="http://schemas.openxmlformats.org/officeDocument/2006/relationships/externalLink" Target="/xl/externalLinks/externalLink3.xml" Id="rId10" /><Relationship Type="http://schemas.openxmlformats.org/officeDocument/2006/relationships/externalLink" Target="/xl/externalLinks/externalLink4.xml" Id="rId11" /><Relationship Type="http://schemas.openxmlformats.org/officeDocument/2006/relationships/styles" Target="styles.xml" Id="rId12" /><Relationship Type="http://schemas.openxmlformats.org/officeDocument/2006/relationships/theme" Target="theme/theme1.xml" Id="rId1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13.28825920194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37.5963810713327</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47.6769185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2.562577154550001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1.215880662375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5.758581136572001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ANGLOGOLD</t>
        </is>
      </c>
      <c r="D9" s="103" t="n"/>
      <c r="E9" s="171">
        <f>M2&amp;"-"&amp;G6&amp;"01"</f>
        <v/>
      </c>
      <c r="F9" s="103" t="n"/>
      <c r="G9" s="409" t="inlineStr">
        <is>
          <t>None</t>
        </is>
      </c>
      <c r="H9" s="103" t="n"/>
      <c r="I9" s="410" t="inlineStr">
        <is>
          <t>1</t>
        </is>
      </c>
      <c r="J9" s="116" t="n"/>
      <c r="K9" s="411" t="n">
        <v>101.1241359278227</v>
      </c>
      <c r="L9" s="406" t="n"/>
      <c r="M9" s="406" t="n"/>
      <c r="N9" s="408" t="n"/>
      <c r="O9" s="83" t="n"/>
      <c r="P9" s="396" t="inlineStr">
        <is>
          <t xml:space="preserve">Peso metalon: </t>
        </is>
      </c>
      <c r="Q9" s="323" t="n">
        <v>3.8694779136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3.29352162048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101.1241359278227</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123.1648832044067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114.859423303133</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519.8</t>
        </is>
      </c>
      <c r="D14" s="116" t="n"/>
      <c r="E14" s="427" t="inlineStr">
        <is>
          <t>300</t>
        </is>
      </c>
      <c r="F14" s="428" t="n"/>
      <c r="G14" s="171" t="n">
        <v>542.7</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4</t>
        </is>
      </c>
      <c r="F17" s="406" t="n"/>
      <c r="G17" s="430" t="inlineStr">
        <is>
          <t>BUSCAR</t>
        </is>
      </c>
      <c r="H17" s="406" t="n"/>
      <c r="I17" s="430" t="inlineStr">
        <is>
          <t>BUSCAR</t>
        </is>
      </c>
      <c r="J17" s="428" t="n"/>
      <c r="K17" s="430" t="inlineStr">
        <is>
          <t>BUSCAR</t>
        </is>
      </c>
      <c r="L17" s="406" t="n"/>
      <c r="M17" s="409" t="n">
        <v>3</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28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31.415</v>
      </c>
      <c r="D25" s="302" t="n"/>
      <c r="E25" s="438" t="n">
        <v>542.7</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4</v>
      </c>
      <c r="D28" s="302" t="n"/>
      <c r="E28" s="438" t="n">
        <v>542.7</v>
      </c>
      <c r="F28" s="302" t="n"/>
      <c r="G28" s="438" t="n">
        <v>50</v>
      </c>
      <c r="H28" s="302" t="n"/>
      <c r="I28" s="438" t="n">
        <v>20</v>
      </c>
      <c r="J28" s="302" t="n"/>
      <c r="K28" s="446" t="n">
        <v>466.5</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194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150</v>
      </c>
      <c r="F34" s="449" t="n"/>
      <c r="G34" s="449">
        <f>IF(C17="Não","Sim","Não")</f>
        <v/>
      </c>
      <c r="H34" s="425" t="n"/>
      <c r="I34" s="411" t="n">
        <v>123.1648832044067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114.859423303133</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719</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719</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590</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ANGLOGOLD</t>
        </is>
      </c>
      <c r="D7" s="317" t="n"/>
      <c r="E7" s="467" t="inlineStr">
        <is>
          <t>None</t>
        </is>
      </c>
      <c r="F7" s="319" t="n"/>
      <c r="G7" s="468" t="inlineStr">
        <is>
          <t>1</t>
        </is>
      </c>
      <c r="H7" s="103" t="n"/>
      <c r="I7" s="171" t="n">
        <v>16</v>
      </c>
      <c r="J7" s="401" t="n"/>
      <c r="K7" s="469" t="n">
        <v>14.355130875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4.0</t>
        </is>
      </c>
      <c r="D12" s="421" t="n"/>
      <c r="E12" s="248" t="inlineStr">
        <is>
          <t>5.477</t>
        </is>
      </c>
      <c r="F12" s="421" t="n"/>
      <c r="G12" s="428" t="inlineStr">
        <is>
          <t>4</t>
        </is>
      </c>
      <c r="H12" s="421" t="n"/>
      <c r="I12" s="409" t="inlineStr">
        <is>
          <t>Mylar</t>
        </is>
      </c>
      <c r="J12" s="421" t="n"/>
      <c r="K12" s="428" t="inlineStr">
        <is>
          <t>RTR/RR</t>
        </is>
      </c>
      <c r="L12" s="421" t="n"/>
      <c r="M12" s="475" t="n">
        <v>50.0095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267</v>
      </c>
      <c r="G15" s="460" t="n"/>
      <c r="H15" s="460" t="n"/>
      <c r="I15" s="460" t="n"/>
      <c r="J15" s="460" t="n"/>
      <c r="K15" s="475" t="inlineStr">
        <is>
          <t>5.477</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13.25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13</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13</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13</v>
      </c>
      <c r="K23" s="496" t="n">
        <v>3</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290.281</v>
      </c>
      <c r="G24" s="253">
        <f>F24*(1+($C$131/100))</f>
        <v/>
      </c>
      <c r="H24" s="493" t="n">
        <v>4</v>
      </c>
      <c r="I24" s="494" t="n">
        <v>3</v>
      </c>
      <c r="J24" s="495" t="n">
        <v>13</v>
      </c>
      <c r="K24" s="496" t="n">
        <v>0</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995.74036</v>
      </c>
      <c r="G26" s="253">
        <f>F26*(1+($C$131/100))</f>
        <v/>
      </c>
      <c r="H26" s="506" t="n"/>
      <c r="I26" s="494" t="n"/>
      <c r="J26" s="495" t="n"/>
      <c r="K26" s="496" t="n"/>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12.25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12</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12</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12</v>
      </c>
      <c r="K34" s="494" t="n">
        <v>3</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268.373</v>
      </c>
      <c r="G35" s="253">
        <f>F35*(1+($C$131/100))</f>
        <v/>
      </c>
      <c r="H35" s="493" t="n">
        <v>4</v>
      </c>
      <c r="I35" s="494" t="n">
        <v>3</v>
      </c>
      <c r="J35" s="495" t="n">
        <v>12</v>
      </c>
      <c r="K35" s="494" t="n">
        <v>0</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1025.5429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11.5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11</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11</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11</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251.942</v>
      </c>
      <c r="G46" s="253">
        <f>F46*(1+($C$131/100))</f>
        <v/>
      </c>
      <c r="H46" s="493" t="n">
        <v>4</v>
      </c>
      <c r="I46" s="494" t="n">
        <v>3</v>
      </c>
      <c r="J46" s="495" t="n">
        <v>11</v>
      </c>
      <c r="K46" s="494" t="n">
        <v>1</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1055.34543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11</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11</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11</v>
      </c>
      <c r="K55" s="494" t="n">
        <v>1</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11</v>
      </c>
      <c r="K56" s="494" t="n">
        <v>2</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240.988</v>
      </c>
      <c r="G57" s="253">
        <f>F57*(1+($C$131/100))</f>
        <v/>
      </c>
      <c r="H57" s="493" t="n">
        <v>4</v>
      </c>
      <c r="I57" s="494" t="n">
        <v>3</v>
      </c>
      <c r="J57" s="495" t="n">
        <v>11</v>
      </c>
      <c r="K57" s="494" t="n">
        <v>3</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1085.14797</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ANGLOGOLD</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297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290.281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995.74036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268.373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1025.5429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251.942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1055.34543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240.988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1085.14797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ANGLOGOLD</t>
        </is>
      </c>
      <c r="D7" s="317" t="n"/>
      <c r="E7" s="467" t="inlineStr">
        <is>
          <t>None</t>
        </is>
      </c>
      <c r="F7" s="319" t="n"/>
      <c r="G7" s="468" t="inlineStr">
        <is>
          <t>1</t>
        </is>
      </c>
      <c r="H7" s="103" t="n"/>
      <c r="I7" s="171" t="n">
        <v>12</v>
      </c>
      <c r="J7" s="401" t="n"/>
      <c r="K7" s="469" t="n">
        <v>11.95532525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3</t>
        </is>
      </c>
      <c r="D12" s="421" t="n"/>
      <c r="E12" s="248" t="inlineStr">
        <is>
          <t>6.115</t>
        </is>
      </c>
      <c r="F12" s="421" t="n"/>
      <c r="G12" s="428" t="inlineStr">
        <is>
          <t>4</t>
        </is>
      </c>
      <c r="H12" s="421" t="n"/>
      <c r="I12" s="409" t="inlineStr">
        <is>
          <t>Teonex</t>
        </is>
      </c>
      <c r="J12" s="421" t="n"/>
      <c r="K12" s="428" t="inlineStr">
        <is>
          <t>RR/RR</t>
        </is>
      </c>
      <c r="L12" s="421" t="n"/>
      <c r="M12" s="475" t="n">
        <v>60.96350000000001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301.2</v>
      </c>
      <c r="G15" s="460" t="n"/>
      <c r="H15" s="460" t="n"/>
      <c r="I15" s="460" t="n"/>
      <c r="J15" s="460" t="n"/>
      <c r="K15" s="475" t="inlineStr">
        <is>
          <t>6.115</t>
        </is>
      </c>
      <c r="L15" s="460" t="n"/>
      <c r="M15" s="475" t="inlineStr">
        <is>
          <t>5.827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9</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9</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9</v>
      </c>
      <c r="K23" s="496" t="n">
        <v>2</v>
      </c>
      <c r="L23" s="503" t="n">
        <v>3</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220.14</v>
      </c>
      <c r="G24" s="253">
        <f>F24*(1+($C$131/100))</f>
        <v/>
      </c>
      <c r="H24" s="493" t="n">
        <v>4</v>
      </c>
      <c r="I24" s="494" t="n">
        <v>3</v>
      </c>
      <c r="J24" s="495" t="n">
        <v>9</v>
      </c>
      <c r="K24" s="496" t="n">
        <v>3</v>
      </c>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1258.34397</v>
      </c>
      <c r="G26" s="253">
        <f>F26*(1+($C$131/100))</f>
        <v/>
      </c>
      <c r="H26" s="506" t="n"/>
      <c r="I26" s="494" t="n"/>
      <c r="J26" s="495" t="n"/>
      <c r="K26" s="496" t="n"/>
      <c r="L26" s="503" t="n">
        <v>3</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8</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8</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8</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207.91</v>
      </c>
      <c r="G35" s="253">
        <f>F35*(1+($C$131/100))</f>
        <v/>
      </c>
      <c r="H35" s="493" t="n">
        <v>4</v>
      </c>
      <c r="I35" s="494" t="n">
        <v>3</v>
      </c>
      <c r="J35" s="495" t="n">
        <v>8</v>
      </c>
      <c r="K35" s="494" t="n">
        <v>1</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1291.61812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8</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8</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8</v>
      </c>
      <c r="K45" s="494" t="n">
        <v>3</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201.795</v>
      </c>
      <c r="G46" s="253">
        <f>F46*(1+($C$131/100))</f>
        <v/>
      </c>
      <c r="H46" s="493" t="n">
        <v>4</v>
      </c>
      <c r="I46" s="494" t="n">
        <v>3</v>
      </c>
      <c r="J46" s="495" t="n">
        <v>8</v>
      </c>
      <c r="K46" s="494" t="n">
        <v>0</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1324.89227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ANGLOGOLD</t>
        </is>
      </c>
      <c r="D7" s="317" t="n"/>
      <c r="E7" s="467" t="inlineStr">
        <is>
          <t>None</t>
        </is>
      </c>
      <c r="F7" s="319" t="n"/>
      <c r="G7" s="468" t="inlineStr">
        <is>
          <t>1</t>
        </is>
      </c>
      <c r="H7" s="103" t="n"/>
      <c r="I7" s="171" t="n">
        <v>0</v>
      </c>
      <c r="J7" s="401" t="n"/>
      <c r="K7" s="469" t="n">
        <v>21.366462375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2</t>
        </is>
      </c>
      <c r="D12" s="421" t="n"/>
      <c r="E12" s="248" t="inlineStr">
        <is>
          <t>6.832</t>
        </is>
      </c>
      <c r="F12" s="421" t="n"/>
      <c r="G12" s="428" t="inlineStr">
        <is>
          <t>4</t>
        </is>
      </c>
      <c r="H12" s="421" t="n"/>
      <c r="I12" s="409" t="inlineStr">
        <is>
          <t>Teonex</t>
        </is>
      </c>
      <c r="J12" s="421" t="n"/>
      <c r="K12" s="428" t="inlineStr">
        <is>
          <t>RR/RTR</t>
        </is>
      </c>
      <c r="L12" s="421" t="n"/>
      <c r="M12" s="475" t="n">
        <v>69.179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301.2</v>
      </c>
      <c r="G15" s="460" t="n"/>
      <c r="H15" s="460" t="n"/>
      <c r="I15" s="460" t="n"/>
      <c r="J15" s="460" t="n"/>
      <c r="K15" s="475" t="inlineStr">
        <is>
          <t>6.832</t>
        </is>
      </c>
      <c r="L15" s="460" t="n"/>
      <c r="M15" s="475" t="inlineStr">
        <is>
          <t>6.544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7</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7</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7</v>
      </c>
      <c r="K23" s="496" t="n">
        <v>1</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211.792</v>
      </c>
      <c r="G24" s="253">
        <f>F24*(1+($C$131/100))</f>
        <v/>
      </c>
      <c r="H24" s="493" t="n">
        <v>4</v>
      </c>
      <c r="I24" s="494" t="n">
        <v>3</v>
      </c>
      <c r="J24" s="495" t="n">
        <v>7</v>
      </c>
      <c r="K24" s="496" t="n">
        <v>2</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1502.59332</v>
      </c>
      <c r="G26" s="253">
        <f>F26*(1+($C$131/100))</f>
        <v/>
      </c>
      <c r="H26" s="506" t="n"/>
      <c r="I26" s="494" t="n"/>
      <c r="J26" s="495" t="n"/>
      <c r="K26" s="496" t="n"/>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7</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7</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7</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204.96</v>
      </c>
      <c r="G35" s="253">
        <f>F35*(1+($C$131/100))</f>
        <v/>
      </c>
      <c r="H35" s="493" t="n">
        <v>4</v>
      </c>
      <c r="I35" s="494" t="n">
        <v>3</v>
      </c>
      <c r="J35" s="495" t="n">
        <v>7</v>
      </c>
      <c r="K35" s="494" t="n">
        <v>1</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1539.76895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7</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7</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7</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204.96</v>
      </c>
      <c r="G46" s="253">
        <f>F46*(1+($C$131/100))</f>
        <v/>
      </c>
      <c r="H46" s="493" t="n">
        <v>4</v>
      </c>
      <c r="I46" s="494" t="n">
        <v>3</v>
      </c>
      <c r="J46" s="495" t="n">
        <v>7</v>
      </c>
      <c r="K46" s="494" t="n">
        <v>1</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1576.94458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7.75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7</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7</v>
      </c>
      <c r="K55" s="494" t="n">
        <v>0</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7</v>
      </c>
      <c r="K56" s="494" t="n">
        <v>1</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211.792</v>
      </c>
      <c r="G57" s="253">
        <f>F57*(1+($C$131/100))</f>
        <v/>
      </c>
      <c r="H57" s="493" t="n">
        <v>4</v>
      </c>
      <c r="I57" s="494" t="n">
        <v>3</v>
      </c>
      <c r="J57" s="495" t="n">
        <v>7</v>
      </c>
      <c r="K57" s="494" t="n">
        <v>2</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1614.12021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ANGLOGOLD</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220.14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1258.34397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207.91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1291.61812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201.795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1324.89227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ANGLOGOLD</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211.792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1502.59332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204.96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1539.76895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204.96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1576.94458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3</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211.792</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1614.12021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