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CONTROLE C2" sheetId="7" state="visible" r:id="rId7"/>
    <sheet name="CONTROLE C3" sheetId="8" state="visible" r:id="rId8"/>
    <sheet name="CONTROLE C4" sheetId="9" state="visible" r:id="rId9"/>
  </sheets>
  <externalReferences>
    <externalReference r:id="rId10"/>
    <externalReference r:id="rId11"/>
    <externalReference r:id="rId12"/>
    <externalReference r:id="rId13"/>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externalLink" Target="/xl/externalLinks/externalLink1.xml" Id="rId10" /><Relationship Type="http://schemas.openxmlformats.org/officeDocument/2006/relationships/externalLink" Target="/xl/externalLinks/externalLink2.xml" Id="rId11" /><Relationship Type="http://schemas.openxmlformats.org/officeDocument/2006/relationships/externalLink" Target="/xl/externalLinks/externalLink3.xml" Id="rId12" /><Relationship Type="http://schemas.openxmlformats.org/officeDocument/2006/relationships/externalLink" Target="/xl/externalLinks/externalLink4.xml" Id="rId13" /><Relationship Type="http://schemas.openxmlformats.org/officeDocument/2006/relationships/styles" Target="styles.xml" Id="rId14" /><Relationship Type="http://schemas.openxmlformats.org/officeDocument/2006/relationships/theme" Target="theme/theme1.xml" Id="rId15"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29.78818749234001</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477.3646698673182</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235.45023231497</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17.63069865480001</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4.946922406125001</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28.075357653288</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MAGNESITA</t>
        </is>
      </c>
      <c r="D9" s="103" t="n"/>
      <c r="E9" s="171">
        <f>M2&amp;"-"&amp;G6&amp;"01"</f>
        <v/>
      </c>
      <c r="F9" s="103" t="n"/>
      <c r="G9" s="409" t="inlineStr">
        <is>
          <t>None</t>
        </is>
      </c>
      <c r="H9" s="103" t="n"/>
      <c r="I9" s="410" t="inlineStr">
        <is>
          <t>3</t>
        </is>
      </c>
      <c r="J9" s="116" t="n"/>
      <c r="K9" s="411" t="n">
        <v>836.2571671623709</v>
      </c>
      <c r="L9" s="406" t="n"/>
      <c r="M9" s="406" t="n"/>
      <c r="N9" s="408" t="n"/>
      <c r="O9" s="83" t="n"/>
      <c r="P9" s="396" t="inlineStr">
        <is>
          <t xml:space="preserve">Peso metalon: </t>
        </is>
      </c>
      <c r="Q9" s="323" t="n">
        <v>7.382047795199999</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16.0543421328</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836.2571671623709</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964.3276445186825</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937.5426602246881</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1399</t>
        </is>
      </c>
      <c r="D14" s="116" t="n"/>
      <c r="E14" s="427" t="inlineStr">
        <is>
          <t>1150</t>
        </is>
      </c>
      <c r="F14" s="428" t="n"/>
      <c r="G14" s="171" t="n">
        <v>648.8</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4</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144</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120.4241666666667</v>
      </c>
      <c r="D25" s="302" t="n"/>
      <c r="E25" s="438" t="n">
        <v>648.8</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648.8</v>
      </c>
      <c r="F28" s="302" t="n"/>
      <c r="G28" s="438" t="n">
        <v>50</v>
      </c>
      <c r="H28" s="302" t="n"/>
      <c r="I28" s="438" t="n">
        <v>20</v>
      </c>
      <c r="J28" s="302" t="n"/>
      <c r="K28" s="446" t="n">
        <v>572.6</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3</v>
      </c>
      <c r="F31" s="302" t="n"/>
      <c r="G31" s="438" t="n">
        <v>7.5</v>
      </c>
      <c r="H31" s="302" t="n"/>
      <c r="I31" s="438" t="n">
        <v>1044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1000</v>
      </c>
      <c r="F34" s="449" t="n"/>
      <c r="G34" s="449">
        <f>IF(C17="Não","Sim","Não")</f>
        <v/>
      </c>
      <c r="H34" s="425" t="n"/>
      <c r="I34" s="411" t="n">
        <v>964.3276445186825</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937.5426602246881</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1419</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1419</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516</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MAGNESITA</t>
        </is>
      </c>
      <c r="D7" s="317" t="n"/>
      <c r="E7" s="467" t="inlineStr">
        <is>
          <t>None</t>
        </is>
      </c>
      <c r="F7" s="319" t="n"/>
      <c r="G7" s="468" t="inlineStr">
        <is>
          <t>3</t>
        </is>
      </c>
      <c r="H7" s="103" t="n"/>
      <c r="I7" s="171" t="n">
        <v>54</v>
      </c>
      <c r="J7" s="401" t="n"/>
      <c r="K7" s="469" t="n">
        <v>60.60116777449999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1</t>
        </is>
      </c>
      <c r="H12" s="421" t="n"/>
      <c r="I12" s="409" t="inlineStr">
        <is>
          <t>Teonex</t>
        </is>
      </c>
      <c r="J12" s="421" t="n"/>
      <c r="K12" s="428" t="inlineStr">
        <is>
          <t>RTR/RR</t>
        </is>
      </c>
      <c r="L12" s="421" t="n"/>
      <c r="M12" s="475" t="n">
        <v>49.99799999999999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1118</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113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113</v>
      </c>
      <c r="K21" s="496" t="n">
        <v>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2</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396.404</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3647.43934</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2</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111.16667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111</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389.97267</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3666.52776</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109.5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109</v>
      </c>
      <c r="K43" s="494" t="n">
        <v>5</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384.126</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3685.61619</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108.16667</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108</v>
      </c>
      <c r="K54" s="494" t="n">
        <v>5</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379.44867</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3704.70461</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t="inlineStr">
        <is>
          <t>107.16667</t>
        </is>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v>1</v>
      </c>
      <c r="I65" s="494" t="n">
        <v>4</v>
      </c>
      <c r="J65" s="495" t="n">
        <v>107</v>
      </c>
      <c r="K65" s="494" t="n">
        <v>0</v>
      </c>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v>375.94067</v>
      </c>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v>3723.79303</v>
      </c>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MAGNESITA</t>
        </is>
      </c>
      <c r="H3" s="538" t="inlineStr">
        <is>
          <t>None</t>
        </is>
      </c>
      <c r="K3" s="539" t="inlineStr">
        <is>
          <t>3</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inlineStr">
        <is>
          <t>None-102, Cilindro 1</t>
        </is>
      </c>
      <c r="I5" s="552" t="inlineStr">
        <is>
          <t>None-103, Cilindro 1</t>
        </is>
      </c>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1148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396.404</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3647.43934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inlineStr">
        <is>
          <t>None-102, Cilindro 1</t>
        </is>
      </c>
      <c r="I9" s="552" t="inlineStr">
        <is>
          <t>None-103, Cilindro 1</t>
        </is>
      </c>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389.97267</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3666.52776</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inlineStr">
        <is>
          <t>None-102, Cilindro 1</t>
        </is>
      </c>
      <c r="I12" s="552" t="inlineStr">
        <is>
          <t>None-103, Cilindro 1</t>
        </is>
      </c>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384.126</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3685.61619</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inlineStr">
        <is>
          <t>None-102, Cilindro 1</t>
        </is>
      </c>
      <c r="I15" s="552" t="inlineStr">
        <is>
          <t>None-103, Cilindro 1</t>
        </is>
      </c>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379.44867</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3704.70461</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inlineStr">
        <is>
          <t>None-101, Cilindro 1</t>
        </is>
      </c>
      <c r="H18" s="552" t="inlineStr">
        <is>
          <t>None-102, Cilindro 1</t>
        </is>
      </c>
      <c r="I18" s="552" t="inlineStr">
        <is>
          <t>None-103, Cilindro 1</t>
        </is>
      </c>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v>375.94067</v>
      </c>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v>3723.79303</v>
      </c>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MAGNESITA</t>
        </is>
      </c>
      <c r="D7" s="317" t="n"/>
      <c r="E7" s="467" t="inlineStr">
        <is>
          <t>None</t>
        </is>
      </c>
      <c r="F7" s="319" t="n"/>
      <c r="G7" s="468" t="inlineStr">
        <is>
          <t>3</t>
        </is>
      </c>
      <c r="H7" s="103" t="n"/>
      <c r="I7" s="171" t="n">
        <v>42</v>
      </c>
      <c r="J7" s="401" t="n"/>
      <c r="K7" s="469" t="n">
        <v>46.10826944813</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1</t>
        </is>
      </c>
      <c r="H12" s="421" t="n"/>
      <c r="I12" s="409" t="inlineStr">
        <is>
          <t>Teonex</t>
        </is>
      </c>
      <c r="J12" s="421" t="n"/>
      <c r="K12" s="428" t="inlineStr">
        <is>
          <t>RR/RR</t>
        </is>
      </c>
      <c r="L12" s="421" t="n"/>
      <c r="M12" s="475" t="n">
        <v>53.21366499999999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1150.82</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99.66667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5</v>
      </c>
      <c r="J21" s="495" t="n">
        <v>99</v>
      </c>
      <c r="K21" s="496" t="n">
        <v>4</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349.63067</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3874.45125</v>
      </c>
      <c r="G26" s="253">
        <f>F26*(1+($C$131/100))</f>
        <v/>
      </c>
      <c r="H26" s="506" t="n"/>
      <c r="I26" s="494" t="n"/>
      <c r="J26" s="495" t="n"/>
      <c r="K26" s="496" t="n"/>
      <c r="L26" s="503" t="n">
        <v>0</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98.83333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0</v>
      </c>
      <c r="J32" s="495" t="n">
        <v>98</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346.70733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3893.53968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98.16667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1</v>
      </c>
      <c r="J43" s="495" t="n">
        <v>98</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344.36867</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3912.6281</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97.66667</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2</v>
      </c>
      <c r="J54" s="495" t="n">
        <v>97</v>
      </c>
      <c r="K54" s="494" t="n">
        <v>1</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342.61467</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3931.71653</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MAGNESITA</t>
        </is>
      </c>
      <c r="D7" s="317" t="n"/>
      <c r="E7" s="467" t="inlineStr">
        <is>
          <t>None</t>
        </is>
      </c>
      <c r="F7" s="319" t="n"/>
      <c r="G7" s="468" t="inlineStr">
        <is>
          <t>3</t>
        </is>
      </c>
      <c r="H7" s="103" t="n"/>
      <c r="I7" s="171" t="n">
        <v>48</v>
      </c>
      <c r="J7" s="401" t="n"/>
      <c r="K7" s="469" t="n">
        <v>52.055310589695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7.5</t>
        </is>
      </c>
      <c r="D12" s="421" t="n"/>
      <c r="E12" s="248" t="inlineStr">
        <is>
          <t>3.709</t>
        </is>
      </c>
      <c r="F12" s="421" t="n"/>
      <c r="G12" s="428" t="inlineStr">
        <is>
          <t>1</t>
        </is>
      </c>
      <c r="H12" s="421" t="n"/>
      <c r="I12" s="409" t="inlineStr">
        <is>
          <t>Teonex</t>
        </is>
      </c>
      <c r="J12" s="421" t="n"/>
      <c r="K12" s="428" t="inlineStr">
        <is>
          <t>RR/RR</t>
        </is>
      </c>
      <c r="L12" s="421" t="n"/>
      <c r="M12" s="475" t="n">
        <v>56.137</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1150.82</v>
      </c>
      <c r="G15" s="460" t="n"/>
      <c r="H15" s="460" t="n"/>
      <c r="I15" s="460" t="n"/>
      <c r="J15" s="460" t="n"/>
      <c r="K15" s="475" t="inlineStr">
        <is>
          <t>3.709</t>
        </is>
      </c>
      <c r="L15" s="460" t="n"/>
      <c r="M15" s="475" t="inlineStr">
        <is>
          <t>3.465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95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3</v>
      </c>
      <c r="J21" s="495" t="n">
        <v>95</v>
      </c>
      <c r="K21" s="496" t="n">
        <v>3</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352.355</v>
      </c>
      <c r="G24" s="253">
        <f>F24*(1+($C$131/100))</f>
        <v/>
      </c>
      <c r="H24" s="493" t="n"/>
      <c r="I24" s="494" t="n"/>
      <c r="J24" s="495" t="n"/>
      <c r="K24" s="496" t="n"/>
      <c r="L24" s="503" t="n">
        <v>0</v>
      </c>
      <c r="M24" s="504" t="n">
        <v>1</v>
      </c>
      <c r="N24" s="505" t="n">
        <v>2</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4083.63766</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94.5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4</v>
      </c>
      <c r="J32" s="495" t="n">
        <v>94</v>
      </c>
      <c r="K32" s="494" t="n">
        <v>1</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350.5005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4103.81981</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94.16667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5</v>
      </c>
      <c r="J43" s="495" t="n">
        <v>94</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349.26417</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4124.00195</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94.16667</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0</v>
      </c>
      <c r="J54" s="495" t="n">
        <v>94</v>
      </c>
      <c r="K54" s="494" t="n">
        <v>2</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349.26417</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4144.1841</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MAGNESITA</t>
        </is>
      </c>
      <c r="D7" s="317" t="n"/>
      <c r="E7" s="467" t="inlineStr">
        <is>
          <t>None</t>
        </is>
      </c>
      <c r="F7" s="319" t="n"/>
      <c r="G7" s="468" t="inlineStr">
        <is>
          <t>3</t>
        </is>
      </c>
      <c r="H7" s="103" t="n"/>
      <c r="I7" s="171" t="n">
        <v>0</v>
      </c>
      <c r="J7" s="401" t="n"/>
      <c r="K7" s="469" t="n">
        <v>76.685484502645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RR/RTR</t>
        </is>
      </c>
      <c r="L12" s="421" t="n"/>
      <c r="M12" s="475" t="n">
        <v>58.47566499999999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1150.82</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94.5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94</v>
      </c>
      <c r="K21" s="496" t="n">
        <v>4</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369.4005</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4297.36187</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2</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94.5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94</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369.4005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4318.6323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94.83333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94</v>
      </c>
      <c r="K43" s="494" t="n">
        <v>2</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370.7035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4339.90272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95.16667</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4</v>
      </c>
      <c r="J54" s="495" t="n">
        <v>95</v>
      </c>
      <c r="K54" s="494" t="n">
        <v>0</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372.0065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4361.17315</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t="inlineStr">
        <is>
          <t>96</t>
        </is>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v>1</v>
      </c>
      <c r="I65" s="494" t="n">
        <v>5</v>
      </c>
      <c r="J65" s="495" t="n">
        <v>96</v>
      </c>
      <c r="K65" s="494" t="n">
        <v>5</v>
      </c>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v>375.264</v>
      </c>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v>4382.44357</v>
      </c>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MAGNESITA</t>
        </is>
      </c>
      <c r="H3" s="538" t="inlineStr">
        <is>
          <t>None</t>
        </is>
      </c>
      <c r="K3" s="539" t="inlineStr">
        <is>
          <t>3</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inlineStr">
        <is>
          <t>None-102, Cilindro 2</t>
        </is>
      </c>
      <c r="I5" s="552" t="inlineStr">
        <is>
          <t>None-103, Cilindro 2</t>
        </is>
      </c>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1149.18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349.63067</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3874.45125</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inlineStr">
        <is>
          <t>None-102, Cilindro 2</t>
        </is>
      </c>
      <c r="I9" s="552" t="inlineStr">
        <is>
          <t>None-103, Cilindro 2</t>
        </is>
      </c>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346.70733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3893.53968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inlineStr">
        <is>
          <t>None-102, Cilindro 2</t>
        </is>
      </c>
      <c r="I12" s="552" t="inlineStr">
        <is>
          <t>None-103, Cilindro 2</t>
        </is>
      </c>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344.36867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3912.6281</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2</t>
        </is>
      </c>
      <c r="H15" s="552" t="inlineStr">
        <is>
          <t>None-102, Cilindro 2</t>
        </is>
      </c>
      <c r="I15" s="552" t="inlineStr">
        <is>
          <t>None-103, Cilindro 2</t>
        </is>
      </c>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342.61467</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3931.71653</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8.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MAGNESITA</t>
        </is>
      </c>
      <c r="H3" s="538" t="inlineStr">
        <is>
          <t>None</t>
        </is>
      </c>
      <c r="K3" s="539" t="inlineStr">
        <is>
          <t>3</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inlineStr">
        <is>
          <t>None-102, Cilindro 3</t>
        </is>
      </c>
      <c r="I5" s="552" t="inlineStr">
        <is>
          <t>None-103, Cilindro 3</t>
        </is>
      </c>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1149.18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352.355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4083.63766</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inlineStr">
        <is>
          <t>None-102, Cilindro 3</t>
        </is>
      </c>
      <c r="I9" s="552" t="inlineStr">
        <is>
          <t>None-103, Cilindro 3</t>
        </is>
      </c>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350.5005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4103.81981</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inlineStr">
        <is>
          <t>None-102, Cilindro 3</t>
        </is>
      </c>
      <c r="I12" s="552" t="inlineStr">
        <is>
          <t>None-103, Cilindro 3</t>
        </is>
      </c>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349.26417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4124.00195</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3</t>
        </is>
      </c>
      <c r="H15" s="552" t="inlineStr">
        <is>
          <t>None-102, Cilindro 3</t>
        </is>
      </c>
      <c r="I15" s="552" t="inlineStr">
        <is>
          <t>None-103, Cilindro 3</t>
        </is>
      </c>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349.26417</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4144.1841</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9.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MAGNESITA</t>
        </is>
      </c>
      <c r="H3" s="538" t="inlineStr">
        <is>
          <t>None</t>
        </is>
      </c>
      <c r="K3" s="539" t="inlineStr">
        <is>
          <t>3</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4</t>
        </is>
      </c>
      <c r="H5" s="552" t="inlineStr">
        <is>
          <t>None-102, Cilindro 4</t>
        </is>
      </c>
      <c r="I5" s="552" t="inlineStr">
        <is>
          <t>None-103, Cilindro 4</t>
        </is>
      </c>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1149.18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369.4005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4297.36187</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4</t>
        </is>
      </c>
      <c r="H9" s="552" t="inlineStr">
        <is>
          <t>None-102, Cilindro 4</t>
        </is>
      </c>
      <c r="I9" s="552" t="inlineStr">
        <is>
          <t>None-103, Cilindro 4</t>
        </is>
      </c>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369.4005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4318.6323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4</t>
        </is>
      </c>
      <c r="H12" s="552" t="inlineStr">
        <is>
          <t>None-102, Cilindro 4</t>
        </is>
      </c>
      <c r="I12" s="552" t="inlineStr">
        <is>
          <t>None-103, Cilindro 4</t>
        </is>
      </c>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370.7035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4339.90272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4</t>
        </is>
      </c>
      <c r="H15" s="552" t="inlineStr">
        <is>
          <t>None-102, Cilindro 4</t>
        </is>
      </c>
      <c r="I15" s="552" t="inlineStr">
        <is>
          <t>None-103, Cilindro 4</t>
        </is>
      </c>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372.0065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4361.17315</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inlineStr">
        <is>
          <t>None-101, Cilindro 4</t>
        </is>
      </c>
      <c r="H18" s="552" t="inlineStr">
        <is>
          <t>None-102, Cilindro 4</t>
        </is>
      </c>
      <c r="I18" s="552" t="inlineStr">
        <is>
          <t>None-103, Cilindro 4</t>
        </is>
      </c>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v>375.264</v>
      </c>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v>4382.44357</v>
      </c>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