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1" activeTab="1" autoFilterDateGrouping="1"/>
  </bookViews>
  <sheets>
    <sheet name="PROPOSTA(old)" sheetId="1" state="hidden" r:id="rId1"/>
    <sheet name="PROPOSTA (PT-BR)" sheetId="2" state="visible" r:id="rId2"/>
    <sheet name="PROPOSTA (EN-US)" sheetId="3" state="visible" r:id="rId3"/>
    <sheet name="PROPOSTA (ES-ES)" sheetId="4" state="visible"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'PROPOSTA(old)'!$A$1:$G$54</definedName>
    <definedName name="_xlnm.Print_Area" localSheetId="1">'PROPOSTA (PT-BR)'!$B$2:$K$69</definedName>
    <definedName name="_xlnm.Print_Area" localSheetId="2">'PROPOSTA (EN-US)'!$B$2:$K$69</definedName>
    <definedName name="_xlnm.Print_Area" localSheetId="3">'PROPOSTA (ES-ES)'!$B$2:$K$69</definedName>
  </definedNames>
  <calcPr calcId="181029" fullCalcOnLoad="1"/>
</workbook>
</file>

<file path=xl/styles.xml><?xml version="1.0" encoding="utf-8"?>
<styleSheet xmlns="http://schemas.openxmlformats.org/spreadsheetml/2006/main">
  <numFmts count="5">
    <numFmt numFmtId="164" formatCode="0.000"/>
    <numFmt numFmtId="165" formatCode="General_)"/>
    <numFmt numFmtId="166" formatCode="0.0"/>
    <numFmt numFmtId="167" formatCode="_(&quot;$&quot;* #,##0.00_);_(&quot;$&quot;* \(#,##0.00\);_(&quot;$&quot;* &quot;-&quot;??_);_(@_)"/>
    <numFmt numFmtId="168" formatCode="_(&quot;R$&quot;* #,##0.00_);_(&quot;R$&quot;* \(#,##0.00\);_(&quot;R$&quot;* &quot;-&quot;??_);_(@_)"/>
  </numFmts>
  <fonts count="49">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sz val="6"/>
    </font>
    <font>
      <name val="Arial"/>
      <family val="2"/>
      <b val="1"/>
      <sz val="6"/>
    </font>
    <font>
      <name val="Arial"/>
      <family val="2"/>
      <b val="1"/>
      <sz val="12"/>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Calibri"/>
      <family val="2"/>
      <sz val="10"/>
      <scheme val="minor"/>
    </font>
    <font>
      <name val="Arial"/>
      <family val="2"/>
      <color theme="0"/>
      <sz val="10"/>
    </font>
    <font>
      <name val="Arial"/>
      <family val="2"/>
      <i val="1"/>
      <sz val="8"/>
    </font>
    <font>
      <name val="Arial"/>
      <family val="2"/>
      <b val="1"/>
      <color theme="0"/>
      <sz val="6"/>
    </font>
    <font>
      <name val="Courier"/>
      <family val="3"/>
      <sz val="10"/>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10"/>
      <scheme val="minor"/>
    </font>
    <font>
      <name val="Calibri"/>
      <family val="2"/>
      <b val="1"/>
      <color theme="0"/>
      <sz val="16"/>
      <scheme val="minor"/>
    </font>
    <font>
      <name val="Calibri"/>
      <family val="2"/>
      <color theme="10"/>
      <sz val="11"/>
      <u val="single"/>
      <scheme val="minor"/>
    </font>
    <font>
      <name val="Calibri"/>
      <family val="2"/>
      <b val="1"/>
      <sz val="10"/>
      <scheme val="minor"/>
    </font>
    <font>
      <name val="Calibri"/>
      <family val="2"/>
      <b val="1"/>
      <color theme="0"/>
      <sz val="9"/>
      <scheme val="minor"/>
    </font>
    <font>
      <name val="Arial"/>
      <family val="2"/>
      <b val="1"/>
      <color theme="0"/>
      <sz val="10"/>
    </font>
    <font>
      <name val="Arial"/>
      <family val="2"/>
      <sz val="13"/>
    </font>
    <font>
      <name val="Arial"/>
      <family val="2"/>
      <sz val="11"/>
    </font>
    <font>
      <name val="Arial"/>
      <family val="2"/>
      <sz val="12"/>
    </font>
    <font>
      <name val="Calibri"/>
      <family val="2"/>
      <sz val="11"/>
      <scheme val="minor"/>
    </font>
    <font>
      <name val="Calibri"/>
      <family val="2"/>
      <b val="1"/>
      <color rgb="FF002060"/>
      <sz val="11"/>
      <scheme val="minor"/>
    </font>
    <font>
      <name val="Arial"/>
      <family val="2"/>
      <b val="1"/>
      <color theme="0"/>
      <sz val="11"/>
    </font>
    <font>
      <name val="Arial"/>
      <family val="2"/>
      <b val="1"/>
      <color theme="3"/>
      <sz val="10"/>
    </font>
    <font>
      <name val="Arial"/>
      <family val="2"/>
      <sz val="7"/>
    </font>
  </fonts>
  <fills count="39">
    <fill>
      <patternFill/>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
      <patternFill patternType="solid">
        <fgColor rgb="FFC00000"/>
        <bgColor indexed="64"/>
      </patternFill>
    </fill>
    <fill>
      <patternFill patternType="solid">
        <fgColor rgb="FFFFFF00"/>
        <bgColor indexed="64"/>
      </patternFill>
    </fill>
  </fills>
  <borders count="34">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right style="thin">
        <color indexed="64"/>
      </right>
      <top/>
      <bottom style="thin">
        <color auto="1"/>
      </bottom>
      <diagonal/>
    </border>
    <border>
      <left style="thin">
        <color indexed="64"/>
      </left>
      <right style="thin">
        <color indexed="64"/>
      </right>
      <top style="thin">
        <color indexed="64"/>
      </top>
      <bottom style="thin">
        <color indexed="64"/>
      </bottom>
      <diagonal/>
    </border>
  </borders>
  <cellStyleXfs count="71">
    <xf numFmtId="0" fontId="1" fillId="0" borderId="0"/>
    <xf numFmtId="0" fontId="3" fillId="0" borderId="0"/>
    <xf numFmtId="9" fontId="3" fillId="0" borderId="0"/>
    <xf numFmtId="0" fontId="3" fillId="0" borderId="0"/>
    <xf numFmtId="0" fontId="9" fillId="0" borderId="0"/>
    <xf numFmtId="0" fontId="10" fillId="0" borderId="22"/>
    <xf numFmtId="0" fontId="11" fillId="0" borderId="23"/>
    <xf numFmtId="0" fontId="12" fillId="0" borderId="24"/>
    <xf numFmtId="0" fontId="12" fillId="0" borderId="0"/>
    <xf numFmtId="0" fontId="13" fillId="3" borderId="0"/>
    <xf numFmtId="0" fontId="14" fillId="4" borderId="0"/>
    <xf numFmtId="0" fontId="15" fillId="5" borderId="0"/>
    <xf numFmtId="0" fontId="16" fillId="6" borderId="25"/>
    <xf numFmtId="0" fontId="17" fillId="7" borderId="26"/>
    <xf numFmtId="0" fontId="18" fillId="7" borderId="25"/>
    <xf numFmtId="0" fontId="19" fillId="0" borderId="27"/>
    <xf numFmtId="0" fontId="20" fillId="8" borderId="28"/>
    <xf numFmtId="0" fontId="21" fillId="0" borderId="0"/>
    <xf numFmtId="0" fontId="1" fillId="9" borderId="29"/>
    <xf numFmtId="0" fontId="22" fillId="0" borderId="0"/>
    <xf numFmtId="0" fontId="2" fillId="0" borderId="30"/>
    <xf numFmtId="0" fontId="23" fillId="10" borderId="0"/>
    <xf numFmtId="0" fontId="1" fillId="11" borderId="0"/>
    <xf numFmtId="0" fontId="1" fillId="12" borderId="0"/>
    <xf numFmtId="0" fontId="23" fillId="13" borderId="0"/>
    <xf numFmtId="0" fontId="23" fillId="14" borderId="0"/>
    <xf numFmtId="0" fontId="1" fillId="15" borderId="0"/>
    <xf numFmtId="0" fontId="1" fillId="16" borderId="0"/>
    <xf numFmtId="0" fontId="23" fillId="17" borderId="0"/>
    <xf numFmtId="0" fontId="23" fillId="18" borderId="0"/>
    <xf numFmtId="0" fontId="1" fillId="19" borderId="0"/>
    <xf numFmtId="0" fontId="1" fillId="20" borderId="0"/>
    <xf numFmtId="0" fontId="23" fillId="21" borderId="0"/>
    <xf numFmtId="0" fontId="23" fillId="22" borderId="0"/>
    <xf numFmtId="0" fontId="1" fillId="23" borderId="0"/>
    <xf numFmtId="0" fontId="1" fillId="24" borderId="0"/>
    <xf numFmtId="0" fontId="23" fillId="25" borderId="0"/>
    <xf numFmtId="0" fontId="23" fillId="26" borderId="0"/>
    <xf numFmtId="0" fontId="1" fillId="27" borderId="0"/>
    <xf numFmtId="0" fontId="1" fillId="28" borderId="0"/>
    <xf numFmtId="0" fontId="23" fillId="29" borderId="0"/>
    <xf numFmtId="0" fontId="23" fillId="30" borderId="0"/>
    <xf numFmtId="0" fontId="1" fillId="31" borderId="0"/>
    <xf numFmtId="0" fontId="1" fillId="32" borderId="0"/>
    <xf numFmtId="0" fontId="23" fillId="33" borderId="0"/>
    <xf numFmtId="0" fontId="24" fillId="0" borderId="0"/>
    <xf numFmtId="0" fontId="3" fillId="0" borderId="0"/>
    <xf numFmtId="167" fontId="3" fillId="0" borderId="0"/>
    <xf numFmtId="9" fontId="3" fillId="0" borderId="0"/>
    <xf numFmtId="43" fontId="3" fillId="0" borderId="0"/>
    <xf numFmtId="165" fontId="29" fillId="0" borderId="0"/>
    <xf numFmtId="0" fontId="32" fillId="0" borderId="0"/>
    <xf numFmtId="168" fontId="1" fillId="0" borderId="0"/>
    <xf numFmtId="0" fontId="33" fillId="0" borderId="0"/>
    <xf numFmtId="0" fontId="34" fillId="5" borderId="0"/>
    <xf numFmtId="0" fontId="1" fillId="13" borderId="0"/>
    <xf numFmtId="0" fontId="1" fillId="17" borderId="0"/>
    <xf numFmtId="0" fontId="1" fillId="21" borderId="0"/>
    <xf numFmtId="0" fontId="1" fillId="25" borderId="0"/>
    <xf numFmtId="0" fontId="1" fillId="29" borderId="0"/>
    <xf numFmtId="0" fontId="1" fillId="33" borderId="0"/>
    <xf numFmtId="43" fontId="3" fillId="0" borderId="0"/>
    <xf numFmtId="168" fontId="1" fillId="0" borderId="0"/>
    <xf numFmtId="43" fontId="3" fillId="0" borderId="0"/>
    <xf numFmtId="0" fontId="37"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24">
    <xf numFmtId="0" fontId="0" fillId="0" borderId="0" pivotButton="0" quotePrefix="0" xfId="0"/>
    <xf numFmtId="0" fontId="3" fillId="2" borderId="0" applyAlignment="1" pivotButton="0" quotePrefix="0" xfId="1">
      <alignment vertical="center"/>
    </xf>
    <xf numFmtId="0" fontId="3" fillId="2" borderId="0" pivotButton="0" quotePrefix="0" xfId="1"/>
    <xf numFmtId="0" fontId="5" fillId="2" borderId="0" applyAlignment="1" pivotButton="0" quotePrefix="0" xfId="1">
      <alignment horizontal="right" vertical="center" textRotation="90"/>
    </xf>
    <xf numFmtId="0" fontId="5" fillId="2" borderId="11" applyAlignment="1" pivotButton="0" quotePrefix="0" xfId="1">
      <alignment horizontal="right" vertical="center" textRotation="90"/>
    </xf>
    <xf numFmtId="0" fontId="6" fillId="2" borderId="2" applyAlignment="1" pivotButton="0" quotePrefix="0" xfId="1">
      <alignment horizontal="center" vertical="center"/>
    </xf>
    <xf numFmtId="0" fontId="3" fillId="2" borderId="6" pivotButton="0" quotePrefix="0" xfId="1"/>
    <xf numFmtId="0" fontId="3" fillId="2" borderId="31" pivotButton="0" quotePrefix="0" xfId="1"/>
    <xf numFmtId="0" fontId="3" fillId="2" borderId="7" pivotButton="0" quotePrefix="0" xfId="1"/>
    <xf numFmtId="0" fontId="5" fillId="2" borderId="3"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6" fillId="2" borderId="20" applyAlignment="1" pivotButton="0" quotePrefix="0" xfId="1">
      <alignment vertical="center"/>
    </xf>
    <xf numFmtId="2" fontId="6" fillId="2" borderId="19" applyAlignment="1" pivotButton="0" quotePrefix="0" xfId="1">
      <alignment horizontal="right" vertical="center"/>
    </xf>
    <xf numFmtId="0" fontId="6" fillId="2" borderId="19" applyAlignment="1" pivotButton="0" quotePrefix="0" xfId="1">
      <alignment vertical="center"/>
    </xf>
    <xf numFmtId="0" fontId="6" fillId="2" borderId="19" applyAlignment="1" pivotButton="0" quotePrefix="0" xfId="1">
      <alignment horizontal="left" vertical="center"/>
    </xf>
    <xf numFmtId="1" fontId="6" fillId="2" borderId="19" applyAlignment="1" pivotButton="0" quotePrefix="0" xfId="1">
      <alignment horizontal="right" vertical="center"/>
    </xf>
    <xf numFmtId="0" fontId="6" fillId="2" borderId="18" applyAlignment="1" pivotButton="0" quotePrefix="0" xfId="1">
      <alignment vertical="center"/>
    </xf>
    <xf numFmtId="0" fontId="6" fillId="2" borderId="3" applyAlignment="1" pivotButton="0" quotePrefix="0" xfId="1">
      <alignment vertical="center"/>
    </xf>
    <xf numFmtId="2" fontId="6" fillId="2" borderId="0" applyAlignment="1" pivotButton="0" quotePrefix="0" xfId="1">
      <alignment horizontal="right" vertical="center"/>
    </xf>
    <xf numFmtId="164" fontId="6" fillId="2" borderId="0" applyAlignment="1" pivotButton="0" quotePrefix="0" xfId="1">
      <alignment vertical="center"/>
    </xf>
    <xf numFmtId="0" fontId="6" fillId="2" borderId="0" applyAlignment="1" pivotButton="0" quotePrefix="0" xfId="1">
      <alignment vertical="center"/>
    </xf>
    <xf numFmtId="1" fontId="6" fillId="2" borderId="0" applyAlignment="1" pivotButton="0" quotePrefix="0" xfId="1">
      <alignment horizontal="right" vertical="center"/>
    </xf>
    <xf numFmtId="0" fontId="6" fillId="2" borderId="11" applyAlignment="1" pivotButton="0" quotePrefix="0" xfId="1">
      <alignment vertical="center"/>
    </xf>
    <xf numFmtId="0" fontId="6" fillId="2" borderId="0" applyAlignment="1" pivotButton="0" quotePrefix="0" xfId="1">
      <alignment horizontal="right" vertical="center"/>
    </xf>
    <xf numFmtId="1" fontId="6" fillId="2" borderId="0" applyAlignment="1" pivotButton="0" quotePrefix="0" xfId="1">
      <alignment vertical="center"/>
    </xf>
    <xf numFmtId="0" fontId="3" fillId="2" borderId="11" applyAlignment="1" pivotButton="0" quotePrefix="0" xfId="1">
      <alignment vertical="center"/>
    </xf>
    <xf numFmtId="2" fontId="6" fillId="2" borderId="0" applyAlignment="1" pivotButton="0" quotePrefix="0" xfId="1">
      <alignment vertical="center"/>
    </xf>
    <xf numFmtId="1" fontId="6" fillId="2" borderId="0" applyAlignment="1" pivotButton="0" quotePrefix="0" xfId="1">
      <alignment horizontal="left" vertical="center"/>
    </xf>
    <xf numFmtId="0" fontId="3" fillId="2" borderId="3" applyAlignment="1" pivotButton="0" quotePrefix="0" xfId="1">
      <alignment vertical="center"/>
    </xf>
    <xf numFmtId="0" fontId="6" fillId="2" borderId="1" applyAlignment="1" pivotButton="0" quotePrefix="0" xfId="1">
      <alignment vertical="center"/>
    </xf>
    <xf numFmtId="0" fontId="3" fillId="2" borderId="2" applyAlignment="1" pivotButton="0" quotePrefix="0" xfId="1">
      <alignment vertical="center"/>
    </xf>
    <xf numFmtId="0" fontId="6" fillId="2" borderId="2" applyAlignment="1" pivotButton="0" quotePrefix="0" xfId="1">
      <alignment vertical="center"/>
    </xf>
    <xf numFmtId="0" fontId="6" fillId="2" borderId="10" applyAlignment="1" pivotButton="0" quotePrefix="0" xfId="1">
      <alignment vertical="center"/>
    </xf>
    <xf numFmtId="0" fontId="7" fillId="2" borderId="3" applyAlignment="1" pivotButton="0" quotePrefix="0" xfId="1">
      <alignment vertical="center"/>
    </xf>
    <xf numFmtId="0" fontId="28" fillId="2" borderId="3" applyAlignment="1" pivotButton="0" quotePrefix="0" xfId="1">
      <alignment vertical="center"/>
    </xf>
    <xf numFmtId="1" fontId="28" fillId="2" borderId="0" applyAlignment="1" pivotButton="0" quotePrefix="0" xfId="1">
      <alignment horizontal="left" vertical="center"/>
    </xf>
    <xf numFmtId="0" fontId="3" fillId="2" borderId="18" applyAlignment="1" pivotButton="0" quotePrefix="0" xfId="1">
      <alignment vertical="center"/>
    </xf>
    <xf numFmtId="0" fontId="7" fillId="2" borderId="20" applyAlignment="1" pivotButton="0" quotePrefix="0" xfId="1">
      <alignment vertical="center"/>
    </xf>
    <xf numFmtId="0" fontId="6" fillId="2" borderId="3" applyAlignment="1" pivotButton="0" quotePrefix="0" xfId="1">
      <alignment horizontal="left" vertical="center"/>
    </xf>
    <xf numFmtId="0" fontId="3" fillId="2" borderId="0" applyAlignment="1" pivotButton="0" quotePrefix="0" xfId="1">
      <alignment horizontal="right" vertical="center"/>
    </xf>
    <xf numFmtId="0" fontId="3" fillId="34" borderId="31" pivotButton="0" quotePrefix="0" xfId="1"/>
    <xf numFmtId="0" fontId="3" fillId="2" borderId="0" pivotButton="0" quotePrefix="0" xfId="1"/>
    <xf numFmtId="0" fontId="6" fillId="2" borderId="0" applyAlignment="1" pivotButton="0" quotePrefix="0" xfId="1">
      <alignment vertical="center"/>
    </xf>
    <xf numFmtId="0" fontId="6" fillId="2" borderId="11" applyAlignment="1" pivotButton="0" quotePrefix="0" xfId="1">
      <alignment vertical="center"/>
    </xf>
    <xf numFmtId="0" fontId="7" fillId="2" borderId="19" applyAlignment="1" pivotButton="0" quotePrefix="0" xfId="1">
      <alignment vertical="center"/>
    </xf>
    <xf numFmtId="0" fontId="7" fillId="2" borderId="18" applyAlignment="1" pivotButton="0" quotePrefix="0" xfId="1">
      <alignment vertical="center"/>
    </xf>
    <xf numFmtId="0" fontId="3" fillId="2" borderId="19" applyAlignment="1" pivotButton="0" quotePrefix="0" xfId="1">
      <alignment vertical="center"/>
    </xf>
    <xf numFmtId="0" fontId="3" fillId="2" borderId="0" pivotButton="0" quotePrefix="0" xfId="1"/>
    <xf numFmtId="49" fontId="6" fillId="2" borderId="3" applyAlignment="1" pivotButton="0" quotePrefix="0" xfId="1">
      <alignment vertical="center"/>
    </xf>
    <xf numFmtId="49" fontId="6" fillId="2" borderId="0" applyAlignment="1" pivotButton="0" quotePrefix="0" xfId="1">
      <alignment vertical="center"/>
    </xf>
    <xf numFmtId="0" fontId="3" fillId="2" borderId="0" applyAlignment="1" pivotButton="0" quotePrefix="0" xfId="1">
      <alignment vertical="center"/>
    </xf>
    <xf numFmtId="1" fontId="6" fillId="2" borderId="0" applyAlignment="1" pivotButton="0" quotePrefix="0" xfId="1">
      <alignment vertical="center"/>
    </xf>
    <xf numFmtId="0" fontId="6"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6" fillId="2" borderId="0" applyAlignment="1" pivotButton="0" quotePrefix="0" xfId="1">
      <alignment horizontal="left" vertical="center"/>
    </xf>
    <xf numFmtId="2" fontId="6" fillId="2" borderId="0" applyAlignment="1" pivotButton="0" quotePrefix="0" xfId="1">
      <alignment horizontal="left" vertical="center" shrinkToFit="1"/>
    </xf>
    <xf numFmtId="1" fontId="6" fillId="2" borderId="0" applyAlignment="1" pivotButton="0" quotePrefix="0" xfId="1">
      <alignment horizontal="left" vertical="center"/>
    </xf>
    <xf numFmtId="0" fontId="0" fillId="2" borderId="0" applyAlignment="1" pivotButton="0" quotePrefix="0" xfId="0">
      <alignment vertical="center" wrapText="1"/>
    </xf>
    <xf numFmtId="0" fontId="0" fillId="2" borderId="11" applyAlignment="1" pivotButton="0" quotePrefix="0" xfId="0">
      <alignment vertical="center" wrapText="1"/>
    </xf>
    <xf numFmtId="14" fontId="6" fillId="2" borderId="10" applyAlignment="1" pivotButton="0" quotePrefix="0" xfId="1">
      <alignment horizontal="left" vertical="center"/>
    </xf>
    <xf numFmtId="0" fontId="31" fillId="2" borderId="3" applyAlignment="1" pivotButton="0" quotePrefix="0" xfId="1">
      <alignment vertical="center"/>
    </xf>
    <xf numFmtId="0" fontId="31" fillId="2" borderId="0" applyAlignment="1" pivotButton="0" quotePrefix="0" xfId="1">
      <alignment vertical="center"/>
    </xf>
    <xf numFmtId="0" fontId="3" fillId="2" borderId="14" pivotButton="0" quotePrefix="0" xfId="1"/>
    <xf numFmtId="0" fontId="3" fillId="2" borderId="0" pivotButton="0" quotePrefix="0" xfId="1"/>
    <xf numFmtId="0" fontId="5" fillId="2" borderId="11" applyAlignment="1" pivotButton="0" quotePrefix="0" xfId="1">
      <alignment horizontal="right" vertical="center" textRotation="90"/>
    </xf>
    <xf numFmtId="0" fontId="7" fillId="2" borderId="20" applyAlignment="1" pivotButton="0" quotePrefix="0" xfId="1">
      <alignment vertical="center"/>
    </xf>
    <xf numFmtId="0" fontId="3" fillId="2" borderId="19" applyAlignment="1" pivotButton="0" quotePrefix="0" xfId="1">
      <alignment vertical="center"/>
    </xf>
    <xf numFmtId="0" fontId="5" fillId="2" borderId="0" applyAlignment="1" pivotButton="0" quotePrefix="0" xfId="1">
      <alignment horizontal="right" vertical="center" textRotation="90"/>
    </xf>
    <xf numFmtId="0" fontId="6" fillId="2" borderId="0" applyAlignment="1" pivotButton="0" quotePrefix="0" xfId="1">
      <alignment horizontal="right" vertical="center"/>
    </xf>
    <xf numFmtId="1" fontId="6" fillId="2" borderId="0" applyAlignment="1" pivotButton="0" quotePrefix="0" xfId="1">
      <alignment horizontal="right" vertical="center"/>
    </xf>
    <xf numFmtId="0" fontId="31" fillId="2" borderId="0" applyAlignment="1" pivotButton="0" quotePrefix="0" xfId="1">
      <alignment vertical="center"/>
    </xf>
    <xf numFmtId="0" fontId="35" fillId="37" borderId="0" applyAlignment="1" pivotButton="0" quotePrefix="0" xfId="1">
      <alignment vertical="center"/>
    </xf>
    <xf numFmtId="0" fontId="7" fillId="2" borderId="0" applyAlignment="1" pivotButton="0" quotePrefix="0" xfId="1">
      <alignment vertical="center"/>
    </xf>
    <xf numFmtId="0" fontId="3" fillId="2" borderId="0" applyAlignment="1" pivotButton="0" quotePrefix="0" xfId="1">
      <alignment horizontal="left"/>
    </xf>
    <xf numFmtId="0" fontId="3" fillId="2" borderId="0" applyAlignment="1" pivotButton="0" quotePrefix="0" xfId="1">
      <alignment horizontal="left" vertical="center"/>
    </xf>
    <xf numFmtId="0" fontId="3" fillId="2" borderId="5" applyAlignment="1" pivotButton="0" quotePrefix="0" xfId="1">
      <alignment vertical="center"/>
    </xf>
    <xf numFmtId="0" fontId="6" fillId="2" borderId="14" applyAlignment="1" pivotButton="0" quotePrefix="0" xfId="1">
      <alignment vertical="center"/>
    </xf>
    <xf numFmtId="0" fontId="3" fillId="2" borderId="5" pivotButton="0" quotePrefix="0" xfId="1"/>
    <xf numFmtId="0" fontId="3" fillId="2" borderId="14" pivotButton="0" quotePrefix="0" xfId="1"/>
    <xf numFmtId="0" fontId="0" fillId="2" borderId="0" applyAlignment="1" pivotButton="0" quotePrefix="0" xfId="0">
      <alignment vertical="center" textRotation="90"/>
    </xf>
    <xf numFmtId="0" fontId="3" fillId="36" borderId="0" pivotButton="0" quotePrefix="0" xfId="1"/>
    <xf numFmtId="0" fontId="35" fillId="36" borderId="0" applyAlignment="1" pivotButton="0" quotePrefix="0" xfId="1">
      <alignment vertical="center"/>
    </xf>
    <xf numFmtId="0" fontId="3" fillId="36" borderId="0" applyAlignment="1" pivotButton="0" quotePrefix="0" xfId="1">
      <alignment vertical="center"/>
    </xf>
    <xf numFmtId="0" fontId="35" fillId="35" borderId="0" applyAlignment="1" pivotButton="0" quotePrefix="0" xfId="1">
      <alignment vertical="center"/>
    </xf>
    <xf numFmtId="0" fontId="26" fillId="35" borderId="0" applyAlignment="1" pivotButton="0" quotePrefix="0" xfId="1">
      <alignment vertical="center"/>
    </xf>
    <xf numFmtId="0" fontId="3" fillId="35" borderId="15" pivotButton="0" quotePrefix="0" xfId="1"/>
    <xf numFmtId="0" fontId="3" fillId="35" borderId="17" applyAlignment="1" pivotButton="0" quotePrefix="0" xfId="1">
      <alignment vertical="center"/>
    </xf>
    <xf numFmtId="0" fontId="3" fillId="35" borderId="16" applyAlignment="1" pivotButton="0" quotePrefix="0" xfId="1">
      <alignment vertical="center"/>
    </xf>
    <xf numFmtId="0" fontId="3" fillId="35" borderId="16" pivotButton="0" quotePrefix="0" xfId="1"/>
    <xf numFmtId="0" fontId="26" fillId="35" borderId="5" applyAlignment="1" pivotButton="0" quotePrefix="0" xfId="1">
      <alignment vertical="center"/>
    </xf>
    <xf numFmtId="0" fontId="26" fillId="35" borderId="0" pivotButton="0" quotePrefix="0" xfId="1"/>
    <xf numFmtId="0" fontId="26" fillId="35" borderId="14" pivotButton="0" quotePrefix="0" xfId="1"/>
    <xf numFmtId="0" fontId="35" fillId="35" borderId="0" applyAlignment="1" pivotButton="0" quotePrefix="0" xfId="1">
      <alignment horizontal="right" vertical="center"/>
    </xf>
    <xf numFmtId="0" fontId="26" fillId="2" borderId="0" pivotButton="0" quotePrefix="0" xfId="1"/>
    <xf numFmtId="0" fontId="26" fillId="2" borderId="5" pivotButton="0" quotePrefix="0" xfId="1"/>
    <xf numFmtId="14" fontId="35" fillId="36" borderId="14" applyAlignment="1" pivotButton="0" quotePrefix="0" xfId="1">
      <alignment horizontal="left" vertical="center"/>
    </xf>
    <xf numFmtId="0" fontId="28" fillId="2" borderId="0" applyAlignment="1" pivotButton="0" quotePrefix="0" xfId="1">
      <alignment vertical="center"/>
    </xf>
    <xf numFmtId="0" fontId="28" fillId="2" borderId="0" applyAlignment="1" pivotButton="0" quotePrefix="0" xfId="1">
      <alignment horizontal="right" vertical="center"/>
    </xf>
    <xf numFmtId="0" fontId="28" fillId="2" borderId="0" applyAlignment="1" pivotButton="0" quotePrefix="0" xfId="1">
      <alignment horizontal="left" vertical="center"/>
    </xf>
    <xf numFmtId="0" fontId="35" fillId="36" borderId="0" applyAlignment="1" pivotButton="0" quotePrefix="0" xfId="1">
      <alignment horizontal="right" vertical="center"/>
    </xf>
    <xf numFmtId="1" fontId="6" fillId="0" borderId="0" applyAlignment="1" pivotButton="0" quotePrefix="0" xfId="1">
      <alignment vertical="center"/>
    </xf>
    <xf numFmtId="0" fontId="6" fillId="2" borderId="0" applyAlignment="1" pivotButton="0" quotePrefix="0" xfId="1">
      <alignment horizontal="left" vertical="center"/>
    </xf>
    <xf numFmtId="0" fontId="0" fillId="2" borderId="0" applyAlignment="1" pivotButton="0" quotePrefix="0" xfId="0">
      <alignment horizontal="left" vertical="center"/>
    </xf>
    <xf numFmtId="0" fontId="35" fillId="2" borderId="0" applyAlignment="1" pivotButton="0" quotePrefix="0" xfId="1">
      <alignment vertical="center"/>
    </xf>
    <xf numFmtId="0" fontId="37" fillId="2" borderId="0" pivotButton="0" quotePrefix="0" xfId="64"/>
    <xf numFmtId="0" fontId="35" fillId="2" borderId="0" pivotButton="0" quotePrefix="0" xfId="0"/>
    <xf numFmtId="0" fontId="38" fillId="2" borderId="0" pivotButton="0" quotePrefix="0" xfId="1"/>
    <xf numFmtId="0" fontId="25" fillId="2" borderId="0" pivotButton="0" quotePrefix="0" xfId="1"/>
    <xf numFmtId="165" fontId="6" fillId="2" borderId="0" applyAlignment="1" pivotButton="0" quotePrefix="0" xfId="1">
      <alignment horizontal="right" vertical="center"/>
    </xf>
    <xf numFmtId="165" fontId="6" fillId="2" borderId="0" applyAlignment="1" pivotButton="0" quotePrefix="0" xfId="1">
      <alignment horizontal="center" vertical="center"/>
    </xf>
    <xf numFmtId="165" fontId="3" fillId="2" borderId="0" applyAlignment="1" pivotButton="0" quotePrefix="0" xfId="50">
      <alignment vertical="center"/>
    </xf>
    <xf numFmtId="165" fontId="3" fillId="2" borderId="0" applyAlignment="1" pivotButton="0" quotePrefix="0" xfId="50">
      <alignment horizontal="left" vertical="center"/>
    </xf>
    <xf numFmtId="165" fontId="41" fillId="2" borderId="0" applyAlignment="1" pivotButton="0" quotePrefix="0" xfId="50">
      <alignment vertical="center"/>
    </xf>
    <xf numFmtId="0" fontId="0" fillId="2" borderId="0" applyAlignment="1" pivotButton="0" quotePrefix="1" xfId="0">
      <alignment horizontal="left" vertical="center"/>
    </xf>
    <xf numFmtId="165" fontId="42" fillId="2" borderId="0" applyAlignment="1" pivotButton="0" quotePrefix="0" xfId="50">
      <alignment vertical="center"/>
    </xf>
    <xf numFmtId="165" fontId="43" fillId="2" borderId="0" applyAlignment="1" pivotButton="0" quotePrefix="0" xfId="50">
      <alignment vertical="center"/>
    </xf>
    <xf numFmtId="0" fontId="44" fillId="2" borderId="0" applyAlignment="1" pivotButton="0" quotePrefix="0" xfId="0">
      <alignment horizontal="left" vertical="center"/>
    </xf>
    <xf numFmtId="0" fontId="3" fillId="2" borderId="0" applyAlignment="1" applyProtection="1" pivotButton="0" quotePrefix="0" xfId="0">
      <alignment horizontal="left" vertical="center"/>
      <protection locked="0" hidden="0"/>
    </xf>
    <xf numFmtId="0" fontId="3" fillId="2" borderId="0" applyAlignment="1" pivotButton="0" quotePrefix="0" xfId="0">
      <alignment horizontal="left" vertical="center"/>
    </xf>
    <xf numFmtId="0" fontId="45" fillId="2" borderId="0" applyAlignment="1" pivotButton="0" quotePrefix="0" xfId="0">
      <alignment horizontal="center" vertical="center"/>
    </xf>
    <xf numFmtId="165" fontId="46" fillId="2" borderId="0" applyAlignment="1" pivotButton="0" quotePrefix="0" xfId="50">
      <alignment horizontal="center" vertical="center"/>
    </xf>
    <xf numFmtId="0" fontId="47" fillId="2" borderId="0" applyAlignment="1" pivotButton="0" quotePrefix="0" xfId="3">
      <alignment horizontal="center"/>
    </xf>
    <xf numFmtId="0" fontId="5" fillId="2" borderId="0" applyAlignment="1" pivotButton="0" quotePrefix="0" xfId="1">
      <alignment horizontal="left" vertical="center" textRotation="90"/>
    </xf>
    <xf numFmtId="165" fontId="40" fillId="2" borderId="0" applyAlignment="1" pivotButton="0" quotePrefix="0" xfId="50">
      <alignment vertical="center" wrapText="1"/>
    </xf>
    <xf numFmtId="165" fontId="6" fillId="38" borderId="0" applyAlignment="1" pivotButton="0" quotePrefix="0" xfId="1">
      <alignment horizontal="right" vertical="center"/>
    </xf>
    <xf numFmtId="0" fontId="6" fillId="38" borderId="0" applyAlignment="1" pivotButton="0" quotePrefix="0" xfId="1">
      <alignment horizontal="left" vertical="center"/>
    </xf>
    <xf numFmtId="165" fontId="6" fillId="38" borderId="0" applyAlignment="1" pivotButton="0" quotePrefix="0" xfId="1">
      <alignment horizontal="left" vertical="center"/>
    </xf>
    <xf numFmtId="1" fontId="6" fillId="38" borderId="0" applyAlignment="1" pivotButton="0" quotePrefix="0" xfId="1">
      <alignment horizontal="left" vertical="center"/>
    </xf>
    <xf numFmtId="14" fontId="35" fillId="38" borderId="14" applyAlignment="1" pivotButton="0" quotePrefix="0" xfId="1">
      <alignment horizontal="left" vertical="center"/>
    </xf>
    <xf numFmtId="164" fontId="6" fillId="2" borderId="0" applyAlignment="1" pivotButton="0" quotePrefix="0" xfId="1">
      <alignment horizontal="left" vertical="center"/>
    </xf>
    <xf numFmtId="165" fontId="7" fillId="38" borderId="0" applyAlignment="1" pivotButton="0" quotePrefix="0" xfId="1">
      <alignment horizontal="left" vertical="center" shrinkToFit="1"/>
    </xf>
    <xf numFmtId="165" fontId="35" fillId="38" borderId="0" applyAlignment="1" pivotButton="0" quotePrefix="0" xfId="1">
      <alignment vertical="center"/>
    </xf>
    <xf numFmtId="166" fontId="6" fillId="2" borderId="0" applyAlignment="1" pivotButton="0" quotePrefix="0" xfId="1">
      <alignment horizontal="right" vertical="center"/>
    </xf>
    <xf numFmtId="166" fontId="6" fillId="38" borderId="0" applyAlignment="1" pivotButton="0" quotePrefix="0" xfId="1">
      <alignment horizontal="right" vertical="center"/>
    </xf>
    <xf numFmtId="166" fontId="48" fillId="2" borderId="0" applyAlignment="1" pivotButton="0" quotePrefix="0" xfId="1">
      <alignment horizontal="left" vertical="center"/>
    </xf>
    <xf numFmtId="0" fontId="7" fillId="2" borderId="20" applyAlignment="1" pivotButton="0" quotePrefix="0" xfId="1">
      <alignment vertical="center"/>
    </xf>
    <xf numFmtId="0" fontId="3" fillId="2" borderId="19" applyAlignment="1" pivotButton="0" quotePrefix="0" xfId="1">
      <alignment vertical="center"/>
    </xf>
    <xf numFmtId="0" fontId="4" fillId="2" borderId="21" applyAlignment="1" pivotButton="0" quotePrefix="0" xfId="1">
      <alignment horizontal="center" vertical="center"/>
    </xf>
    <xf numFmtId="0" fontId="4" fillId="2" borderId="4" applyAlignment="1" pivotButton="0" quotePrefix="0" xfId="1">
      <alignment horizontal="center" vertical="center"/>
    </xf>
    <xf numFmtId="0" fontId="4" fillId="2" borderId="9" applyAlignment="1" pivotButton="0" quotePrefix="0" xfId="1">
      <alignment horizontal="center" vertical="center"/>
    </xf>
    <xf numFmtId="0" fontId="8" fillId="2" borderId="21" applyAlignment="1" pivotButton="0" quotePrefix="0" xfId="1">
      <alignment horizontal="center" vertical="center"/>
    </xf>
    <xf numFmtId="0" fontId="8" fillId="2" borderId="4" applyAlignment="1" pivotButton="0" quotePrefix="0" xfId="1">
      <alignment horizontal="center" vertical="center"/>
    </xf>
    <xf numFmtId="0" fontId="8" fillId="2" borderId="9" applyAlignment="1" pivotButton="0" quotePrefix="0" xfId="1">
      <alignment horizontal="center" vertical="center"/>
    </xf>
    <xf numFmtId="2" fontId="3" fillId="2" borderId="21" applyAlignment="1" pivotButton="0" quotePrefix="0" xfId="1">
      <alignment horizontal="center" vertical="center"/>
    </xf>
    <xf numFmtId="2" fontId="3" fillId="2" borderId="4" applyAlignment="1" pivotButton="0" quotePrefix="0" xfId="1">
      <alignment horizontal="center" vertical="center"/>
    </xf>
    <xf numFmtId="2" fontId="3" fillId="2" borderId="9" applyAlignment="1" pivotButton="0" quotePrefix="0" xfId="1">
      <alignment horizontal="center" vertical="center"/>
    </xf>
    <xf numFmtId="0" fontId="7" fillId="2" borderId="19" applyAlignment="1" pivotButton="0" quotePrefix="0" xfId="1">
      <alignment horizontal="center" vertical="center"/>
    </xf>
    <xf numFmtId="0" fontId="7" fillId="2" borderId="18" applyAlignment="1" pivotButton="0" quotePrefix="0" xfId="1">
      <alignment horizontal="center" vertical="center"/>
    </xf>
    <xf numFmtId="0" fontId="5" fillId="2" borderId="4" applyAlignment="1" pivotButton="0" quotePrefix="0" xfId="1">
      <alignment vertical="center" shrinkToFit="1"/>
    </xf>
    <xf numFmtId="0" fontId="0" fillId="0" borderId="4" applyAlignment="1" pivotButton="0" quotePrefix="0" xfId="0">
      <alignment vertical="center" shrinkToFit="1"/>
    </xf>
    <xf numFmtId="0" fontId="0" fillId="0" borderId="9" applyAlignment="1" pivotButton="0" quotePrefix="0" xfId="0">
      <alignment vertical="center" shrinkToFit="1"/>
    </xf>
    <xf numFmtId="0" fontId="5" fillId="2" borderId="11" applyAlignment="1" pivotButton="0" quotePrefix="0" xfId="1">
      <alignment horizontal="right" vertical="center" textRotation="90"/>
    </xf>
    <xf numFmtId="0" fontId="0" fillId="2" borderId="11" applyAlignment="1" pivotButton="0" quotePrefix="0" xfId="0">
      <alignment horizontal="right" vertical="center" textRotation="90"/>
    </xf>
    <xf numFmtId="0" fontId="0" fillId="2" borderId="11" applyAlignment="1" pivotButton="0" quotePrefix="0" xfId="0">
      <alignment vertical="center"/>
    </xf>
    <xf numFmtId="0" fontId="27" fillId="2" borderId="2" applyAlignment="1" pivotButton="0" quotePrefix="0" xfId="0">
      <alignment horizontal="center" vertical="center"/>
    </xf>
    <xf numFmtId="0" fontId="27" fillId="2" borderId="10" applyAlignment="1" pivotButton="0" quotePrefix="0" xfId="0">
      <alignment horizontal="center" vertical="center"/>
    </xf>
    <xf numFmtId="0" fontId="7" fillId="2" borderId="2" applyAlignment="1" pivotButton="0" quotePrefix="0" xfId="1">
      <alignment horizontal="center" vertical="center" shrinkToFit="1"/>
    </xf>
    <xf numFmtId="0" fontId="2" fillId="0" borderId="2" applyAlignment="1" pivotButton="0" quotePrefix="0" xfId="0">
      <alignment horizontal="center" vertical="center" shrinkToFit="1"/>
    </xf>
    <xf numFmtId="0" fontId="6" fillId="2" borderId="3" applyAlignment="1" pivotButton="0" quotePrefix="0" xfId="1">
      <alignment vertical="center" wrapText="1"/>
    </xf>
    <xf numFmtId="0" fontId="0" fillId="0" borderId="0" applyAlignment="1" pivotButton="0" quotePrefix="0" xfId="0">
      <alignment vertical="center" wrapText="1"/>
    </xf>
    <xf numFmtId="0" fontId="0" fillId="0" borderId="3" applyAlignment="1" pivotButton="0" quotePrefix="0" xfId="0">
      <alignment vertical="center" wrapText="1"/>
    </xf>
    <xf numFmtId="0" fontId="5" fillId="2" borderId="9" applyAlignment="1" pivotButton="0" quotePrefix="0" xfId="1">
      <alignment vertical="center" shrinkToFit="1"/>
    </xf>
    <xf numFmtId="0" fontId="30" fillId="2" borderId="1" applyAlignment="1" pivotButton="0" quotePrefix="0" xfId="0">
      <alignment horizontal="center" wrapText="1"/>
    </xf>
    <xf numFmtId="0" fontId="0" fillId="2" borderId="2" pivotButton="0" quotePrefix="0" xfId="0"/>
    <xf numFmtId="0" fontId="7" fillId="2" borderId="19" applyAlignment="1" pivotButton="0" quotePrefix="0" xfId="1">
      <alignment vertical="center"/>
    </xf>
    <xf numFmtId="0" fontId="30" fillId="2" borderId="2" applyAlignment="1" pivotButton="0" quotePrefix="0" xfId="0">
      <alignment horizontal="center" wrapText="1"/>
    </xf>
    <xf numFmtId="0" fontId="6" fillId="2" borderId="0" applyAlignment="1" pivotButton="0" quotePrefix="0" xfId="1">
      <alignment vertical="center" wrapText="1"/>
    </xf>
    <xf numFmtId="0" fontId="0" fillId="0" borderId="0" applyAlignment="1" pivotButton="0" quotePrefix="0" xfId="0">
      <alignment vertical="center" wrapText="1"/>
    </xf>
    <xf numFmtId="0" fontId="36" fillId="35" borderId="0" applyAlignment="1" pivotButton="0" quotePrefix="0" xfId="1">
      <alignment horizontal="center" vertical="center"/>
    </xf>
    <xf numFmtId="165" fontId="40" fillId="2" borderId="0" applyAlignment="1" pivotButton="0" quotePrefix="0" xfId="50">
      <alignment horizontal="center" vertical="center" wrapText="1"/>
    </xf>
    <xf numFmtId="165" fontId="35" fillId="38" borderId="0" applyAlignment="1" pivotButton="0" quotePrefix="0" xfId="1">
      <alignment horizontal="left" vertical="center" shrinkToFit="1"/>
    </xf>
    <xf numFmtId="0" fontId="35" fillId="38" borderId="0" applyAlignment="1" pivotButton="0" quotePrefix="0" xfId="0">
      <alignment horizontal="left" vertical="center" shrinkToFit="1"/>
    </xf>
    <xf numFmtId="2" fontId="35" fillId="38" borderId="0" applyAlignment="1" pivotButton="0" quotePrefix="0" xfId="1">
      <alignment horizontal="center" vertical="center"/>
    </xf>
    <xf numFmtId="0" fontId="7" fillId="2" borderId="0" applyAlignment="1" pivotButton="0" quotePrefix="0" xfId="1">
      <alignment horizontal="center" vertical="center"/>
    </xf>
    <xf numFmtId="0" fontId="35" fillId="36" borderId="0" applyAlignment="1" pivotButton="0" quotePrefix="0" xfId="1">
      <alignment horizontal="left" vertical="center"/>
    </xf>
    <xf numFmtId="0" fontId="5" fillId="2" borderId="0" applyAlignment="1" pivotButton="0" quotePrefix="0" xfId="1">
      <alignment horizontal="left" vertical="center" textRotation="90"/>
    </xf>
    <xf numFmtId="0" fontId="0" fillId="2" borderId="0" applyAlignment="1" pivotButton="0" quotePrefix="0" xfId="0">
      <alignment horizontal="left" vertical="center" textRotation="90"/>
    </xf>
    <xf numFmtId="0" fontId="0" fillId="2" borderId="0" applyAlignment="1" pivotButton="0" quotePrefix="0" xfId="0">
      <alignment horizontal="left" vertical="center"/>
    </xf>
    <xf numFmtId="0" fontId="39" fillId="35" borderId="0" applyAlignment="1" pivotButton="0" quotePrefix="0" xfId="1">
      <alignment horizontal="center" vertical="center" wrapText="1"/>
    </xf>
    <xf numFmtId="0" fontId="39" fillId="35" borderId="8" applyAlignment="1" pivotButton="0" quotePrefix="0" xfId="1">
      <alignment horizontal="center" vertical="center" wrapText="1"/>
    </xf>
    <xf numFmtId="0" fontId="39" fillId="35" borderId="5" applyAlignment="1" pivotButton="0" quotePrefix="0" xfId="1">
      <alignment horizontal="center" vertical="center" wrapText="1"/>
    </xf>
    <xf numFmtId="0" fontId="39" fillId="35" borderId="13" applyAlignment="1" pivotButton="0" quotePrefix="0" xfId="1">
      <alignment horizontal="center" vertical="center" wrapText="1"/>
    </xf>
    <xf numFmtId="0" fontId="39" fillId="35" borderId="14" applyAlignment="1" pivotButton="0" quotePrefix="0" xfId="1">
      <alignment horizontal="center" vertical="center" wrapText="1"/>
    </xf>
    <xf numFmtId="0" fontId="39" fillId="35" borderId="12" applyAlignment="1" pivotButton="0" quotePrefix="0" xfId="1">
      <alignment horizontal="center" vertical="center" wrapText="1"/>
    </xf>
    <xf numFmtId="0" fontId="27" fillId="2" borderId="0" applyAlignment="1" pivotButton="0" quotePrefix="0" xfId="0">
      <alignment horizontal="center" vertical="center"/>
    </xf>
    <xf numFmtId="0" fontId="4" fillId="2" borderId="33" applyAlignment="1" pivotButton="0" quotePrefix="0" xfId="1">
      <alignment horizontal="center" vertical="center"/>
    </xf>
    <xf numFmtId="0" fontId="0" fillId="0" borderId="4" pivotButton="0" quotePrefix="0" xfId="0"/>
    <xf numFmtId="0" fontId="0" fillId="0" borderId="9" pivotButton="0" quotePrefix="0" xfId="0"/>
    <xf numFmtId="0" fontId="8" fillId="2" borderId="33" applyAlignment="1" pivotButton="0" quotePrefix="0" xfId="1">
      <alignment horizontal="center" vertical="center"/>
    </xf>
    <xf numFmtId="2" fontId="3" fillId="2" borderId="33" applyAlignment="1" pivotButton="0" quotePrefix="0" xfId="1">
      <alignment horizontal="center" vertical="center"/>
    </xf>
    <xf numFmtId="164" fontId="6" fillId="2" borderId="0" applyAlignment="1" pivotButton="0" quotePrefix="0" xfId="1">
      <alignment vertical="center"/>
    </xf>
    <xf numFmtId="0" fontId="0" fillId="0" borderId="2" pivotButton="0" quotePrefix="0" xfId="0"/>
    <xf numFmtId="0" fontId="0" fillId="0" borderId="19" pivotButton="0" quotePrefix="0" xfId="0"/>
    <xf numFmtId="0" fontId="0" fillId="0" borderId="18" pivotButton="0" quotePrefix="0" xfId="0"/>
    <xf numFmtId="0" fontId="0" fillId="0" borderId="11" pivotButton="0" quotePrefix="0" xfId="0"/>
    <xf numFmtId="0" fontId="0" fillId="0" borderId="3" pivotButton="0" quotePrefix="0" xfId="0"/>
    <xf numFmtId="0" fontId="27" fillId="2" borderId="32" applyAlignment="1" pivotButton="0" quotePrefix="0" xfId="0">
      <alignment horizontal="center" vertical="center"/>
    </xf>
    <xf numFmtId="0" fontId="0" fillId="0" borderId="32" pivotButton="0" quotePrefix="0" xfId="0"/>
    <xf numFmtId="165" fontId="3" fillId="2" borderId="0" applyAlignment="1" pivotButton="0" quotePrefix="0" xfId="50">
      <alignment horizontal="left" vertical="center"/>
    </xf>
    <xf numFmtId="165" fontId="3" fillId="2" borderId="0" applyAlignment="1" pivotButton="0" quotePrefix="0" xfId="50">
      <alignment vertical="center"/>
    </xf>
    <xf numFmtId="165" fontId="40" fillId="2" borderId="0" applyAlignment="1" pivotButton="0" quotePrefix="0" xfId="50">
      <alignment vertical="center" wrapText="1"/>
    </xf>
    <xf numFmtId="165" fontId="41" fillId="2" borderId="0" applyAlignment="1" pivotButton="0" quotePrefix="0" xfId="50">
      <alignment vertical="center"/>
    </xf>
    <xf numFmtId="165" fontId="35" fillId="38" borderId="0" applyAlignment="1" pivotButton="0" quotePrefix="0" xfId="1">
      <alignment vertical="center"/>
    </xf>
    <xf numFmtId="165" fontId="35" fillId="38" borderId="0" applyAlignment="1" pivotButton="0" quotePrefix="0" xfId="1">
      <alignment horizontal="left" vertical="center" shrinkToFit="1"/>
    </xf>
    <xf numFmtId="165" fontId="40" fillId="2" borderId="0" applyAlignment="1" pivotButton="0" quotePrefix="0" xfId="50">
      <alignment horizontal="center" vertical="center" wrapText="1"/>
    </xf>
    <xf numFmtId="166" fontId="6" fillId="2" borderId="0" applyAlignment="1" pivotButton="0" quotePrefix="0" xfId="1">
      <alignment horizontal="right" vertical="center"/>
    </xf>
    <xf numFmtId="165" fontId="6" fillId="2" borderId="0" applyAlignment="1" pivotButton="0" quotePrefix="0" xfId="1">
      <alignment horizontal="center" vertical="center"/>
    </xf>
    <xf numFmtId="164" fontId="6" fillId="2" borderId="0" applyAlignment="1" pivotButton="0" quotePrefix="0" xfId="1">
      <alignment horizontal="left" vertical="center"/>
    </xf>
    <xf numFmtId="165" fontId="42" fillId="2" borderId="0" applyAlignment="1" pivotButton="0" quotePrefix="0" xfId="50">
      <alignment vertical="center"/>
    </xf>
    <xf numFmtId="165" fontId="43" fillId="2" borderId="0" applyAlignment="1" pivotButton="0" quotePrefix="0" xfId="50">
      <alignment vertical="center"/>
    </xf>
    <xf numFmtId="166" fontId="6" fillId="38" borderId="0" applyAlignment="1" pivotButton="0" quotePrefix="0" xfId="1">
      <alignment horizontal="right" vertical="center"/>
    </xf>
    <xf numFmtId="166" fontId="48" fillId="2" borderId="0" applyAlignment="1" pivotButton="0" quotePrefix="0" xfId="1">
      <alignment horizontal="left" vertical="center"/>
    </xf>
    <xf numFmtId="165" fontId="6" fillId="38" borderId="0" applyAlignment="1" pivotButton="0" quotePrefix="0" xfId="1">
      <alignment horizontal="right" vertical="center"/>
    </xf>
    <xf numFmtId="165" fontId="6" fillId="2" borderId="0" applyAlignment="1" pivotButton="0" quotePrefix="0" xfId="1">
      <alignment horizontal="right" vertical="center"/>
    </xf>
    <xf numFmtId="165" fontId="6" fillId="38" borderId="0" applyAlignment="1" pivotButton="0" quotePrefix="0" xfId="1">
      <alignment horizontal="left" vertical="center"/>
    </xf>
    <xf numFmtId="165" fontId="7" fillId="38" borderId="0" applyAlignment="1" pivotButton="0" quotePrefix="0" xfId="1">
      <alignment horizontal="left" vertical="center" shrinkToFit="1"/>
    </xf>
    <xf numFmtId="0" fontId="0" fillId="0" borderId="14" pivotButton="0" quotePrefix="0" xfId="0"/>
    <xf numFmtId="0" fontId="0" fillId="0" borderId="5" pivotButton="0" quotePrefix="0" xfId="0"/>
    <xf numFmtId="0" fontId="0" fillId="0" borderId="13" pivotButton="0" quotePrefix="0" xfId="0"/>
    <xf numFmtId="0" fontId="0" fillId="0" borderId="8" pivotButton="0" quotePrefix="0" xfId="0"/>
    <xf numFmtId="0" fontId="0" fillId="0" borderId="12" pivotButton="0" quotePrefix="0" xfId="0"/>
    <xf numFmtId="165" fontId="46" fillId="2" borderId="0" applyAlignment="1" pivotButton="0" quotePrefix="0" xfId="50">
      <alignment horizontal="center" vertical="center"/>
    </xf>
  </cellXfs>
  <cellStyles count="71">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Hiperlink" xfId="64" builtinId="8"/>
    <cellStyle name="Vírgula 2 4" xfId="65"/>
    <cellStyle name="Vírgula 2 3" xfId="66"/>
    <cellStyle name="Moeda 3 3" xfId="67"/>
    <cellStyle name="Vírgula 2 2 3" xfId="68"/>
    <cellStyle name="Moeda 3 2 2" xfId="69"/>
    <cellStyle name="Vírgula 2 2 2 2" xfId="70"/>
  </cellStyles>
  <dxfs count="57">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externalLink" Target="/xl/externalLinks/externalLink2.xml" Id="rId6" /><Relationship Type="http://schemas.openxmlformats.org/officeDocument/2006/relationships/externalLink" Target="/xl/externalLinks/externalLink3.xml" Id="rId7" /><Relationship Type="http://schemas.openxmlformats.org/officeDocument/2006/relationships/externalLink" Target="/xl/externalLinks/externalLink4.xml" Id="rId8" /><Relationship Type="http://schemas.openxmlformats.org/officeDocument/2006/relationships/styles" Target="styles.xml" Id="rId9" /><Relationship Type="http://schemas.openxmlformats.org/officeDocument/2006/relationships/theme" Target="theme/theme1.xml" Id="rId10"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 Type="http://schemas.openxmlformats.org/officeDocument/2006/relationships/image" Target="/xl/media/image11.png" Id="rId2" /><Relationship Type="http://schemas.openxmlformats.org/officeDocument/2006/relationships/image" Target="/xl/media/image12.png" Id="rId3" /><Relationship Type="http://schemas.openxmlformats.org/officeDocument/2006/relationships/image" Target="/xl/media/image13.jpeg" Id="rId4" /><Relationship Type="http://schemas.openxmlformats.org/officeDocument/2006/relationships/image" Target="/xl/media/image14.png" Id="rId5" /><Relationship Type="http://schemas.openxmlformats.org/officeDocument/2006/relationships/image" Target="/xl/media/image15.png" Id="rId6" /><Relationship Type="http://schemas.openxmlformats.org/officeDocument/2006/relationships/image" Target="/xl/media/image16.png" Id="rId7" /><Relationship Type="http://schemas.openxmlformats.org/officeDocument/2006/relationships/image" Target="/xl/media/image17.png" Id="rId8" /><Relationship Type="http://schemas.openxmlformats.org/officeDocument/2006/relationships/image" Target="/xl/media/image18.png" Id="rId9" /><Relationship Type="http://schemas.openxmlformats.org/officeDocument/2006/relationships/image" Target="/xl/media/image19.png" Id="rId10" /><Relationship Type="http://schemas.openxmlformats.org/officeDocument/2006/relationships/image" Target="/xl/media/image20.png" Id="rId11" /><Relationship Type="http://schemas.openxmlformats.org/officeDocument/2006/relationships/image" Target="/xl/media/image21.png" Id="rId12" /><Relationship Type="http://schemas.openxmlformats.org/officeDocument/2006/relationships/image" Target="/xl/media/image22.jpeg" Id="rId13" /></Relationships>
</file>

<file path=xl/drawings/_rels/drawing3.xml.rels><Relationships xmlns="http://schemas.openxmlformats.org/package/2006/relationships"><Relationship Type="http://schemas.openxmlformats.org/officeDocument/2006/relationships/image" Target="/xl/media/image23.png" Id="rId1" /><Relationship Type="http://schemas.openxmlformats.org/officeDocument/2006/relationships/image" Target="/xl/media/image24.jpeg" Id="rId2" /><Relationship Type="http://schemas.openxmlformats.org/officeDocument/2006/relationships/image" Target="/xl/media/image25.png" Id="rId3" /><Relationship Type="http://schemas.openxmlformats.org/officeDocument/2006/relationships/image" Target="/xl/media/image26.png" Id="rId4" /><Relationship Type="http://schemas.openxmlformats.org/officeDocument/2006/relationships/image" Target="/xl/media/image27.png" Id="rId5" /><Relationship Type="http://schemas.openxmlformats.org/officeDocument/2006/relationships/image" Target="/xl/media/image28.png" Id="rId6" /><Relationship Type="http://schemas.openxmlformats.org/officeDocument/2006/relationships/image" Target="/xl/media/image29.png" Id="rId7" /><Relationship Type="http://schemas.openxmlformats.org/officeDocument/2006/relationships/image" Target="/xl/media/image30.png" Id="rId8" /><Relationship Type="http://schemas.openxmlformats.org/officeDocument/2006/relationships/image" Target="/xl/media/image31.png" Id="rId9" /><Relationship Type="http://schemas.openxmlformats.org/officeDocument/2006/relationships/image" Target="/xl/media/image32.png" Id="rId10" /><Relationship Type="http://schemas.openxmlformats.org/officeDocument/2006/relationships/image" Target="/xl/media/image33.png" Id="rId11" /><Relationship Type="http://schemas.openxmlformats.org/officeDocument/2006/relationships/image" Target="/xl/media/image34.png" Id="rId12" /></Relationships>
</file>

<file path=xl/drawings/_rels/drawing4.xml.rels><Relationships xmlns="http://schemas.openxmlformats.org/package/2006/relationships"><Relationship Type="http://schemas.openxmlformats.org/officeDocument/2006/relationships/image" Target="/xl/media/image35.png" Id="rId1" /><Relationship Type="http://schemas.openxmlformats.org/officeDocument/2006/relationships/image" Target="/xl/media/image36.jpeg" Id="rId2" /><Relationship Type="http://schemas.openxmlformats.org/officeDocument/2006/relationships/image" Target="/xl/media/image37.png" Id="rId3" /><Relationship Type="http://schemas.openxmlformats.org/officeDocument/2006/relationships/image" Target="/xl/media/image38.png" Id="rId4" /><Relationship Type="http://schemas.openxmlformats.org/officeDocument/2006/relationships/image" Target="/xl/media/image39.png" Id="rId5" /><Relationship Type="http://schemas.openxmlformats.org/officeDocument/2006/relationships/image" Target="/xl/media/image40.png" Id="rId6" /><Relationship Type="http://schemas.openxmlformats.org/officeDocument/2006/relationships/image" Target="/xl/media/image41.png" Id="rId7" /><Relationship Type="http://schemas.openxmlformats.org/officeDocument/2006/relationships/image" Target="/xl/media/image42.png" Id="rId8" /><Relationship Type="http://schemas.openxmlformats.org/officeDocument/2006/relationships/image" Target="/xl/media/image43.png" Id="rId9" /><Relationship Type="http://schemas.openxmlformats.org/officeDocument/2006/relationships/image" Target="/xl/media/image44.png" Id="rId10" /><Relationship Type="http://schemas.openxmlformats.org/officeDocument/2006/relationships/image" Target="/xl/media/image45.png" Id="rId1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6</col>
      <colOff>546008</colOff>
      <row>23</row>
      <rowOff>124556</rowOff>
    </from>
    <to>
      <col>8</col>
      <colOff>173756</colOff>
      <row>30</row>
      <rowOff>21498</rowOff>
    </to>
    <pic>
      <nvPicPr>
        <cNvPr id="9" name="Imagem 8"/>
        <cNvPicPr>
          <a:picLocks noChangeAspect="1"/>
        </cNvPicPr>
      </nvPicPr>
      <blipFill>
        <a:blip r:embed="rId1"/>
        <a:stretch>
          <a:fillRect/>
        </a:stretch>
      </blipFill>
      <spPr>
        <a:xfrm>
          <a:off x="3938373" y="4249614"/>
          <a:ext cx="1889131" cy="1021477"/>
        </a:xfrm>
        <a:prstGeom prst="rect">
          <avLst/>
        </a:prstGeom>
        <a:ln>
          <a:prstDash val="solid"/>
        </a:ln>
      </spPr>
    </pic>
    <clientData/>
  </twoCellAnchor>
  <twoCellAnchor editAs="oneCell">
    <from>
      <col>1</col>
      <colOff>0</colOff>
      <row>68</row>
      <rowOff>0</rowOff>
    </from>
    <to>
      <col>2</col>
      <colOff>982039</colOff>
      <row>82</row>
      <rowOff>1212</rowOff>
    </to>
    <pic>
      <nvPicPr>
        <cNvPr id="4" name="Imagem 3"/>
        <cNvPicPr>
          <a:picLocks noChangeAspect="1"/>
        </cNvPicPr>
      </nvPicPr>
      <blipFill>
        <a:blip r:embed="rId2"/>
        <a:stretch>
          <a:fillRect/>
        </a:stretch>
      </blipFill>
      <spPr>
        <a:xfrm>
          <a:off x="609600" y="11553825"/>
          <a:ext cx="1363039" cy="2666480"/>
        </a:xfrm>
        <a:prstGeom prst="rect">
          <avLst/>
        </a:prstGeom>
        <a:ln>
          <a:prstDash val="solid"/>
        </a:ln>
      </spPr>
    </pic>
    <clientData/>
  </twoCellAnchor>
  <twoCellAnchor editAs="oneCell">
    <from>
      <col>3</col>
      <colOff>0</colOff>
      <row>68</row>
      <rowOff>0</rowOff>
    </from>
    <to>
      <col>6</col>
      <colOff>87557</colOff>
      <row>81</row>
      <rowOff>99150</rowOff>
    </to>
    <pic>
      <nvPicPr>
        <cNvPr id="16" name="Imagem 15"/>
        <cNvPicPr>
          <a:picLocks noChangeAspect="1"/>
        </cNvPicPr>
      </nvPicPr>
      <blipFill>
        <a:blip r:embed="rId3"/>
        <a:stretch>
          <a:fillRect/>
        </a:stretch>
      </blipFill>
      <spPr>
        <a:xfrm>
          <a:off x="2733675" y="11553825"/>
          <a:ext cx="1683202" cy="2602493"/>
        </a:xfrm>
        <a:prstGeom prst="rect">
          <avLst/>
        </a:prstGeom>
        <a:ln>
          <a:prstDash val="solid"/>
        </a:ln>
      </spPr>
    </pic>
    <clientData/>
  </twoCellAnchor>
  <twoCellAnchor editAs="oneCell">
    <from>
      <col>7</col>
      <colOff>0</colOff>
      <row>68</row>
      <rowOff>0</rowOff>
    </from>
    <to>
      <col>10</col>
      <colOff>82555</colOff>
      <row>83</row>
      <rowOff>147742</rowOff>
    </to>
    <pic>
      <nvPicPr>
        <cNvPr id="18" name="Imagem 17"/>
        <cNvPicPr>
          <a:picLocks noChangeAspect="1" noChangeArrowheads="1"/>
        </cNvPicPr>
      </nvPicPr>
      <blipFill>
        <a:blip r:embed="rId4"/>
        <a:srcRect/>
        <a:stretch>
          <a:fillRect/>
        </a:stretch>
      </blipFill>
      <spPr bwMode="auto">
        <a:xfrm>
          <a:off x="4838700" y="11553825"/>
          <a:ext cx="2136227" cy="2980996"/>
        </a:xfrm>
        <a:prstGeom prst="rect">
          <avLst/>
        </a:prstGeom>
        <a:noFill/>
        <a:ln>
          <a:prstDash val="solid"/>
        </a:ln>
      </spPr>
    </pic>
    <clientData/>
  </twoCellAnchor>
  <twoCellAnchor editAs="oneCell">
    <from>
      <col>1</col>
      <colOff>0</colOff>
      <row>86</row>
      <rowOff>0</rowOff>
    </from>
    <to>
      <col>2</col>
      <colOff>1162122</colOff>
      <row>100</row>
      <rowOff>73180</rowOff>
    </to>
    <pic>
      <nvPicPr>
        <cNvPr id="22" name="Imagem 21"/>
        <cNvPicPr>
          <a:picLocks noChangeAspect="1"/>
        </cNvPicPr>
      </nvPicPr>
      <blipFill>
        <a:blip r:embed="rId5"/>
        <a:stretch>
          <a:fillRect/>
        </a:stretch>
      </blipFill>
      <spPr>
        <a:xfrm>
          <a:off x="609600" y="14525625"/>
          <a:ext cx="1543122" cy="2321946"/>
        </a:xfrm>
        <a:prstGeom prst="rect">
          <avLst/>
        </a:prstGeom>
        <a:ln>
          <a:prstDash val="solid"/>
        </a:ln>
      </spPr>
    </pic>
    <clientData/>
  </twoCellAnchor>
  <twoCellAnchor editAs="oneCell">
    <from>
      <col>3</col>
      <colOff>0</colOff>
      <row>87</row>
      <rowOff>0</rowOff>
    </from>
    <to>
      <col>6</col>
      <colOff>204048</colOff>
      <row>103</row>
      <rowOff>35683</rowOff>
    </to>
    <pic>
      <nvPicPr>
        <cNvPr id="23" name="Imagem 22"/>
        <cNvPicPr>
          <a:picLocks noChangeAspect="1"/>
        </cNvPicPr>
      </nvPicPr>
      <blipFill>
        <a:blip r:embed="rId6"/>
        <a:stretch>
          <a:fillRect/>
        </a:stretch>
      </blipFill>
      <spPr>
        <a:xfrm>
          <a:off x="2733675" y="14687550"/>
          <a:ext cx="1799693" cy="2608298"/>
        </a:xfrm>
        <a:prstGeom prst="rect">
          <avLst/>
        </a:prstGeom>
        <a:ln>
          <a:prstDash val="solid"/>
        </a:ln>
      </spPr>
    </pic>
    <clientData/>
  </twoCellAnchor>
  <twoCellAnchor editAs="oneCell">
    <from>
      <col>7</col>
      <colOff>0</colOff>
      <row>88</row>
      <rowOff>0</rowOff>
    </from>
    <to>
      <col>10</col>
      <colOff>476857</colOff>
      <row>104</row>
      <rowOff>94118</rowOff>
    </to>
    <pic>
      <nvPicPr>
        <cNvPr id="24" name="Imagem 23"/>
        <cNvPicPr>
          <a:picLocks noChangeAspect="1"/>
        </cNvPicPr>
      </nvPicPr>
      <blipFill>
        <a:blip r:embed="rId7"/>
        <a:stretch>
          <a:fillRect/>
        </a:stretch>
      </blipFill>
      <spPr>
        <a:xfrm>
          <a:off x="4838700" y="14849475"/>
          <a:ext cx="2532186" cy="2672795"/>
        </a:xfrm>
        <a:prstGeom prst="rect">
          <avLst/>
        </a:prstGeom>
        <a:ln>
          <a:prstDash val="solid"/>
        </a:ln>
      </spPr>
    </pic>
    <clientData/>
  </twoCellAnchor>
  <twoCellAnchor editAs="oneCell">
    <from>
      <col>1</col>
      <colOff>0</colOff>
      <row>104</row>
      <rowOff>0</rowOff>
    </from>
    <to>
      <col>2</col>
      <colOff>1341665</colOff>
      <row>119</row>
      <rowOff>24321</rowOff>
    </to>
    <pic>
      <nvPicPr>
        <cNvPr id="25" name="Imagem 24"/>
        <cNvPicPr>
          <a:picLocks noChangeAspect="1"/>
        </cNvPicPr>
      </nvPicPr>
      <blipFill>
        <a:blip r:embed="rId8"/>
        <a:stretch>
          <a:fillRect/>
        </a:stretch>
      </blipFill>
      <spPr>
        <a:xfrm>
          <a:off x="609600" y="17497425"/>
          <a:ext cx="1722665" cy="2453197"/>
        </a:xfrm>
        <a:prstGeom prst="rect">
          <avLst/>
        </a:prstGeom>
        <a:ln>
          <a:prstDash val="solid"/>
        </a:ln>
      </spPr>
    </pic>
    <clientData/>
  </twoCellAnchor>
  <twoCellAnchor editAs="oneCell">
    <from>
      <col>3</col>
      <colOff>0</colOff>
      <row>107</row>
      <rowOff>0</rowOff>
    </from>
    <to>
      <col>6</col>
      <colOff>861939</colOff>
      <row>122</row>
      <rowOff>152933</rowOff>
    </to>
    <pic>
      <nvPicPr>
        <cNvPr id="28" name="Imagem 27"/>
        <cNvPicPr>
          <a:picLocks noChangeAspect="1" noChangeArrowheads="1"/>
        </cNvPicPr>
      </nvPicPr>
      <blipFill>
        <a:blip r:embed="rId9"/>
        <a:srcRect/>
        <a:stretch>
          <a:fillRect/>
        </a:stretch>
      </blipFill>
      <spPr bwMode="auto">
        <a:xfrm>
          <a:off x="2733675" y="17983200"/>
          <a:ext cx="2453443" cy="2581809"/>
        </a:xfrm>
        <a:prstGeom prst="rect">
          <avLst/>
        </a:prstGeom>
        <a:noFill/>
        <a:ln>
          <a:prstDash val="solid"/>
        </a:ln>
      </spPr>
    </pic>
    <clientData/>
  </twoCellAnchor>
  <twoCellAnchor editAs="oneCell">
    <from>
      <col>8</col>
      <colOff>0</colOff>
      <row>107</row>
      <rowOff>0</rowOff>
    </from>
    <to>
      <col>10</col>
      <colOff>361314</colOff>
      <row>115</row>
      <rowOff>74369</rowOff>
    </to>
    <pic>
      <nvPicPr>
        <cNvPr id="40" name="Imagem 39"/>
        <cNvPicPr>
          <a:picLocks noChangeAspect="1" noChangeArrowheads="1"/>
        </cNvPicPr>
      </nvPicPr>
      <blipFill>
        <a:blip cstate="print" r:embed="rId10"/>
        <a:srcRect/>
        <a:stretch>
          <a:fillRect/>
        </a:stretch>
      </blipFill>
      <spPr bwMode="auto">
        <a:xfrm>
          <a:off x="5657850" y="17983200"/>
          <a:ext cx="1206140" cy="1369769"/>
        </a:xfrm>
        <a:prstGeom prst="rect">
          <avLst/>
        </a:prstGeom>
        <a:noFill/>
        <a:ln>
          <a:prstDash val="solid"/>
        </a:ln>
      </spPr>
    </pic>
    <clientData/>
  </twoCellAnchor>
  <twoCellAnchor editAs="oneCell">
    <from>
      <col>8</col>
      <colOff>0</colOff>
      <row>117</row>
      <rowOff>0</rowOff>
    </from>
    <to>
      <col>10</col>
      <colOff>219456</colOff>
      <row>124</row>
      <rowOff>150233</rowOff>
    </to>
    <pic>
      <nvPicPr>
        <cNvPr id="41" name="Imagem 40"/>
        <cNvPicPr>
          <a:picLocks noChangeAspect="1" noChangeArrowheads="1"/>
        </cNvPicPr>
      </nvPicPr>
      <blipFill>
        <a:blip r:embed="rId11"/>
        <a:srcRect/>
        <a:stretch>
          <a:fillRect/>
        </a:stretch>
      </blipFill>
      <spPr bwMode="auto">
        <a:xfrm>
          <a:off x="5657850" y="19602450"/>
          <a:ext cx="1064282" cy="1283707"/>
        </a:xfrm>
        <a:prstGeom prst="rect">
          <avLst/>
        </a:prstGeom>
        <a:noFill/>
        <a:ln>
          <a:prstDash val="solid"/>
        </a:ln>
      </spPr>
    </pic>
    <clientData/>
  </twoCellAnchor>
  <twoCellAnchor editAs="oneCell">
    <from>
      <col>1</col>
      <colOff>0</colOff>
      <row>126</row>
      <rowOff>0</rowOff>
    </from>
    <to>
      <col>2</col>
      <colOff>1207305</colOff>
      <row>142</row>
      <rowOff>13137</rowOff>
    </to>
    <pic>
      <nvPicPr>
        <cNvPr id="2" name="Imagem 1"/>
        <cNvPicPr>
          <a:picLocks noChangeAspect="1"/>
        </cNvPicPr>
      </nvPicPr>
      <blipFill>
        <a:blip r:embed="rId12"/>
        <a:stretch>
          <a:fillRect/>
        </a:stretch>
      </blipFill>
      <spPr>
        <a:xfrm>
          <a:off x="609600" y="21126450"/>
          <a:ext cx="1588305" cy="2603937"/>
        </a:xfrm>
        <a:prstGeom prst="rect">
          <avLst/>
        </a:prstGeom>
        <a:ln>
          <a:prstDash val="solid"/>
        </a:ln>
      </spPr>
    </pic>
    <clientData/>
  </twoCellAnchor>
  <twoCellAnchor editAs="oneCell">
    <from>
      <col>8</col>
      <colOff>66261</colOff>
      <row>1</row>
      <rowOff>91109</rowOff>
    </from>
    <to>
      <col>10</col>
      <colOff>493816</colOff>
      <row>3</row>
      <rowOff>124592</rowOff>
    </to>
    <pic>
      <nvPicPr>
        <cNvPr id="3" name="Picture 1"/>
        <cNvPicPr>
          <a:picLocks noChangeAspect="1"/>
        </cNvPicPr>
      </nvPicPr>
      <blipFill rotWithShape="1">
        <a:blip cstate="print" r:embed="rId13"/>
        <a:srcRect l="10772" t="31424" r="35078" b="37931"/>
        <a:stretch>
          <a:fillRect/>
        </a:stretch>
      </blipFill>
      <spPr>
        <a:xfrm>
          <a:off x="8448261" y="265044"/>
          <a:ext cx="1272381" cy="489026"/>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6</col>
      <colOff>546008</colOff>
      <row>23</row>
      <rowOff>124556</rowOff>
    </from>
    <to>
      <col>8</col>
      <colOff>171757</colOff>
      <row>30</row>
      <rowOff>17687</rowOff>
    </to>
    <pic>
      <nvPicPr>
        <cNvPr id="9" name="Imagem 8"/>
        <cNvPicPr>
          <a:picLocks noChangeAspect="1"/>
        </cNvPicPr>
      </nvPicPr>
      <blipFill>
        <a:blip r:embed="rId1"/>
        <a:stretch>
          <a:fillRect/>
        </a:stretch>
      </blipFill>
      <spPr>
        <a:xfrm>
          <a:off x="3936908" y="4267931"/>
          <a:ext cx="1893527" cy="1026606"/>
        </a:xfrm>
        <a:prstGeom prst="rect">
          <avLst/>
        </a:prstGeom>
        <a:ln>
          <a:prstDash val="solid"/>
        </a:ln>
      </spPr>
    </pic>
    <clientData/>
  </twoCellAnchor>
  <twoCellAnchor editAs="oneCell">
    <from>
      <col>8</col>
      <colOff>142706</colOff>
      <row>1</row>
      <rowOff>149925</rowOff>
    </from>
    <to>
      <col>10</col>
      <colOff>570831</colOff>
      <row>4</row>
      <rowOff>36871</rowOff>
    </to>
    <pic>
      <nvPicPr>
        <cNvPr id="23" name="Picture 1"/>
        <cNvPicPr>
          <a:picLocks noChangeAspect="1"/>
        </cNvPicPr>
      </nvPicPr>
      <blipFill rotWithShape="1">
        <a:blip cstate="print" r:embed="rId2"/>
        <a:srcRect l="10772" t="31424" r="35078" b="37931"/>
        <a:stretch>
          <a:fillRect/>
        </a:stretch>
      </blipFill>
      <spPr>
        <a:xfrm>
          <a:off x="7514228" y="323860"/>
          <a:ext cx="1272951" cy="508141"/>
        </a:xfrm>
        <a:prstGeom prst="rect">
          <avLst/>
        </a:prstGeom>
        <a:ln>
          <a:prstDash val="solid"/>
        </a:ln>
      </spPr>
    </pic>
    <clientData/>
  </twoCellAnchor>
  <twoCellAnchor editAs="oneCell">
    <from>
      <col>1</col>
      <colOff>0</colOff>
      <row>68</row>
      <rowOff>0</rowOff>
    </from>
    <to>
      <col>2</col>
      <colOff>1235426</colOff>
      <row>91</row>
      <rowOff>44172</rowOff>
    </to>
    <pic>
      <nvPicPr>
        <cNvPr id="29" name="Imagem 28"/>
        <cNvPicPr>
          <a:picLocks noChangeAspect="1"/>
        </cNvPicPr>
      </nvPicPr>
      <blipFill>
        <a:blip r:embed="rId3"/>
        <a:stretch>
          <a:fillRect/>
        </a:stretch>
      </blipFill>
      <spPr>
        <a:xfrm>
          <a:off x="609600" y="11553825"/>
          <a:ext cx="1616426" cy="4085492"/>
        </a:xfrm>
        <a:prstGeom prst="rect">
          <avLst/>
        </a:prstGeom>
        <a:ln>
          <a:prstDash val="solid"/>
        </a:ln>
      </spPr>
    </pic>
    <clientData/>
  </twoCellAnchor>
  <twoCellAnchor editAs="oneCell">
    <from>
      <col>3</col>
      <colOff>0</colOff>
      <row>68</row>
      <rowOff>0</rowOff>
    </from>
    <to>
      <col>6</col>
      <colOff>943227</colOff>
      <row>82</row>
      <rowOff>88677</rowOff>
    </to>
    <pic>
      <nvPicPr>
        <cNvPr id="30" name="Imagem 29"/>
        <cNvPicPr>
          <a:picLocks noChangeAspect="1"/>
        </cNvPicPr>
      </nvPicPr>
      <blipFill>
        <a:blip r:embed="rId4"/>
        <a:stretch>
          <a:fillRect/>
        </a:stretch>
      </blipFill>
      <spPr>
        <a:xfrm>
          <a:off x="2590800" y="11553825"/>
          <a:ext cx="2531004" cy="2668591"/>
        </a:xfrm>
        <a:prstGeom prst="rect">
          <avLst/>
        </a:prstGeom>
        <a:ln>
          <a:prstDash val="solid"/>
        </a:ln>
      </spPr>
    </pic>
    <clientData/>
  </twoCellAnchor>
  <twoCellAnchor editAs="oneCell">
    <from>
      <col>8</col>
      <colOff>0</colOff>
      <row>68</row>
      <rowOff>0</rowOff>
    </from>
    <to>
      <col>10</col>
      <colOff>531158</colOff>
      <row>82</row>
      <rowOff>89040</rowOff>
    </to>
    <pic>
      <nvPicPr>
        <cNvPr id="31" name="Imagem 30"/>
        <cNvPicPr>
          <a:picLocks noChangeAspect="1"/>
        </cNvPicPr>
      </nvPicPr>
      <blipFill>
        <a:blip r:embed="rId5"/>
        <a:stretch>
          <a:fillRect/>
        </a:stretch>
      </blipFill>
      <spPr>
        <a:xfrm>
          <a:off x="5314950" y="11553825"/>
          <a:ext cx="1376812" cy="2668954"/>
        </a:xfrm>
        <a:prstGeom prst="rect">
          <avLst/>
        </a:prstGeom>
        <a:ln>
          <a:prstDash val="solid"/>
        </a:ln>
      </spPr>
    </pic>
    <clientData/>
  </twoCellAnchor>
  <twoCellAnchor editAs="oneCell">
    <from>
      <col>3</col>
      <colOff>0</colOff>
      <row>85</row>
      <rowOff>0</rowOff>
    </from>
    <to>
      <col>6</col>
      <colOff>143030</colOff>
      <row>100</row>
      <rowOff>22146</rowOff>
    </to>
    <pic>
      <nvPicPr>
        <cNvPr id="32" name="Imagem 31"/>
        <cNvPicPr>
          <a:picLocks noChangeAspect="1"/>
        </cNvPicPr>
      </nvPicPr>
      <blipFill>
        <a:blip r:embed="rId6"/>
        <a:stretch>
          <a:fillRect/>
        </a:stretch>
      </blipFill>
      <spPr>
        <a:xfrm>
          <a:off x="2590800" y="14363700"/>
          <a:ext cx="1734948" cy="2455103"/>
        </a:xfrm>
        <a:prstGeom prst="rect">
          <avLst/>
        </a:prstGeom>
        <a:ln>
          <a:prstDash val="solid"/>
        </a:ln>
      </spPr>
    </pic>
    <clientData/>
  </twoCellAnchor>
  <twoCellAnchor editAs="oneCell">
    <from>
      <col>7</col>
      <colOff>0</colOff>
      <row>86</row>
      <rowOff>0</rowOff>
    </from>
    <to>
      <col>8</col>
      <colOff>397226</colOff>
      <row>102</row>
      <rowOff>71655</rowOff>
    </to>
    <pic>
      <nvPicPr>
        <cNvPr id="33" name="Imagem 32"/>
        <cNvPicPr>
          <a:picLocks noChangeAspect="1"/>
        </cNvPicPr>
      </nvPicPr>
      <blipFill>
        <a:blip r:embed="rId7"/>
        <a:stretch>
          <a:fillRect/>
        </a:stretch>
      </blipFill>
      <spPr>
        <a:xfrm>
          <a:off x="4667250" y="14525625"/>
          <a:ext cx="1608143" cy="2665176"/>
        </a:xfrm>
        <a:prstGeom prst="rect">
          <avLst/>
        </a:prstGeom>
        <a:ln>
          <a:prstDash val="solid"/>
        </a:ln>
      </spPr>
    </pic>
    <clientData/>
  </twoCellAnchor>
  <twoCellAnchor editAs="oneCell">
    <from>
      <col>1</col>
      <colOff>0</colOff>
      <row>102</row>
      <rowOff>0</rowOff>
    </from>
    <to>
      <col>2</col>
      <colOff>1308428</colOff>
      <row>117</row>
      <rowOff>110277</rowOff>
    </to>
    <pic>
      <nvPicPr>
        <cNvPr id="34" name="Imagem 33"/>
        <cNvPicPr>
          <a:picLocks noChangeAspect="1"/>
        </cNvPicPr>
      </nvPicPr>
      <blipFill>
        <a:blip r:embed="rId8"/>
        <a:stretch>
          <a:fillRect/>
        </a:stretch>
      </blipFill>
      <spPr>
        <a:xfrm>
          <a:off x="609600" y="17173575"/>
          <a:ext cx="1689428" cy="2539153"/>
        </a:xfrm>
        <a:prstGeom prst="rect">
          <avLst/>
        </a:prstGeom>
        <a:ln>
          <a:prstDash val="solid"/>
        </a:ln>
      </spPr>
    </pic>
    <clientData/>
  </twoCellAnchor>
  <twoCellAnchor editAs="oneCell">
    <from>
      <col>3</col>
      <colOff>0</colOff>
      <row>103</row>
      <rowOff>0</rowOff>
    </from>
    <to>
      <col>6</col>
      <colOff>863761</colOff>
      <row>118</row>
      <rowOff>149123</rowOff>
    </to>
    <pic>
      <nvPicPr>
        <cNvPr id="35" name="Imagem 34"/>
        <cNvPicPr>
          <a:picLocks noChangeAspect="1" noChangeArrowheads="1"/>
        </cNvPicPr>
      </nvPicPr>
      <blipFill>
        <a:blip r:embed="rId9"/>
        <a:srcRect/>
        <a:stretch>
          <a:fillRect/>
        </a:stretch>
      </blipFill>
      <spPr bwMode="auto">
        <a:xfrm>
          <a:off x="2590800" y="17335500"/>
          <a:ext cx="2451538" cy="2577998"/>
        </a:xfrm>
        <a:prstGeom prst="rect">
          <avLst/>
        </a:prstGeom>
        <a:noFill/>
        <a:ln>
          <a:prstDash val="solid"/>
        </a:ln>
      </spPr>
    </pic>
    <clientData/>
  </twoCellAnchor>
  <twoCellAnchor editAs="oneCell">
    <from>
      <col>2</col>
      <colOff>0</colOff>
      <row>121</row>
      <rowOff>57604</rowOff>
    </from>
    <to>
      <col>2</col>
      <colOff>1064282</colOff>
      <row>129</row>
      <rowOff>44006</rowOff>
    </to>
    <pic>
      <nvPicPr>
        <cNvPr id="37" name="Imagem 36"/>
        <cNvPicPr>
          <a:picLocks noChangeAspect="1" noChangeArrowheads="1"/>
        </cNvPicPr>
      </nvPicPr>
      <blipFill>
        <a:blip r:embed="rId10"/>
        <a:srcRect/>
        <a:stretch>
          <a:fillRect/>
        </a:stretch>
      </blipFill>
      <spPr bwMode="auto">
        <a:xfrm>
          <a:off x="990600" y="20307754"/>
          <a:ext cx="1064282" cy="1281802"/>
        </a:xfrm>
        <a:prstGeom prst="rect">
          <avLst/>
        </a:prstGeom>
        <a:noFill/>
        <a:ln>
          <a:prstDash val="solid"/>
        </a:ln>
      </spPr>
    </pic>
    <clientData/>
  </twoCellAnchor>
  <twoCellAnchor editAs="oneCell">
    <from>
      <col>3</col>
      <colOff>130975</colOff>
      <row>121</row>
      <rowOff>0</rowOff>
    </from>
    <to>
      <col>5</col>
      <colOff>227741</colOff>
      <row>129</row>
      <rowOff>70559</rowOff>
    </to>
    <pic>
      <nvPicPr>
        <cNvPr id="38" name="Imagem 37"/>
        <cNvPicPr>
          <a:picLocks noChangeAspect="1" noChangeArrowheads="1"/>
        </cNvPicPr>
      </nvPicPr>
      <blipFill>
        <a:blip cstate="print" r:embed="rId11"/>
        <a:srcRect/>
        <a:stretch>
          <a:fillRect/>
        </a:stretch>
      </blipFill>
      <spPr bwMode="auto">
        <a:xfrm>
          <a:off x="2721775" y="20250150"/>
          <a:ext cx="1209950" cy="1365959"/>
        </a:xfrm>
        <a:prstGeom prst="rect">
          <avLst/>
        </a:prstGeom>
        <a:noFill/>
        <a:ln>
          <a:prstDash val="solid"/>
        </a:ln>
      </spPr>
    </pic>
    <clientData/>
  </twoCellAnchor>
  <twoCellAnchor editAs="oneCell">
    <from>
      <col>8</col>
      <colOff>0</colOff>
      <row>103</row>
      <rowOff>0</rowOff>
    </from>
    <to>
      <col>11</col>
      <colOff>178614</colOff>
      <row>118</row>
      <rowOff>17526</rowOff>
    </to>
    <pic>
      <nvPicPr>
        <cNvPr id="2" name="Imagem 1"/>
        <cNvPicPr>
          <a:picLocks noChangeAspect="1"/>
        </cNvPicPr>
      </nvPicPr>
      <blipFill>
        <a:blip r:embed="rId12"/>
        <a:stretch>
          <a:fillRect/>
        </a:stretch>
      </blipFill>
      <spPr>
        <a:xfrm>
          <a:off x="5314950" y="17402175"/>
          <a:ext cx="1738229" cy="2446401"/>
        </a:xfrm>
        <a:prstGeom prst="rect">
          <avLst/>
        </a:prstGeom>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6</col>
      <colOff>546008</colOff>
      <row>23</row>
      <rowOff>124556</rowOff>
    </from>
    <to>
      <col>8</col>
      <colOff>172071</colOff>
      <row>30</row>
      <rowOff>17687</rowOff>
    </to>
    <pic>
      <nvPicPr>
        <cNvPr id="9" name="Imagem 8"/>
        <cNvPicPr>
          <a:picLocks noChangeAspect="1"/>
        </cNvPicPr>
      </nvPicPr>
      <blipFill>
        <a:blip r:embed="rId1"/>
        <a:stretch>
          <a:fillRect/>
        </a:stretch>
      </blipFill>
      <spPr>
        <a:xfrm>
          <a:off x="3936908" y="4267931"/>
          <a:ext cx="1893527" cy="1026606"/>
        </a:xfrm>
        <a:prstGeom prst="rect">
          <avLst/>
        </a:prstGeom>
        <a:ln>
          <a:prstDash val="solid"/>
        </a:ln>
      </spPr>
    </pic>
    <clientData/>
  </twoCellAnchor>
  <twoCellAnchor editAs="oneCell">
    <from>
      <col>8</col>
      <colOff>96323</colOff>
      <row>1</row>
      <rowOff>116794</rowOff>
    </from>
    <to>
      <col>10</col>
      <colOff>524035</colOff>
      <row>4</row>
      <rowOff>2380</rowOff>
    </to>
    <pic>
      <nvPicPr>
        <cNvPr id="23" name="Picture 1"/>
        <cNvPicPr>
          <a:picLocks noChangeAspect="1"/>
        </cNvPicPr>
      </nvPicPr>
      <blipFill rotWithShape="1">
        <a:blip cstate="print" r:embed="rId2"/>
        <a:srcRect l="10772" t="31424" r="35078" b="37931"/>
        <a:stretch>
          <a:fillRect/>
        </a:stretch>
      </blipFill>
      <spPr>
        <a:xfrm>
          <a:off x="8468798" y="288244"/>
          <a:ext cx="1275437" cy="504711"/>
        </a:xfrm>
        <a:prstGeom prst="rect">
          <avLst/>
        </a:prstGeom>
        <a:ln>
          <a:prstDash val="solid"/>
        </a:ln>
      </spPr>
    </pic>
    <clientData/>
  </twoCellAnchor>
  <twoCellAnchor editAs="oneCell">
    <from>
      <col>1</col>
      <colOff>0</colOff>
      <row>68</row>
      <rowOff>0</rowOff>
    </from>
    <to>
      <col>2</col>
      <colOff>1236892</colOff>
      <row>91</row>
      <rowOff>18317</rowOff>
    </to>
    <pic>
      <nvPicPr>
        <cNvPr id="28" name="Imagem 27"/>
        <cNvPicPr>
          <a:picLocks noChangeAspect="1"/>
        </cNvPicPr>
      </nvPicPr>
      <blipFill>
        <a:blip r:embed="rId3"/>
        <a:stretch>
          <a:fillRect/>
        </a:stretch>
      </blipFill>
      <spPr>
        <a:xfrm>
          <a:off x="609600" y="11553825"/>
          <a:ext cx="1617892" cy="4085492"/>
        </a:xfrm>
        <a:prstGeom prst="rect">
          <avLst/>
        </a:prstGeom>
        <a:ln>
          <a:prstDash val="solid"/>
        </a:ln>
      </spPr>
    </pic>
    <clientData/>
  </twoCellAnchor>
  <twoCellAnchor editAs="oneCell">
    <from>
      <col>3</col>
      <colOff>0</colOff>
      <row>68</row>
      <rowOff>0</rowOff>
    </from>
    <to>
      <col>5</col>
      <colOff>256814</colOff>
      <row>82</row>
      <rowOff>62279</rowOff>
    </to>
    <pic>
      <nvPicPr>
        <cNvPr id="29" name="Imagem 28"/>
        <cNvPicPr>
          <a:picLocks noChangeAspect="1"/>
        </cNvPicPr>
      </nvPicPr>
      <blipFill>
        <a:blip r:embed="rId4"/>
        <a:stretch>
          <a:fillRect/>
        </a:stretch>
      </blipFill>
      <spPr>
        <a:xfrm>
          <a:off x="2590800" y="11553825"/>
          <a:ext cx="1359229" cy="2672129"/>
        </a:xfrm>
        <a:prstGeom prst="rect">
          <avLst/>
        </a:prstGeom>
        <a:ln>
          <a:prstDash val="solid"/>
        </a:ln>
      </spPr>
    </pic>
    <clientData/>
  </twoCellAnchor>
  <twoCellAnchor editAs="oneCell">
    <from>
      <col>7</col>
      <colOff>0</colOff>
      <row>68</row>
      <rowOff>0</rowOff>
    </from>
    <to>
      <col>9</col>
      <colOff>22935</colOff>
      <row>81</row>
      <rowOff>7178</rowOff>
    </to>
    <pic>
      <nvPicPr>
        <cNvPr id="30" name="Imagem 29"/>
        <cNvPicPr>
          <a:picLocks noChangeAspect="1"/>
        </cNvPicPr>
      </nvPicPr>
      <blipFill>
        <a:blip r:embed="rId5"/>
        <a:stretch>
          <a:fillRect/>
        </a:stretch>
      </blipFill>
      <spPr>
        <a:xfrm>
          <a:off x="4743450" y="11553825"/>
          <a:ext cx="1734950" cy="2455103"/>
        </a:xfrm>
        <a:prstGeom prst="rect">
          <avLst/>
        </a:prstGeom>
        <a:ln>
          <a:prstDash val="solid"/>
        </a:ln>
      </spPr>
    </pic>
    <clientData/>
  </twoCellAnchor>
  <twoCellAnchor editAs="oneCell">
    <from>
      <col>1</col>
      <colOff>0</colOff>
      <row>94</row>
      <rowOff>0</rowOff>
    </from>
    <to>
      <col>2</col>
      <colOff>1308429</colOff>
      <row>109</row>
      <rowOff>110278</rowOff>
    </to>
    <pic>
      <nvPicPr>
        <cNvPr id="31" name="Imagem 30"/>
        <cNvPicPr>
          <a:picLocks noChangeAspect="1"/>
        </cNvPicPr>
      </nvPicPr>
      <blipFill>
        <a:blip r:embed="rId6"/>
        <a:stretch>
          <a:fillRect/>
        </a:stretch>
      </blipFill>
      <spPr>
        <a:xfrm>
          <a:off x="609600" y="15878175"/>
          <a:ext cx="1689429" cy="2539153"/>
        </a:xfrm>
        <a:prstGeom prst="rect">
          <avLst/>
        </a:prstGeom>
        <a:ln>
          <a:prstDash val="solid"/>
        </a:ln>
      </spPr>
    </pic>
    <clientData/>
  </twoCellAnchor>
  <twoCellAnchor editAs="oneCell">
    <from>
      <col>3</col>
      <colOff>0</colOff>
      <row>85</row>
      <rowOff>0</rowOff>
    </from>
    <to>
      <col>6</col>
      <colOff>868732</colOff>
      <row>100</row>
      <rowOff>149123</rowOff>
    </to>
    <pic>
      <nvPicPr>
        <cNvPr id="32" name="Imagem 31"/>
        <cNvPicPr>
          <a:picLocks noChangeAspect="1" noChangeArrowheads="1"/>
        </cNvPicPr>
      </nvPicPr>
      <blipFill>
        <a:blip r:embed="rId7"/>
        <a:srcRect/>
        <a:stretch>
          <a:fillRect/>
        </a:stretch>
      </blipFill>
      <spPr bwMode="auto">
        <a:xfrm>
          <a:off x="2590800" y="14363700"/>
          <a:ext cx="2451538" cy="2577998"/>
        </a:xfrm>
        <a:prstGeom prst="rect">
          <avLst/>
        </a:prstGeom>
        <a:noFill/>
        <a:ln>
          <a:prstDash val="solid"/>
        </a:ln>
      </spPr>
    </pic>
    <clientData/>
  </twoCellAnchor>
  <twoCellAnchor editAs="oneCell">
    <from>
      <col>8</col>
      <colOff>0</colOff>
      <row>85</row>
      <rowOff>0</rowOff>
    </from>
    <to>
      <col>11</col>
      <colOff>46042</colOff>
      <row>101</row>
      <rowOff>74376</rowOff>
    </to>
    <pic>
      <nvPicPr>
        <cNvPr id="33" name="Imagem 32"/>
        <cNvPicPr>
          <a:picLocks noChangeAspect="1"/>
        </cNvPicPr>
      </nvPicPr>
      <blipFill>
        <a:blip r:embed="rId8"/>
        <a:stretch>
          <a:fillRect/>
        </a:stretch>
      </blipFill>
      <spPr>
        <a:xfrm>
          <a:off x="5391150" y="14363700"/>
          <a:ext cx="1608142" cy="2665176"/>
        </a:xfrm>
        <a:prstGeom prst="rect">
          <avLst/>
        </a:prstGeom>
        <a:ln>
          <a:prstDash val="solid"/>
        </a:ln>
      </spPr>
    </pic>
    <clientData/>
  </twoCellAnchor>
  <twoCellAnchor editAs="oneCell">
    <from>
      <col>3</col>
      <colOff>0</colOff>
      <row>102</row>
      <rowOff>57604</rowOff>
    </from>
    <to>
      <col>4</col>
      <colOff>554074</colOff>
      <row>110</row>
      <rowOff>44006</rowOff>
    </to>
    <pic>
      <nvPicPr>
        <cNvPr id="35" name="Imagem 34"/>
        <cNvPicPr>
          <a:picLocks noChangeAspect="1" noChangeArrowheads="1"/>
        </cNvPicPr>
      </nvPicPr>
      <blipFill>
        <a:blip r:embed="rId9"/>
        <a:srcRect/>
        <a:stretch>
          <a:fillRect/>
        </a:stretch>
      </blipFill>
      <spPr bwMode="auto">
        <a:xfrm>
          <a:off x="2590800" y="17231179"/>
          <a:ext cx="1064283" cy="1281802"/>
        </a:xfrm>
        <a:prstGeom prst="rect">
          <avLst/>
        </a:prstGeom>
        <a:noFill/>
        <a:ln>
          <a:prstDash val="solid"/>
        </a:ln>
      </spPr>
    </pic>
    <clientData/>
  </twoCellAnchor>
  <twoCellAnchor editAs="oneCell">
    <from>
      <col>5</col>
      <colOff>264325</colOff>
      <row>102</row>
      <rowOff>0</rowOff>
    </from>
    <to>
      <col>6</col>
      <colOff>998026</colOff>
      <row>110</row>
      <rowOff>70559</rowOff>
    </to>
    <pic>
      <nvPicPr>
        <cNvPr id="36" name="Imagem 35"/>
        <cNvPicPr>
          <a:picLocks noChangeAspect="1" noChangeArrowheads="1"/>
        </cNvPicPr>
      </nvPicPr>
      <blipFill>
        <a:blip cstate="print" r:embed="rId10"/>
        <a:srcRect/>
        <a:stretch>
          <a:fillRect/>
        </a:stretch>
      </blipFill>
      <spPr bwMode="auto">
        <a:xfrm>
          <a:off x="3960025" y="17173575"/>
          <a:ext cx="1209950" cy="1365959"/>
        </a:xfrm>
        <a:prstGeom prst="rect">
          <avLst/>
        </a:prstGeom>
        <a:noFill/>
        <a:ln>
          <a:prstDash val="solid"/>
        </a:ln>
      </spPr>
    </pic>
    <clientData/>
  </twoCellAnchor>
  <twoCellAnchor editAs="oneCell">
    <from>
      <col>10</col>
      <colOff>0</colOff>
      <row>68</row>
      <rowOff>0</rowOff>
    </from>
    <to>
      <col>13</col>
      <colOff>44979</colOff>
      <row>82</row>
      <rowOff>58741</rowOff>
    </to>
    <pic>
      <nvPicPr>
        <cNvPr id="2" name="Imagem 1"/>
        <cNvPicPr>
          <a:picLocks noChangeAspect="1"/>
        </cNvPicPr>
      </nvPicPr>
      <blipFill>
        <a:blip r:embed="rId11"/>
        <a:stretch>
          <a:fillRect/>
        </a:stretch>
      </blipFill>
      <spPr>
        <a:xfrm>
          <a:off x="6934200" y="11391900"/>
          <a:ext cx="2531004" cy="2668591"/>
        </a:xfrm>
        <a:prstGeom prst="rect">
          <avLst/>
        </a:prstGeom>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51" min="1" max="1"/>
    <col width="10.7109375" customWidth="1" style="51" min="2" max="2"/>
    <col width="3.7109375" bestFit="1" customWidth="1" style="51" min="3" max="3"/>
    <col width="12.5703125" customWidth="1" style="51" min="4" max="4"/>
    <col width="24.7109375" bestFit="1" customWidth="1" style="51" min="5" max="5"/>
    <col width="8.42578125" customWidth="1" style="51" min="6" max="6"/>
    <col width="7.42578125" customWidth="1" style="51" min="7" max="7"/>
    <col width="9.140625" customWidth="1" style="65" min="8" max="16384"/>
  </cols>
  <sheetData>
    <row r="1" ht="24" customHeight="1">
      <c r="A1" s="187" t="inlineStr">
        <is>
          <t>PROPOSTA TÉCNICA</t>
        </is>
      </c>
      <c r="B1" s="188" t="n"/>
      <c r="C1" s="188" t="n"/>
      <c r="D1" s="188" t="n"/>
      <c r="E1" s="188" t="n"/>
      <c r="F1" s="188" t="n"/>
      <c r="G1" s="189" t="n"/>
      <c r="P1" s="6">
        <f>IF(B19="empilhado",3,IF(B19="duplo",2,1))</f>
        <v/>
      </c>
      <c r="R1" s="65" t="inlineStr">
        <is>
          <t>3 x Reatores</t>
        </is>
      </c>
      <c r="T1" s="65" t="inlineStr">
        <is>
          <t>Lado-a-lado ou triângulo</t>
        </is>
      </c>
    </row>
    <row r="2" ht="15" customHeight="1">
      <c r="A2" s="9" t="inlineStr">
        <is>
          <t>Nossa Referência:</t>
        </is>
      </c>
      <c r="B2" s="10">
        <f>#REF!</f>
        <v/>
      </c>
      <c r="D2" s="11" t="inlineStr">
        <is>
          <t>Cliente:</t>
        </is>
      </c>
      <c r="E2" s="163">
        <f>#REF!</f>
        <v/>
      </c>
      <c r="F2" s="188" t="n"/>
      <c r="G2" s="189" t="n"/>
      <c r="O2" s="40" t="inlineStr">
        <is>
          <t>isolador de topo</t>
        </is>
      </c>
      <c r="P2" s="41" t="n">
        <v>1</v>
      </c>
      <c r="R2" s="65" t="inlineStr">
        <is>
          <t>1 x Reator</t>
        </is>
      </c>
      <c r="T2" s="65" t="inlineStr">
        <is>
          <t>Empilhado</t>
        </is>
      </c>
    </row>
    <row r="3" ht="15.75" customHeight="1">
      <c r="A3" s="190">
        <f>#REF!</f>
        <v/>
      </c>
      <c r="B3" s="188" t="n"/>
      <c r="C3" s="188" t="n"/>
      <c r="D3" s="188" t="n"/>
      <c r="E3" s="188" t="n"/>
      <c r="F3" s="188" t="n"/>
      <c r="G3" s="189" t="n"/>
      <c r="P3" s="7" t="n"/>
      <c r="T3" s="65" t="inlineStr">
        <is>
          <t>Duplo</t>
        </is>
      </c>
    </row>
    <row r="4">
      <c r="A4" s="191">
        <f>(#REF!)&amp;" Reator(es), Tipo "&amp;(#REF!)</f>
        <v/>
      </c>
      <c r="B4" s="188" t="n"/>
      <c r="C4" s="188" t="n"/>
      <c r="D4" s="188" t="n"/>
      <c r="E4" s="188" t="n"/>
      <c r="F4" s="188" t="n"/>
      <c r="G4" s="189" t="n"/>
      <c r="P4" s="7" t="n"/>
    </row>
    <row r="5" ht="12.95" customHeight="1">
      <c r="A5" s="12" t="inlineStr">
        <is>
          <t>Indutância Nominal</t>
        </is>
      </c>
      <c r="B5" s="13">
        <f>#REF!</f>
        <v/>
      </c>
      <c r="C5" s="14" t="inlineStr">
        <is>
          <t>mH</t>
        </is>
      </c>
      <c r="D5" s="15">
        <f>IF(#REF!=#REF!,"(-0 / + 10%)",IF(#REF!=#REF!,"(-5 / +5%)",IF(#REF!=#REF!,"(-0 / +20%)","(-5 / + 5%)")))</f>
        <v/>
      </c>
      <c r="E5" s="14" t="inlineStr">
        <is>
          <t>Altura Reator Módulo</t>
        </is>
      </c>
      <c r="F5" s="16">
        <f>#REF!</f>
        <v/>
      </c>
      <c r="G5" s="17" t="inlineStr">
        <is>
          <t>mm</t>
        </is>
      </c>
      <c r="P5" s="7" t="n"/>
    </row>
    <row r="6" ht="12.95" customHeight="1">
      <c r="A6" s="18" t="inlineStr">
        <is>
          <t>Impedância Nominal</t>
        </is>
      </c>
      <c r="B6" s="19">
        <f>#REF!</f>
        <v/>
      </c>
      <c r="C6" s="192" t="inlineStr">
        <is>
          <t>Ω</t>
        </is>
      </c>
      <c r="D6" s="53" t="n"/>
      <c r="E6" s="53" t="inlineStr">
        <is>
          <t>Diâmetro Externo</t>
        </is>
      </c>
      <c r="F6" s="52">
        <f>#REF!</f>
        <v/>
      </c>
      <c r="G6" s="44" t="inlineStr">
        <is>
          <t>mm</t>
        </is>
      </c>
      <c r="P6" s="7" t="n"/>
    </row>
    <row r="7" ht="12.95" customHeight="1">
      <c r="A7" s="18" t="inlineStr">
        <is>
          <t>Tensão do Sistema</t>
        </is>
      </c>
      <c r="B7" s="70">
        <f>#REF!</f>
        <v/>
      </c>
      <c r="C7" s="53" t="inlineStr">
        <is>
          <t>kV</t>
        </is>
      </c>
      <c r="D7" s="53" t="n"/>
      <c r="E7" s="53" t="inlineStr">
        <is>
          <t>Diâmetro da Fundação</t>
        </is>
      </c>
      <c r="F7" s="52">
        <f>#REF!</f>
        <v/>
      </c>
      <c r="G7" s="44" t="inlineStr">
        <is>
          <t>mm</t>
        </is>
      </c>
      <c r="P7" s="8" t="n"/>
    </row>
    <row r="8" ht="12.95" customHeight="1">
      <c r="A8" s="18" t="inlineStr">
        <is>
          <t xml:space="preserve">Nível de Isolamento Entre Terminais (NBI) </t>
        </is>
      </c>
      <c r="B8" s="53">
        <f>#REF!</f>
        <v/>
      </c>
      <c r="C8" s="53" t="inlineStr">
        <is>
          <t>kVp</t>
        </is>
      </c>
      <c r="D8" s="53" t="n"/>
      <c r="E8" s="53" t="inlineStr">
        <is>
          <t>Distância Mínima Entre Eixos de Reatores</t>
        </is>
      </c>
      <c r="F8" s="52">
        <f>#REF!</f>
        <v/>
      </c>
      <c r="G8" s="44" t="inlineStr">
        <is>
          <t>mm</t>
        </is>
      </c>
    </row>
    <row r="9" ht="12.95" customHeight="1">
      <c r="A9" s="18" t="inlineStr">
        <is>
          <t>Frequência</t>
        </is>
      </c>
      <c r="B9" s="70">
        <f>#REF!</f>
        <v/>
      </c>
      <c r="C9" s="53" t="inlineStr">
        <is>
          <t>Hz</t>
        </is>
      </c>
      <c r="D9" s="53" t="n"/>
      <c r="E9" s="53" t="inlineStr">
        <is>
          <t>Peso por Módulo</t>
        </is>
      </c>
      <c r="F9" s="71">
        <f>#REF!</f>
        <v/>
      </c>
      <c r="G9" s="44" t="inlineStr">
        <is>
          <t>kg</t>
        </is>
      </c>
    </row>
    <row r="10" ht="12.95" customHeight="1">
      <c r="A10" s="18" t="inlineStr">
        <is>
          <t>Frequência de Sintonia</t>
        </is>
      </c>
      <c r="B10" s="70">
        <f>#REF!</f>
        <v/>
      </c>
      <c r="C10" s="53" t="inlineStr">
        <is>
          <t>Hz</t>
        </is>
      </c>
      <c r="D10" s="53" t="n"/>
      <c r="E10" s="53" t="inlineStr">
        <is>
          <t xml:space="preserve">Peso Total </t>
        </is>
      </c>
      <c r="F10" s="71">
        <f>IF(P1=1,#REF!,IF(P1=2,(2*#REF!+#REF!*(#REF!+#REF!)),(3*#REF!+#REF!*(#REF!+2*#REF!))))</f>
        <v/>
      </c>
      <c r="G10" s="44" t="inlineStr">
        <is>
          <t>kg</t>
        </is>
      </c>
    </row>
    <row r="11" ht="12.95" customHeight="1">
      <c r="A11" s="18" t="inlineStr">
        <is>
          <t>Corrente Nominal</t>
        </is>
      </c>
      <c r="B11" s="70">
        <f>#REF!</f>
        <v/>
      </c>
      <c r="C11" s="53" t="inlineStr">
        <is>
          <t>A</t>
        </is>
      </c>
      <c r="D11" s="53" t="n"/>
      <c r="G11" s="26" t="n"/>
    </row>
    <row r="12" ht="12.95" customHeight="1">
      <c r="A12" s="18" t="inlineStr">
        <is>
          <t>Corrente de Curto-circuito Térmica / Duração</t>
        </is>
      </c>
      <c r="B12" s="70">
        <f>#REF!&amp;" / "&amp;#REF!</f>
        <v/>
      </c>
      <c r="C12" s="53" t="inlineStr">
        <is>
          <t>kA / s</t>
        </is>
      </c>
      <c r="D12" s="53" t="n"/>
      <c r="E12" s="53" t="inlineStr">
        <is>
          <t>Altitude Máxima</t>
        </is>
      </c>
      <c r="F12" s="53" t="n">
        <v>1000</v>
      </c>
      <c r="G12" s="44" t="inlineStr">
        <is>
          <t>manm</t>
        </is>
      </c>
    </row>
    <row r="13" ht="12.95" customHeight="1">
      <c r="A13" s="18" t="inlineStr">
        <is>
          <t>Corrente de Curto-circuito Dinâmica</t>
        </is>
      </c>
      <c r="B13" s="27">
        <f>#REF!</f>
        <v/>
      </c>
      <c r="C13" s="53" t="inlineStr">
        <is>
          <t>kAp</t>
        </is>
      </c>
      <c r="D13" s="53" t="n"/>
      <c r="E13" s="53" t="inlineStr">
        <is>
          <t>Temperatura Ambiente</t>
        </is>
      </c>
      <c r="F13" s="53">
        <f>#REF!</f>
        <v/>
      </c>
      <c r="G13" s="44" t="inlineStr">
        <is>
          <t>ºC</t>
        </is>
      </c>
    </row>
    <row r="14" ht="12.95" customHeight="1">
      <c r="A14" s="18" t="inlineStr">
        <is>
          <t>Perdas por Fase à 75ºC / Corrente Nominal</t>
        </is>
      </c>
      <c r="B14" s="27">
        <f>IF((#REF!*1.1*0.001)&lt;0.1,0.1,#REF!*1.1*0.001)*(IF(#REF!=2,1.13,1))</f>
        <v/>
      </c>
      <c r="C14" s="53" t="inlineStr">
        <is>
          <t>kW</t>
        </is>
      </c>
      <c r="D14" s="53" t="n"/>
      <c r="E14" s="53" t="inlineStr">
        <is>
          <t>Velocidade do Vento</t>
        </is>
      </c>
      <c r="F14" s="53">
        <f>#REF!</f>
        <v/>
      </c>
      <c r="G14" s="44" t="inlineStr">
        <is>
          <t>km/h</t>
        </is>
      </c>
    </row>
    <row r="15" ht="12.95" customHeight="1">
      <c r="A15" s="18" t="inlineStr">
        <is>
          <t>Fator Q à 75ºC / Frequencia Nominal</t>
        </is>
      </c>
      <c r="B15" s="70" t="inlineStr">
        <is>
          <t>≥</t>
        </is>
      </c>
      <c r="C15" s="58">
        <f>0.8*#REF!</f>
        <v/>
      </c>
      <c r="D15" s="53" t="n"/>
      <c r="G15" s="26" t="n"/>
    </row>
    <row r="16" ht="12.95" customHeight="1">
      <c r="A16" s="18" t="inlineStr">
        <is>
          <t>Fator Q à 75ºC / Frequencia de Sintonia</t>
        </is>
      </c>
      <c r="B16" s="70" t="inlineStr">
        <is>
          <t>≥</t>
        </is>
      </c>
      <c r="C16" s="58">
        <f>#REF!*0.8</f>
        <v/>
      </c>
      <c r="D16" s="53" t="n"/>
      <c r="E16" s="53" t="inlineStr">
        <is>
          <t>Resfriamento</t>
        </is>
      </c>
      <c r="F16" s="70" t="inlineStr">
        <is>
          <t>A.N.</t>
        </is>
      </c>
      <c r="G16" s="26" t="n"/>
    </row>
    <row r="17" ht="12.95" customHeight="1">
      <c r="A17" s="29" t="n"/>
      <c r="C17" s="53" t="n"/>
      <c r="D17" s="53" t="n"/>
      <c r="E17" s="53" t="inlineStr">
        <is>
          <t>Instalação</t>
        </is>
      </c>
      <c r="F17" s="70">
        <f>#REF!</f>
        <v/>
      </c>
      <c r="G17" s="26" t="n"/>
    </row>
    <row r="18" ht="12.95" customHeight="1">
      <c r="A18" s="18" t="inlineStr">
        <is>
          <t>Potência Nominal</t>
        </is>
      </c>
      <c r="B18" s="19">
        <f>(B6*B11^2)/1000</f>
        <v/>
      </c>
      <c r="C18" s="53" t="inlineStr">
        <is>
          <t>kVAr</t>
        </is>
      </c>
      <c r="D18" s="53" t="n"/>
      <c r="E18" s="53" t="inlineStr">
        <is>
          <t>Classe de Isolamento</t>
        </is>
      </c>
      <c r="F18" s="70">
        <f>IF(#REF!=155,"F (155ºC)","B (130ºC)")</f>
        <v/>
      </c>
      <c r="G18" s="26" t="n"/>
    </row>
    <row r="19" ht="12.95" customHeight="1">
      <c r="A19" s="30" t="inlineStr">
        <is>
          <t>Tipo de Montagem</t>
        </is>
      </c>
      <c r="B19" s="158" t="inlineStr">
        <is>
          <t>Lado-a-lado ou triângulo</t>
        </is>
      </c>
      <c r="C19" s="193" t="n"/>
      <c r="D19" s="31" t="n"/>
      <c r="E19" s="32" t="inlineStr">
        <is>
          <t>Norma Aplicável</t>
        </is>
      </c>
      <c r="F19" s="5">
        <f>#REF!</f>
        <v/>
      </c>
      <c r="G19" s="33" t="n"/>
    </row>
    <row r="20" ht="12.95" customHeight="1">
      <c r="A20" s="34" t="inlineStr">
        <is>
          <t>Notas</t>
        </is>
      </c>
      <c r="D20" s="69" t="n"/>
      <c r="E20" s="149" t="inlineStr">
        <is>
          <t>Dimensões do Reator</t>
        </is>
      </c>
      <c r="F20" s="194" t="n"/>
      <c r="G20" s="195" t="n"/>
    </row>
    <row r="21" ht="12.95" customHeight="1">
      <c r="A21" s="18" t="inlineStr">
        <is>
          <t>1 - Cor dos reatores - Munsell N6,5 (padrão BREE)</t>
        </is>
      </c>
      <c r="D21" s="153">
        <f>TEXT(F5,"0")&amp;" mm"</f>
        <v/>
      </c>
      <c r="G21" s="26" t="n"/>
    </row>
    <row r="22" ht="12.95" customHeight="1">
      <c r="A22" s="18" t="inlineStr">
        <is>
          <t>2 - Desenho orientativo para proposta.</t>
        </is>
      </c>
      <c r="D22" s="196" t="n"/>
      <c r="G22" s="26" t="n"/>
    </row>
    <row r="23" ht="12.95" customHeight="1">
      <c r="A23" s="160" t="inlineStr">
        <is>
          <t>3 - Localização dos terminais pode ser modificada para atender à especificação do cliente.</t>
        </is>
      </c>
      <c r="D23" s="196" t="n"/>
      <c r="G23" s="26" t="n"/>
    </row>
    <row r="24" ht="12.95" customHeight="1">
      <c r="A24" s="197" t="n"/>
      <c r="D24" s="196" t="n"/>
      <c r="G24" s="26" t="n"/>
    </row>
    <row r="25" ht="12.95" customHeight="1">
      <c r="A25" s="160" t="inlineStr">
        <is>
          <t>4 - Pedestal espaçador de alumínio poderá ser localizado na parte inferior ou superior do isolador.</t>
        </is>
      </c>
      <c r="D25" s="196" t="n"/>
      <c r="G25" s="26" t="n"/>
    </row>
    <row r="26" ht="12.95" customHeight="1">
      <c r="A26" s="197" t="n"/>
      <c r="D26" s="196" t="n"/>
      <c r="G26" s="26" t="n"/>
    </row>
    <row r="27" ht="12.95" customHeight="1">
      <c r="A27" s="18" t="inlineStr">
        <is>
          <t>5 - Dimensões em mm</t>
        </is>
      </c>
      <c r="D27" s="196" t="n"/>
      <c r="G27" s="26" t="n"/>
    </row>
    <row r="28" ht="12.95" customHeight="1">
      <c r="A28" s="35" t="inlineStr">
        <is>
          <t>6 - Altura total do conjunto Trifasico (mm)</t>
        </is>
      </c>
      <c r="B28" s="36">
        <f>F5*3+(2*#REF!+(IF(P2=1,2,1))*(#REF!+#REF!))*1000+IF(#REF!=2,0,(#REF!*1000))*5</f>
        <v/>
      </c>
      <c r="D28" s="196" t="n"/>
      <c r="G28" s="26" t="n"/>
    </row>
    <row r="29" ht="12.95" customHeight="1">
      <c r="A29" s="35" t="inlineStr">
        <is>
          <t>6 - Altura total do conjunto Duplo (mm)</t>
        </is>
      </c>
      <c r="B29" s="36">
        <f>F5*2+(#REF!+#REF!+#REF!)*1000+IF(#REF!=2,0,(#REF!*1000))*3</f>
        <v/>
      </c>
      <c r="D29" s="153" t="n"/>
      <c r="G29" s="26" t="n"/>
    </row>
    <row r="30" ht="12.95" customHeight="1">
      <c r="A30" s="18" t="n"/>
      <c r="B30" s="53" t="n"/>
      <c r="D30" s="153">
        <f>TEXT(#REF!*1000+#REF!,"0")&amp;" mm"</f>
        <v/>
      </c>
      <c r="G30" s="26" t="n"/>
    </row>
    <row r="31" ht="12.95" customHeight="1">
      <c r="A31" s="29" t="n"/>
      <c r="D31" s="196" t="n"/>
      <c r="G31" s="26" t="n"/>
    </row>
    <row r="32" ht="12.95" customHeight="1">
      <c r="A32" s="34" t="inlineStr">
        <is>
          <t>Dados Suporte</t>
        </is>
      </c>
      <c r="D32" s="196" t="n"/>
      <c r="G32" s="26" t="n"/>
    </row>
    <row r="33" ht="12.95" customHeight="1">
      <c r="A33" s="18" t="inlineStr">
        <is>
          <t>Isoladores</t>
        </is>
      </c>
      <c r="B33" s="53" t="inlineStr">
        <is>
          <t>Não inclusos</t>
        </is>
      </c>
      <c r="D33" s="196" t="n"/>
      <c r="G33" s="26" t="n"/>
    </row>
    <row r="34" ht="12.95" customHeight="1">
      <c r="A34" s="18" t="inlineStr">
        <is>
          <t>Isolador da Base (quantidade x tipo)</t>
        </is>
      </c>
      <c r="B34" s="53">
        <f>#REF!&amp;" X "&amp;#REF!</f>
        <v/>
      </c>
      <c r="D34" s="196" t="n"/>
      <c r="G34" s="26" t="n"/>
    </row>
    <row r="35" ht="12.95" customHeight="1">
      <c r="A35" s="18" t="inlineStr">
        <is>
          <t>Isolador Entre fases (quantidade x tipo)</t>
        </is>
      </c>
      <c r="B35" s="53">
        <f>IF(P1=3,(2*#REF!&amp;" X "&amp;#REF!),IF(P1=2,(#REF!&amp;" X "&amp;#REF!)))</f>
        <v/>
      </c>
      <c r="D35" s="196" t="n"/>
      <c r="G35" s="26" t="n"/>
    </row>
    <row r="36" ht="12.95" customHeight="1">
      <c r="A36" s="62" t="inlineStr">
        <is>
          <t>Isolador da Base (quantidade x tipo)</t>
        </is>
      </c>
      <c r="B36" s="72">
        <f>#REF!&amp;" X "&amp;#REF!</f>
        <v/>
      </c>
      <c r="D36" s="196" t="n"/>
      <c r="G36" s="26" t="n"/>
    </row>
    <row r="37" ht="12.95" customHeight="1">
      <c r="A37" s="29" t="n"/>
      <c r="B37" s="31" t="n"/>
      <c r="C37" s="31" t="n"/>
      <c r="E37" s="198" t="inlineStr">
        <is>
          <t>Imagem meramente ilustrativa</t>
        </is>
      </c>
      <c r="F37" s="193" t="n"/>
      <c r="G37" s="199" t="n"/>
    </row>
    <row r="38" ht="12.95" customFormat="1" customHeight="1" s="65">
      <c r="A38" s="137" t="inlineStr">
        <is>
          <t>Distanciamento Magnético</t>
        </is>
      </c>
      <c r="B38" s="194" t="n"/>
      <c r="C38" s="138" t="n"/>
      <c r="D38" s="138" t="n"/>
      <c r="E38" s="166" t="inlineStr">
        <is>
          <t>Ensaios Elétricos em Fábrica</t>
        </is>
      </c>
      <c r="F38" s="166" t="n"/>
      <c r="G38" s="37" t="n"/>
    </row>
    <row r="39" ht="12.95" customFormat="1" customHeight="1" s="65">
      <c r="A39" s="49" t="n"/>
      <c r="B39" s="50" t="n"/>
      <c r="C39" s="51" t="n"/>
      <c r="D39" s="51" t="n"/>
      <c r="E39" s="51" t="n"/>
      <c r="F39" s="53" t="n"/>
      <c r="G39" s="26" t="n"/>
    </row>
    <row r="40" ht="12.95" customFormat="1" customHeight="1" s="65">
      <c r="A40" s="49">
        <f>E8</f>
        <v/>
      </c>
      <c r="B40" s="51" t="n"/>
      <c r="C40" s="52">
        <f>F8</f>
        <v/>
      </c>
      <c r="D40" s="53">
        <f>G8</f>
        <v/>
      </c>
      <c r="E40" s="53" t="inlineStr">
        <is>
          <t>→ Visual e dimensional.</t>
        </is>
      </c>
      <c r="F40" s="53" t="n"/>
      <c r="G40" s="26" t="n"/>
    </row>
    <row r="41" ht="12.95" customFormat="1" customHeight="1" s="65">
      <c r="A41" s="34" t="inlineStr">
        <is>
          <t>Distanciamento axial a partir da cruzeta superior/inferior para:</t>
        </is>
      </c>
      <c r="B41" s="54" t="n"/>
      <c r="C41" s="51" t="n"/>
      <c r="D41" s="51" t="n"/>
      <c r="E41" s="53" t="inlineStr">
        <is>
          <t>→ Medição de resistência ôhmica do enrolamento.</t>
        </is>
      </c>
      <c r="F41" s="53" t="n"/>
      <c r="G41" s="26" t="n"/>
    </row>
    <row r="42" ht="12.95" customFormat="1" customHeight="1" s="65">
      <c r="A42" s="49" t="inlineStr">
        <is>
          <t>→ Pequenas partes metálicas não formando laços fechados (MC1)</t>
        </is>
      </c>
      <c r="B42" s="50" t="n"/>
      <c r="C42" s="52">
        <f>F6/2</f>
        <v/>
      </c>
      <c r="D42" s="53" t="inlineStr">
        <is>
          <t>mm</t>
        </is>
      </c>
      <c r="E42" s="53" t="inlineStr">
        <is>
          <t>→ Medição da reatância.</t>
        </is>
      </c>
      <c r="F42" s="53" t="n"/>
      <c r="G42" s="26" t="n"/>
    </row>
    <row r="43" ht="12.95" customFormat="1" customHeight="1" s="65">
      <c r="A43" s="34" t="inlineStr">
        <is>
          <t>Distanciamento radial a partir da linha de centro do reator para:</t>
        </is>
      </c>
      <c r="B43" s="54" t="n"/>
      <c r="C43" s="55" t="n"/>
      <c r="D43" s="51" t="n"/>
      <c r="E43" s="53" t="inlineStr">
        <is>
          <t>→ Medição de perdas à temperatura ambiente.</t>
        </is>
      </c>
      <c r="F43" s="53" t="n"/>
      <c r="G43" s="26" t="n"/>
    </row>
    <row r="44" ht="12.95" customFormat="1" customHeight="1" s="65">
      <c r="A44" s="49" t="inlineStr">
        <is>
          <t>→ Pequenas partes metálicas não formando laços fechados (MC1)</t>
        </is>
      </c>
      <c r="B44" s="50" t="n"/>
      <c r="C44" s="52">
        <f>F6*1.1</f>
        <v/>
      </c>
      <c r="D44" s="53" t="inlineStr">
        <is>
          <t>mm</t>
        </is>
      </c>
      <c r="E44" s="53" t="inlineStr">
        <is>
          <t>→ Medição da indutância e do fator de qualidade na frequência de sintonia.</t>
        </is>
      </c>
      <c r="F44" s="51" t="n"/>
      <c r="G44" s="26" t="n"/>
    </row>
    <row r="45" ht="12.95" customFormat="1" customHeight="1" s="65">
      <c r="A45" s="29" t="n"/>
      <c r="B45" s="51" t="n"/>
      <c r="C45" s="51" t="n"/>
      <c r="D45" s="51" t="n"/>
      <c r="E45" s="51" t="n"/>
      <c r="F45" s="51" t="n"/>
      <c r="G45" s="26" t="n"/>
    </row>
    <row r="46" ht="12.95" customFormat="1" customHeight="1" s="65">
      <c r="A46" s="137" t="inlineStr">
        <is>
          <t>Dimensões das Embalagens</t>
        </is>
      </c>
      <c r="B46" s="138" t="n"/>
      <c r="C46" s="138" t="n"/>
      <c r="D46" s="138" t="n"/>
      <c r="E46" s="138" t="n"/>
      <c r="F46" s="166" t="n"/>
      <c r="G46" s="46" t="n"/>
    </row>
    <row r="47" ht="12.95" customFormat="1" customHeight="1" s="65">
      <c r="A47" s="18" t="n"/>
      <c r="B47" s="51" t="n"/>
      <c r="C47" s="51" t="n"/>
      <c r="D47" s="51" t="n"/>
      <c r="E47" s="51" t="n"/>
      <c r="F47" s="53" t="n"/>
      <c r="G47" s="44" t="n"/>
    </row>
    <row r="48" ht="12.95" customFormat="1" customHeight="1" s="65">
      <c r="A48" s="39" t="inlineStr">
        <is>
          <t>Conteudo por Emb</t>
        </is>
      </c>
      <c r="B48" s="103" t="inlineStr">
        <is>
          <t>1 x Reator</t>
        </is>
      </c>
      <c r="C48" s="53" t="n"/>
      <c r="D48" s="51" t="n"/>
      <c r="E48" s="51" t="n"/>
      <c r="F48" s="53" t="n"/>
      <c r="G48" s="44" t="n"/>
    </row>
    <row r="49" ht="12.95" customFormat="1" customHeight="1" s="65">
      <c r="A49" s="39" t="inlineStr">
        <is>
          <t>C x L x A (cm) :</t>
        </is>
      </c>
      <c r="B49" s="57">
        <f>#REF!&amp;" x "&amp;#REF!&amp;"  x "&amp;#REF!&amp;" cm"</f>
        <v/>
      </c>
      <c r="C49" s="51" t="n"/>
      <c r="D49" s="51" t="n"/>
      <c r="E49" s="51" t="n"/>
      <c r="F49" s="53" t="n"/>
      <c r="G49" s="44" t="n"/>
    </row>
    <row r="50" ht="12.95" customFormat="1" customHeight="1" s="65">
      <c r="A50" s="18" t="inlineStr">
        <is>
          <t>Tipo da embalagem:</t>
        </is>
      </c>
      <c r="B50" s="53" t="inlineStr">
        <is>
          <t>Engradado</t>
        </is>
      </c>
      <c r="C50" s="51" t="n"/>
      <c r="D50" s="51" t="n"/>
      <c r="E50" s="51" t="n"/>
      <c r="F50" s="53" t="n"/>
      <c r="G50" s="44" t="n"/>
    </row>
    <row r="51" ht="12.95" customFormat="1" customHeight="1" s="65">
      <c r="A51" s="18" t="inlineStr">
        <is>
          <t>Peso bruto (kg) :</t>
        </is>
      </c>
      <c r="B51" s="58">
        <f>#REF!</f>
        <v/>
      </c>
      <c r="C51" s="51" t="n"/>
      <c r="D51" s="51" t="n"/>
      <c r="E51" s="51" t="n"/>
      <c r="F51" s="53" t="n"/>
      <c r="G51" s="44" t="n"/>
    </row>
    <row r="52" ht="12.95" customFormat="1" customHeight="1" s="65">
      <c r="A52" s="18" t="inlineStr">
        <is>
          <t>Nº de Engradados</t>
        </is>
      </c>
      <c r="B52" s="103">
        <f>#REF!</f>
        <v/>
      </c>
      <c r="C52" s="51" t="n"/>
      <c r="D52" s="53" t="n"/>
      <c r="E52" s="53" t="n"/>
      <c r="F52" s="53" t="n"/>
      <c r="G52" s="44" t="n"/>
    </row>
    <row r="53" ht="12.95" customFormat="1" customHeight="1" s="65">
      <c r="A53" s="18" t="n"/>
      <c r="B53" s="53" t="n"/>
      <c r="C53" s="51" t="n"/>
      <c r="D53" s="59" t="n"/>
      <c r="E53" s="59" t="n"/>
      <c r="F53" s="59" t="n"/>
      <c r="G53" s="60" t="n"/>
    </row>
    <row r="54" ht="12.95" customFormat="1" customHeight="1" s="65">
      <c r="A54" s="164" t="inlineStr">
        <is>
          <t>Rua Prefeito Domingos Mocelin Neto, 155 CEP 83420-000 | Quatro Barras - PR,  Brasil - Tel.: +55 41 3167-4000</t>
        </is>
      </c>
      <c r="B54" s="193" t="n"/>
      <c r="C54" s="193" t="n"/>
      <c r="D54" s="193" t="n"/>
      <c r="E54" s="193" t="n"/>
      <c r="F54" s="32" t="inlineStr">
        <is>
          <t>Data:</t>
        </is>
      </c>
      <c r="G54" s="61">
        <f>TODAY()</f>
        <v/>
      </c>
    </row>
    <row r="55" customFormat="1" s="65">
      <c r="A55" s="51" t="n"/>
      <c r="B55" s="51" t="n"/>
      <c r="C55" s="51" t="n"/>
      <c r="D55" s="51" t="n"/>
      <c r="E55" s="51" t="n"/>
      <c r="F55" s="51" t="n"/>
      <c r="G55" s="51" t="n"/>
    </row>
    <row r="58" ht="12.75" customHeight="1">
      <c r="L58" s="187" t="n"/>
      <c r="M58" s="188" t="n"/>
      <c r="N58" s="188" t="n"/>
      <c r="O58" s="188" t="n"/>
      <c r="P58" s="188" t="n"/>
      <c r="Q58" s="188" t="n"/>
      <c r="R58" s="189" t="n"/>
    </row>
    <row r="59" ht="12.75" customHeight="1">
      <c r="L59" s="9" t="n"/>
      <c r="M59" s="10" t="n"/>
      <c r="N59" s="51" t="n"/>
      <c r="O59" s="11" t="n"/>
      <c r="P59" s="163" t="n"/>
      <c r="Q59" s="188" t="n"/>
      <c r="R59" s="189" t="n"/>
    </row>
    <row r="60" ht="12.75" customHeight="1">
      <c r="L60" s="190" t="n"/>
      <c r="M60" s="188" t="n"/>
      <c r="N60" s="188" t="n"/>
      <c r="O60" s="188" t="n"/>
      <c r="P60" s="188" t="n"/>
      <c r="Q60" s="188" t="n"/>
      <c r="R60" s="189" t="n"/>
    </row>
    <row r="61" ht="15" customHeight="1">
      <c r="L61" s="191" t="n"/>
      <c r="M61" s="188" t="n"/>
      <c r="N61" s="188" t="n"/>
      <c r="O61" s="188" t="n"/>
      <c r="P61" s="188" t="n"/>
      <c r="Q61" s="188" t="n"/>
      <c r="R61" s="189" t="n"/>
    </row>
    <row r="62" ht="15" customHeight="1">
      <c r="J62" s="65" t="inlineStr">
        <is>
          <t>PF00001</t>
        </is>
      </c>
      <c r="L62" s="12" t="n"/>
      <c r="M62" s="13" t="n"/>
      <c r="N62" s="14" t="n"/>
      <c r="O62" s="15" t="n"/>
      <c r="P62" s="14" t="n"/>
      <c r="Q62" s="16" t="n"/>
      <c r="R62" s="17" t="n"/>
    </row>
    <row r="63" ht="15" customHeight="1">
      <c r="L63" s="18" t="n"/>
      <c r="M63" s="19" t="n"/>
      <c r="N63" s="192" t="n"/>
      <c r="O63" s="53" t="n"/>
      <c r="P63" s="53" t="n"/>
      <c r="Q63" s="52" t="n"/>
      <c r="R63" s="44" t="n"/>
    </row>
    <row r="64" ht="15" customHeight="1">
      <c r="L64" s="18" t="n"/>
      <c r="M64" s="70" t="n"/>
      <c r="N64" s="53" t="n"/>
      <c r="O64" s="53" t="n"/>
      <c r="P64" s="53" t="n"/>
      <c r="Q64" s="52" t="n"/>
      <c r="R64" s="44" t="n"/>
    </row>
    <row r="65">
      <c r="L65" s="18" t="n"/>
      <c r="M65" s="53" t="n"/>
      <c r="N65" s="53" t="n"/>
      <c r="O65" s="53" t="n"/>
      <c r="P65" s="53" t="n"/>
      <c r="Q65" s="52" t="n"/>
      <c r="R65" s="44" t="n"/>
    </row>
    <row r="66">
      <c r="L66" s="18" t="n"/>
      <c r="M66" s="70" t="n"/>
      <c r="N66" s="53" t="n"/>
      <c r="O66" s="53" t="n"/>
      <c r="P66" s="53" t="n"/>
      <c r="Q66" s="71" t="n"/>
      <c r="R66" s="44" t="n"/>
    </row>
    <row r="67">
      <c r="L67" s="18" t="n"/>
      <c r="M67" s="70" t="n"/>
      <c r="N67" s="53" t="n"/>
      <c r="O67" s="53" t="n"/>
      <c r="P67" s="53" t="n"/>
      <c r="Q67" s="71" t="n"/>
      <c r="R67" s="44" t="n"/>
    </row>
    <row r="68">
      <c r="L68" s="18" t="n"/>
      <c r="M68" s="70" t="n"/>
      <c r="N68" s="53" t="n"/>
      <c r="O68" s="53" t="n"/>
      <c r="P68" s="51" t="n"/>
      <c r="Q68" s="51" t="n"/>
      <c r="R68" s="26" t="n"/>
    </row>
    <row r="69">
      <c r="L69" s="18" t="n"/>
      <c r="M69" s="70" t="n"/>
      <c r="N69" s="53" t="n"/>
      <c r="O69" s="53" t="n"/>
      <c r="P69" s="53" t="n"/>
      <c r="Q69" s="53" t="n"/>
      <c r="R69" s="44" t="n"/>
    </row>
    <row r="70">
      <c r="L70" s="18" t="n"/>
      <c r="M70" s="27" t="n"/>
      <c r="N70" s="53" t="n"/>
      <c r="O70" s="53" t="n"/>
      <c r="P70" s="53" t="n"/>
      <c r="Q70" s="53" t="n"/>
      <c r="R70" s="44" t="n"/>
    </row>
    <row r="71">
      <c r="L71" s="18" t="n"/>
      <c r="M71" s="27" t="n"/>
      <c r="N71" s="53" t="n"/>
      <c r="O71" s="53" t="n"/>
      <c r="P71" s="53" t="n"/>
      <c r="Q71" s="53" t="n"/>
      <c r="R71" s="44" t="n"/>
    </row>
    <row r="72">
      <c r="L72" s="18" t="n"/>
      <c r="M72" s="70" t="n"/>
      <c r="N72" s="58" t="n"/>
      <c r="O72" s="53" t="n"/>
      <c r="P72" s="51" t="n"/>
      <c r="Q72" s="51" t="n"/>
      <c r="R72" s="26" t="n"/>
    </row>
    <row r="73">
      <c r="L73" s="18" t="n"/>
      <c r="M73" s="70" t="n"/>
      <c r="N73" s="58" t="n"/>
      <c r="O73" s="53" t="n"/>
      <c r="P73" s="53" t="n"/>
      <c r="Q73" s="70" t="n"/>
      <c r="R73" s="26" t="n"/>
    </row>
    <row r="74">
      <c r="L74" s="29" t="n"/>
      <c r="M74" s="51" t="n"/>
      <c r="N74" s="53" t="n"/>
      <c r="O74" s="53" t="n"/>
      <c r="P74" s="53" t="n"/>
      <c r="Q74" s="70" t="n"/>
      <c r="R74" s="26" t="n"/>
    </row>
    <row r="75">
      <c r="L75" s="18" t="n"/>
      <c r="M75" s="19" t="n"/>
      <c r="N75" s="53" t="n"/>
      <c r="O75" s="53" t="n"/>
      <c r="P75" s="53" t="n"/>
      <c r="Q75" s="70" t="n"/>
      <c r="R75" s="26" t="n"/>
    </row>
    <row r="76">
      <c r="L76" s="30" t="n"/>
      <c r="M76" s="158" t="n"/>
      <c r="N76" s="193" t="n"/>
      <c r="O76" s="31" t="n"/>
      <c r="P76" s="32" t="n"/>
      <c r="Q76" s="5" t="n"/>
      <c r="R76" s="33" t="n"/>
    </row>
    <row r="77">
      <c r="L77" s="34" t="n"/>
      <c r="M77" s="51" t="n"/>
      <c r="N77" s="51" t="n"/>
      <c r="O77" s="69" t="n"/>
      <c r="P77" s="149" t="n"/>
      <c r="Q77" s="194" t="n"/>
      <c r="R77" s="195" t="n"/>
    </row>
    <row r="78" ht="12.75" customHeight="1">
      <c r="L78" s="18" t="n"/>
      <c r="M78" s="51" t="n"/>
      <c r="N78" s="51" t="n"/>
      <c r="O78" s="153" t="n"/>
      <c r="P78" s="51" t="n"/>
      <c r="Q78" s="51" t="n"/>
      <c r="R78" s="26" t="n"/>
    </row>
    <row r="79">
      <c r="L79" s="18" t="n"/>
      <c r="M79" s="51" t="n"/>
      <c r="N79" s="51" t="n"/>
      <c r="O79" s="196" t="n"/>
      <c r="P79" s="51" t="n"/>
      <c r="Q79" s="51" t="n"/>
      <c r="R79" s="26" t="n"/>
    </row>
    <row r="80" ht="12.75" customHeight="1">
      <c r="L80" s="160" t="n"/>
      <c r="O80" s="196" t="n"/>
      <c r="P80" s="51" t="n"/>
      <c r="Q80" s="51" t="n"/>
      <c r="R80" s="26" t="n"/>
    </row>
    <row r="81" ht="12.75" customHeight="1">
      <c r="L81" s="197" t="n"/>
      <c r="O81" s="196" t="n"/>
      <c r="P81" s="51" t="n"/>
      <c r="Q81" s="51" t="n"/>
      <c r="R81" s="26" t="n"/>
    </row>
    <row r="82" ht="12.75" customHeight="1">
      <c r="L82" s="160" t="n"/>
      <c r="O82" s="196" t="n"/>
      <c r="P82" s="51" t="n"/>
      <c r="Q82" s="51" t="n"/>
      <c r="R82" s="26" t="n"/>
    </row>
    <row r="83" ht="12.75" customHeight="1">
      <c r="L83" s="197" t="n"/>
      <c r="O83" s="196" t="n"/>
      <c r="P83" s="51" t="n"/>
      <c r="Q83" s="51" t="n"/>
      <c r="R83" s="26" t="n"/>
    </row>
    <row r="84">
      <c r="L84" s="18" t="n"/>
      <c r="M84" s="51" t="n"/>
      <c r="N84" s="51" t="n"/>
      <c r="O84" s="196" t="n"/>
      <c r="P84" s="51" t="n"/>
      <c r="Q84" s="51" t="n"/>
      <c r="R84" s="26" t="n"/>
    </row>
    <row r="85">
      <c r="L85" s="35" t="n"/>
      <c r="M85" s="36" t="n"/>
      <c r="N85" s="51" t="n"/>
      <c r="O85" s="196" t="n"/>
      <c r="P85" s="51" t="n"/>
      <c r="Q85" s="51" t="n"/>
      <c r="R85" s="26" t="n"/>
    </row>
    <row r="86">
      <c r="L86" s="35" t="n"/>
      <c r="M86" s="36" t="n"/>
      <c r="N86" s="51" t="n"/>
      <c r="O86" s="153" t="n"/>
      <c r="P86" s="51" t="n"/>
      <c r="Q86" s="51" t="n"/>
      <c r="R86" s="26" t="n"/>
    </row>
    <row r="87" ht="12.75" customHeight="1">
      <c r="L87" s="18" t="n"/>
      <c r="M87" s="53" t="n"/>
      <c r="N87" s="51" t="n"/>
      <c r="O87" s="153" t="n"/>
      <c r="P87" s="51" t="n"/>
      <c r="Q87" s="51" t="n"/>
      <c r="R87" s="26" t="n"/>
    </row>
    <row r="88" ht="12.75" customHeight="1">
      <c r="L88" s="29" t="n"/>
      <c r="M88" s="51" t="n"/>
      <c r="N88" s="51" t="n"/>
      <c r="O88" s="196" t="n"/>
      <c r="P88" s="51" t="n"/>
      <c r="Q88" s="51" t="n"/>
      <c r="R88" s="26" t="n"/>
    </row>
    <row r="89" ht="12.75" customHeight="1">
      <c r="L89" s="34" t="n"/>
      <c r="M89" s="51" t="n"/>
      <c r="N89" s="51" t="n"/>
      <c r="O89" s="196" t="n"/>
      <c r="P89" s="51" t="n"/>
      <c r="Q89" s="51" t="n"/>
      <c r="R89" s="26" t="n"/>
    </row>
    <row r="90" ht="12.75" customHeight="1">
      <c r="L90" s="18" t="n"/>
      <c r="M90" s="53" t="n"/>
      <c r="N90" s="51" t="n"/>
      <c r="O90" s="196" t="n"/>
      <c r="P90" s="51" t="n"/>
      <c r="Q90" s="51" t="n"/>
      <c r="R90" s="26" t="n"/>
    </row>
    <row r="91" ht="12.75" customHeight="1">
      <c r="L91" s="18" t="n"/>
      <c r="M91" s="53" t="n"/>
      <c r="N91" s="51" t="n"/>
      <c r="O91" s="196" t="n"/>
      <c r="P91" s="51" t="n"/>
      <c r="Q91" s="51" t="n"/>
      <c r="R91" s="26" t="n"/>
    </row>
    <row r="92" ht="12.75" customHeight="1">
      <c r="L92" s="18" t="n"/>
      <c r="M92" s="53" t="n"/>
      <c r="N92" s="51" t="n"/>
      <c r="O92" s="196" t="n"/>
      <c r="P92" s="51" t="n"/>
      <c r="Q92" s="51" t="n"/>
      <c r="R92" s="26" t="n"/>
    </row>
    <row r="93" ht="12.75" customHeight="1">
      <c r="L93" s="62" t="n"/>
      <c r="M93" s="72" t="n"/>
      <c r="N93" s="51" t="n"/>
      <c r="O93" s="196" t="n"/>
      <c r="P93" s="51" t="n"/>
      <c r="Q93" s="51" t="n"/>
      <c r="R93" s="26" t="n"/>
    </row>
    <row r="94">
      <c r="L94" s="29" t="n"/>
      <c r="M94" s="31" t="n"/>
      <c r="N94" s="31" t="n"/>
      <c r="O94" s="51" t="n"/>
      <c r="P94" s="198" t="n"/>
      <c r="Q94" s="193" t="n"/>
      <c r="R94" s="199" t="n"/>
    </row>
    <row r="95">
      <c r="L95" s="137" t="n"/>
      <c r="M95" s="194" t="n"/>
      <c r="N95" s="138" t="n"/>
      <c r="O95" s="138" t="n"/>
      <c r="P95" s="166" t="n"/>
      <c r="Q95" s="166" t="n"/>
      <c r="R95" s="37" t="n"/>
    </row>
    <row r="96">
      <c r="L96" s="49" t="n"/>
      <c r="M96" s="50" t="n"/>
      <c r="N96" s="51" t="n"/>
      <c r="O96" s="51" t="n"/>
      <c r="P96" s="51" t="n"/>
      <c r="Q96" s="53" t="n"/>
      <c r="R96" s="26" t="n"/>
    </row>
    <row r="97">
      <c r="L97" s="49" t="n"/>
      <c r="M97" s="51" t="n"/>
      <c r="N97" s="52" t="n"/>
      <c r="O97" s="53" t="n"/>
      <c r="P97" s="53" t="n"/>
      <c r="Q97" s="53" t="n"/>
      <c r="R97" s="26" t="n"/>
    </row>
    <row r="98">
      <c r="L98" s="34" t="n"/>
      <c r="M98" s="54" t="n"/>
      <c r="N98" s="51" t="n"/>
      <c r="O98" s="51" t="n"/>
      <c r="P98" s="53" t="n"/>
      <c r="Q98" s="53" t="n"/>
      <c r="R98" s="26" t="n"/>
    </row>
    <row r="99">
      <c r="L99" s="49" t="n"/>
      <c r="M99" s="50" t="n"/>
      <c r="N99" s="52" t="n"/>
      <c r="O99" s="53" t="n"/>
      <c r="P99" s="53" t="n"/>
      <c r="Q99" s="53" t="n"/>
      <c r="R99" s="26" t="n"/>
    </row>
    <row r="100">
      <c r="L100" s="34" t="n"/>
      <c r="M100" s="54" t="n"/>
      <c r="N100" s="55" t="n"/>
      <c r="O100" s="51" t="n"/>
      <c r="P100" s="53" t="n"/>
      <c r="Q100" s="53" t="n"/>
      <c r="R100" s="26" t="n"/>
    </row>
    <row r="101">
      <c r="L101" s="49" t="n"/>
      <c r="M101" s="50" t="n"/>
      <c r="N101" s="52" t="n"/>
      <c r="O101" s="53" t="n"/>
      <c r="P101" s="53" t="n"/>
      <c r="Q101" s="51" t="n"/>
      <c r="R101" s="26" t="n"/>
    </row>
    <row r="102">
      <c r="L102" s="29" t="n"/>
      <c r="M102" s="51" t="n"/>
      <c r="N102" s="51" t="n"/>
      <c r="O102" s="51" t="n"/>
      <c r="P102" s="51" t="n"/>
      <c r="Q102" s="51" t="n"/>
      <c r="R102" s="26" t="n"/>
    </row>
    <row r="103">
      <c r="L103" s="137" t="n"/>
      <c r="M103" s="138" t="n"/>
      <c r="N103" s="138" t="n"/>
      <c r="O103" s="138" t="n"/>
      <c r="P103" s="138" t="n"/>
      <c r="Q103" s="166" t="n"/>
      <c r="R103" s="46" t="n"/>
    </row>
    <row r="104">
      <c r="L104" s="18" t="n"/>
      <c r="M104" s="51" t="n"/>
      <c r="N104" s="51" t="n"/>
      <c r="O104" s="51" t="n"/>
      <c r="P104" s="51" t="n"/>
      <c r="Q104" s="53" t="n"/>
      <c r="R104" s="44" t="n"/>
    </row>
    <row r="105">
      <c r="L105" s="39" t="n"/>
      <c r="M105" s="103" t="n"/>
      <c r="N105" s="53" t="n"/>
      <c r="O105" s="51" t="n"/>
      <c r="P105" s="51" t="n"/>
      <c r="Q105" s="53" t="n"/>
      <c r="R105" s="44" t="n"/>
    </row>
    <row r="106">
      <c r="L106" s="39" t="n"/>
      <c r="M106" s="57" t="n"/>
      <c r="N106" s="51" t="n"/>
      <c r="O106" s="51" t="n"/>
      <c r="P106" s="51" t="n"/>
      <c r="Q106" s="53" t="n"/>
      <c r="R106" s="44" t="n"/>
    </row>
    <row r="107">
      <c r="L107" s="18" t="n"/>
      <c r="M107" s="53" t="n"/>
      <c r="N107" s="51" t="n"/>
      <c r="O107" s="51" t="n"/>
      <c r="P107" s="51" t="n"/>
      <c r="Q107" s="53" t="n"/>
      <c r="R107" s="44" t="n"/>
    </row>
    <row r="108">
      <c r="L108" s="18" t="n"/>
      <c r="M108" s="58" t="n"/>
      <c r="N108" s="51" t="n"/>
      <c r="O108" s="51" t="n"/>
      <c r="P108" s="51" t="n"/>
      <c r="Q108" s="53" t="n"/>
      <c r="R108" s="44" t="n"/>
    </row>
    <row r="109">
      <c r="L109" s="18" t="n"/>
      <c r="M109" s="103" t="n"/>
      <c r="N109" s="51" t="n"/>
      <c r="O109" s="53" t="n"/>
      <c r="P109" s="53" t="n"/>
      <c r="Q109" s="53" t="n"/>
      <c r="R109" s="44" t="n"/>
    </row>
    <row r="110" ht="15" customHeight="1">
      <c r="L110" s="18" t="n"/>
      <c r="M110" s="53" t="n"/>
      <c r="N110" s="51" t="n"/>
      <c r="O110" s="59" t="n"/>
      <c r="P110" s="59" t="n"/>
      <c r="Q110" s="59" t="n"/>
      <c r="R110" s="60" t="n"/>
    </row>
    <row r="111" ht="15" customHeight="1">
      <c r="L111" s="164" t="n"/>
      <c r="M111" s="193" t="n"/>
      <c r="N111" s="193" t="n"/>
      <c r="O111" s="193" t="n"/>
      <c r="P111" s="193" t="n"/>
      <c r="Q111" s="32" t="n"/>
      <c r="R111" s="61"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5">
      <formula>$P$1=2</formula>
    </cfRule>
    <cfRule type="expression" priority="12" dxfId="5">
      <formula>$P$1=3</formula>
    </cfRule>
  </conditionalFormatting>
  <conditionalFormatting sqref="A28:B28">
    <cfRule type="expression" priority="10" dxfId="4">
      <formula>$P$1=3</formula>
    </cfRule>
  </conditionalFormatting>
  <conditionalFormatting sqref="A29:B29">
    <cfRule type="expression" priority="9" dxfId="46">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5">
      <formula>$P$1=2</formula>
    </cfRule>
    <cfRule type="expression" priority="6" dxfId="5">
      <formula>$P$1=3</formula>
    </cfRule>
  </conditionalFormatting>
  <conditionalFormatting sqref="L85:M85">
    <cfRule type="expression" priority="4" dxfId="4">
      <formula>$P$1=3</formula>
    </cfRule>
  </conditionalFormatting>
  <conditionalFormatting sqref="L86:M86">
    <cfRule type="expression" priority="3" dxfId="46">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8">
    <tabColor rgb="FF00B0F0"/>
    <outlinePr summaryBelow="1" summaryRight="1"/>
    <pageSetUpPr/>
  </sheetPr>
  <dimension ref="B1:AJ131"/>
  <sheetViews>
    <sheetView tabSelected="1" zoomScale="115" zoomScaleNormal="115" workbookViewId="0">
      <selection activeCell="E23" sqref="E23"/>
    </sheetView>
  </sheetViews>
  <sheetFormatPr baseColWidth="8" defaultColWidth="9.140625" defaultRowHeight="12.75"/>
  <cols>
    <col width="9.140625" customWidth="1" style="65" min="1" max="1"/>
    <col width="5.7109375" customWidth="1" style="51" min="2" max="2"/>
    <col width="27.85546875" bestFit="1" customWidth="1" style="51" min="3" max="3"/>
    <col width="7.7109375" customWidth="1" style="51" min="4" max="4"/>
    <col width="9" customWidth="1" style="51" min="5" max="5"/>
    <col width="7.140625" bestFit="1" customWidth="1" style="51" min="6" max="6"/>
    <col width="15.85546875" customWidth="1" style="51" min="7" max="7"/>
    <col width="18.140625" customWidth="1" style="51" min="8" max="8"/>
    <col width="7.5703125" bestFit="1" customWidth="1" style="65" min="9" max="9"/>
    <col width="5.140625" bestFit="1" customWidth="1" style="65" min="10" max="10"/>
    <col width="10.7109375" bestFit="1" customWidth="1" style="65" min="11" max="11"/>
    <col width="9.140625" customWidth="1" style="65" min="12" max="12"/>
    <col width="9.7109375" customWidth="1" style="200" min="13" max="13"/>
    <col width="10" customWidth="1" style="201" min="14" max="14"/>
    <col width="10.7109375" customWidth="1" style="201" min="15" max="15"/>
    <col width="9.5703125" customWidth="1" style="201" min="16" max="16"/>
    <col width="43.5703125" bestFit="1" customWidth="1" style="201" min="17" max="17"/>
    <col width="33.85546875" bestFit="1" customWidth="1" style="201" min="18" max="18"/>
    <col width="37.85546875" bestFit="1" customWidth="1" style="201" min="19" max="19"/>
    <col width="42.42578125" bestFit="1" customWidth="1" style="201" min="20" max="20"/>
    <col width="33.85546875" bestFit="1" customWidth="1" style="201" min="21" max="21"/>
    <col width="42.28515625" bestFit="1" customWidth="1" style="201" min="22" max="22"/>
    <col width="41.7109375" bestFit="1" customWidth="1" style="201" min="23" max="23"/>
    <col width="45.28515625" bestFit="1" customWidth="1" style="201" min="24" max="24"/>
    <col width="42.42578125" bestFit="1" customWidth="1" style="201" min="25" max="25"/>
    <col width="15.140625" bestFit="1" customWidth="1" style="201" min="26" max="26"/>
    <col width="24" bestFit="1" customWidth="1" style="201" min="27" max="27"/>
    <col width="23.28515625" customWidth="1" style="201" min="28" max="28"/>
    <col width="20.85546875" bestFit="1" customWidth="1" style="201" min="29" max="29"/>
    <col width="25.7109375" bestFit="1" customWidth="1" style="201" min="30" max="30"/>
    <col width="12.5703125" bestFit="1" customWidth="1" style="65" min="31" max="31"/>
    <col width="9.140625" customWidth="1" style="65" min="32" max="36"/>
    <col width="9.140625" customWidth="1" style="65" min="37" max="16384"/>
  </cols>
  <sheetData>
    <row r="1" ht="13.5" customHeight="1" thickBot="1">
      <c r="M1" s="202" t="n"/>
      <c r="N1" s="200" t="n"/>
      <c r="O1" s="200" t="n"/>
      <c r="P1" s="200" t="n"/>
      <c r="Q1" s="200" t="n"/>
      <c r="R1" s="200" t="n"/>
      <c r="S1" s="200" t="n"/>
      <c r="T1" s="200" t="n"/>
      <c r="U1" s="200" t="n"/>
      <c r="V1" s="200" t="n"/>
    </row>
    <row r="2" ht="15" customHeight="1">
      <c r="B2" s="88" t="n"/>
      <c r="C2" s="89" t="n"/>
      <c r="D2" s="89" t="n"/>
      <c r="E2" s="89" t="n"/>
      <c r="F2" s="89" t="n"/>
      <c r="G2" s="89" t="n"/>
      <c r="H2" s="89" t="n"/>
      <c r="I2" s="90" t="n"/>
      <c r="J2" s="90" t="n"/>
      <c r="K2" s="87" t="n"/>
      <c r="M2" s="202" t="n"/>
      <c r="N2" s="200" t="n"/>
      <c r="O2" s="200" t="n"/>
      <c r="P2" s="200" t="n"/>
      <c r="Q2" s="200" t="n"/>
      <c r="R2" s="200" t="n"/>
      <c r="S2" s="200" t="n"/>
      <c r="T2" s="179" t="n"/>
      <c r="U2" s="200" t="n"/>
      <c r="V2" s="200" t="n"/>
    </row>
    <row r="3" ht="21" customHeight="1">
      <c r="B3" s="91" t="n"/>
      <c r="C3" s="170">
        <f>"Proposta Técnica para Reator"&amp;" "&amp;W2</f>
        <v/>
      </c>
      <c r="J3" s="92" t="n"/>
      <c r="K3" s="93" t="n"/>
      <c r="M3" s="203" t="n"/>
      <c r="N3" s="200" t="n"/>
      <c r="O3" s="200" t="n"/>
      <c r="P3" s="200" t="n"/>
      <c r="Q3" s="200" t="n"/>
      <c r="R3" s="200" t="n"/>
      <c r="S3" s="200" t="n"/>
      <c r="T3" s="179" t="n"/>
      <c r="U3" s="200" t="n"/>
      <c r="V3" s="200" t="n"/>
    </row>
    <row r="4" ht="12.95" customHeight="1">
      <c r="B4" s="91" t="n"/>
      <c r="C4" s="94" t="inlineStr">
        <is>
          <t>Nossa Referência:</t>
        </is>
      </c>
      <c r="D4" s="204">
        <f>O2</f>
        <v/>
      </c>
      <c r="E4" s="85" t="n"/>
      <c r="F4" s="94" t="inlineStr">
        <is>
          <t>Cliente:</t>
        </is>
      </c>
      <c r="G4" s="205">
        <f>R2</f>
        <v/>
      </c>
      <c r="J4" s="92" t="n"/>
      <c r="K4" s="93" t="n"/>
      <c r="M4" s="206" t="n"/>
      <c r="N4" s="179" t="n"/>
      <c r="O4" s="179" t="n"/>
      <c r="P4" s="179" t="n"/>
      <c r="Q4" s="179" t="n"/>
      <c r="R4" s="179" t="n"/>
      <c r="S4" s="179" t="n"/>
      <c r="T4" s="179" t="n"/>
      <c r="U4" s="200" t="n"/>
      <c r="V4" s="200" t="n"/>
    </row>
    <row r="5" ht="12.95" customHeight="1">
      <c r="B5" s="91" t="n"/>
      <c r="C5" s="174" t="inlineStr">
        <is>
          <t xml:space="preserve">Reator(es), tipo </t>
        </is>
      </c>
      <c r="J5" s="92" t="n"/>
      <c r="K5" s="93" t="n"/>
      <c r="N5" s="203" t="n"/>
      <c r="O5" s="203" t="n"/>
      <c r="P5" s="200" t="n"/>
      <c r="Q5" s="200" t="n"/>
      <c r="R5" s="200" t="n"/>
      <c r="S5" s="200" t="n"/>
      <c r="T5" s="179" t="n"/>
      <c r="U5" s="200" t="n"/>
      <c r="V5" s="200" t="n"/>
    </row>
    <row r="6" ht="12.95" customHeight="1">
      <c r="B6" s="77" t="n"/>
      <c r="C6" s="51" t="n"/>
      <c r="D6" s="51" t="n"/>
      <c r="E6" s="51" t="n"/>
      <c r="F6" s="51" t="n"/>
      <c r="G6" s="51" t="n"/>
      <c r="H6" s="51" t="n"/>
      <c r="I6" s="65" t="n"/>
      <c r="J6" s="65" t="n"/>
      <c r="K6" s="80" t="n"/>
      <c r="M6" s="203" t="n"/>
      <c r="N6" s="203" t="n"/>
      <c r="O6" s="203" t="n"/>
      <c r="P6" s="200" t="n"/>
      <c r="Q6" s="200" t="n"/>
      <c r="R6" s="200" t="n"/>
      <c r="S6" s="200" t="n"/>
      <c r="T6" s="179" t="n"/>
      <c r="U6" s="200" t="n"/>
      <c r="V6" s="200" t="n"/>
    </row>
    <row r="7" ht="12.95" customHeight="1">
      <c r="B7" s="77" t="n"/>
      <c r="C7" s="85" t="inlineStr">
        <is>
          <t xml:space="preserve">Características elétricas </t>
        </is>
      </c>
      <c r="D7" s="51" t="n"/>
      <c r="E7" s="51" t="n"/>
      <c r="F7" s="51" t="n"/>
      <c r="G7" s="83" t="inlineStr">
        <is>
          <t>Ensaios Elétricos em Fábrica</t>
        </is>
      </c>
      <c r="H7" s="83" t="n"/>
      <c r="I7" s="82" t="n"/>
      <c r="J7" s="65" t="n"/>
      <c r="K7" s="80" t="n"/>
      <c r="M7" s="206" t="n"/>
      <c r="N7" s="179" t="n"/>
      <c r="O7" s="179" t="n"/>
      <c r="P7" s="179" t="n"/>
      <c r="Q7" s="179" t="n"/>
      <c r="R7" s="179" t="n"/>
      <c r="S7" s="179" t="n"/>
      <c r="T7" s="179" t="n"/>
      <c r="U7" s="179" t="n"/>
      <c r="V7" s="179" t="n"/>
      <c r="W7" s="179" t="n"/>
      <c r="X7" s="179" t="n"/>
      <c r="Y7" s="179" t="n"/>
      <c r="Z7" s="179" t="n"/>
      <c r="AA7" s="179" t="n"/>
      <c r="AB7" s="179" t="n"/>
      <c r="AC7" s="179" t="n"/>
    </row>
    <row r="8" ht="12.95" customHeight="1">
      <c r="B8" s="77" t="n"/>
      <c r="C8" s="51" t="n"/>
      <c r="D8" s="51" t="n"/>
      <c r="E8" s="51" t="n"/>
      <c r="F8" s="51" t="n"/>
      <c r="G8" s="51" t="n"/>
      <c r="H8" s="51" t="n"/>
      <c r="I8" s="51" t="n"/>
      <c r="J8" s="65" t="n"/>
      <c r="K8" s="80" t="n"/>
      <c r="N8" s="203" t="n"/>
      <c r="O8" s="115" t="n"/>
      <c r="P8" s="200" t="n"/>
      <c r="Q8" s="200" t="n"/>
      <c r="R8" s="200" t="n"/>
      <c r="S8" s="200" t="n"/>
      <c r="T8" s="179" t="n"/>
      <c r="U8" s="200" t="n"/>
      <c r="V8" s="200" t="n"/>
    </row>
    <row r="9" ht="12.95" customHeight="1">
      <c r="B9" s="77" t="n"/>
      <c r="C9" s="53" t="inlineStr">
        <is>
          <t>Indutância Nominal</t>
        </is>
      </c>
      <c r="D9" s="207" t="n">
        <v>14.205</v>
      </c>
      <c r="E9" s="103" t="inlineStr">
        <is>
          <t>mH</t>
        </is>
      </c>
      <c r="F9" s="51" t="n"/>
      <c r="G9" s="53" t="inlineStr">
        <is>
          <t>Norma Aplicável</t>
        </is>
      </c>
      <c r="H9" s="208" t="inlineStr">
        <is>
          <t>ABNT NBR 5356-06</t>
        </is>
      </c>
      <c r="I9" s="51" t="n"/>
      <c r="J9" s="65" t="n"/>
      <c r="K9" s="80" t="n"/>
      <c r="N9" s="203" t="n"/>
      <c r="O9" s="115" t="n"/>
      <c r="P9" s="200" t="n"/>
      <c r="Q9" s="200" t="n"/>
      <c r="R9" s="200" t="n"/>
      <c r="S9" s="200" t="n"/>
      <c r="T9" s="179" t="n"/>
      <c r="U9" s="200" t="n"/>
      <c r="V9" s="200" t="n"/>
    </row>
    <row r="10" ht="12.95" customHeight="1">
      <c r="B10" s="77" t="n"/>
      <c r="C10" s="53" t="inlineStr">
        <is>
          <t>Impedância Nominal</t>
        </is>
      </c>
      <c r="D10" s="207" t="n">
        <v>5.3550009</v>
      </c>
      <c r="E10" s="209" t="inlineStr">
        <is>
          <t>Ω</t>
        </is>
      </c>
      <c r="F10" s="51" t="n"/>
      <c r="G10" s="53" t="inlineStr">
        <is>
          <t>→ Visual e dimensional.</t>
        </is>
      </c>
      <c r="H10" s="53" t="n"/>
      <c r="I10" s="51" t="n"/>
      <c r="J10" s="65" t="n"/>
      <c r="K10" s="80" t="n"/>
      <c r="M10" s="206" t="n"/>
      <c r="N10" s="179" t="n"/>
      <c r="O10" s="179" t="n"/>
      <c r="P10" s="179" t="n"/>
      <c r="Q10" s="179" t="n"/>
      <c r="R10" s="179" t="n"/>
      <c r="S10" s="179" t="n"/>
      <c r="T10" s="179" t="n"/>
      <c r="U10" s="210" t="n"/>
      <c r="V10" s="210" t="n"/>
      <c r="W10" s="210" t="n"/>
      <c r="X10" s="210" t="n"/>
      <c r="Y10" s="210" t="n"/>
      <c r="Z10" s="210" t="n"/>
      <c r="AA10" s="210" t="n"/>
      <c r="AB10" s="210" t="n"/>
    </row>
    <row r="11" ht="12.95" customHeight="1">
      <c r="B11" s="77" t="n"/>
      <c r="C11" s="53" t="inlineStr">
        <is>
          <t>Tensão do Sistema</t>
        </is>
      </c>
      <c r="D11" s="207" t="inlineStr">
        <is>
          <t>13.8</t>
        </is>
      </c>
      <c r="E11" s="103" t="inlineStr">
        <is>
          <t>kV</t>
        </is>
      </c>
      <c r="F11" s="51" t="n"/>
      <c r="G11" s="53" t="inlineStr">
        <is>
          <t>→ Medição de resistência ôhmica do enrolamento.</t>
        </is>
      </c>
      <c r="H11" s="53" t="n"/>
      <c r="I11" s="51" t="n"/>
      <c r="J11" s="65" t="n"/>
      <c r="K11" s="80" t="n"/>
      <c r="N11" s="203" t="n"/>
      <c r="O11" s="115" t="n"/>
      <c r="P11" s="200" t="n"/>
      <c r="Q11" s="200" t="n"/>
      <c r="U11" s="211" t="n"/>
      <c r="V11" s="211" t="n"/>
      <c r="W11" s="211" t="n"/>
      <c r="X11" s="211" t="n"/>
      <c r="Y11" s="211" t="n"/>
      <c r="Z11" s="211" t="n"/>
      <c r="AA11" s="211" t="n"/>
      <c r="AB11" s="211" t="n"/>
    </row>
    <row r="12" ht="12.95" customHeight="1">
      <c r="B12" s="77" t="n"/>
      <c r="C12" s="53" t="inlineStr">
        <is>
          <t xml:space="preserve">Nível de Isolamento Entre Terminais (NBI) </t>
        </is>
      </c>
      <c r="D12" s="207" t="inlineStr">
        <is>
          <t>110</t>
        </is>
      </c>
      <c r="E12" s="103" t="inlineStr">
        <is>
          <t>kVp</t>
        </is>
      </c>
      <c r="F12" s="51" t="n"/>
      <c r="G12" s="53" t="inlineStr">
        <is>
          <t>→ Medição da reatância.</t>
        </is>
      </c>
      <c r="H12" s="53" t="n"/>
      <c r="I12" s="51" t="n"/>
      <c r="J12" s="65" t="n"/>
      <c r="K12" s="80" t="n"/>
      <c r="N12" s="203" t="n"/>
      <c r="O12" s="115" t="n"/>
      <c r="P12" s="200" t="n"/>
      <c r="Q12" s="200" t="n"/>
      <c r="R12" s="200" t="n"/>
      <c r="S12" s="200" t="n"/>
      <c r="T12" s="179" t="n"/>
      <c r="U12" s="200" t="n"/>
      <c r="V12" s="200" t="n"/>
    </row>
    <row r="13" ht="12.95" customHeight="1">
      <c r="B13" s="77" t="n"/>
      <c r="C13" s="53" t="inlineStr">
        <is>
          <t>Frequência</t>
        </is>
      </c>
      <c r="D13" s="207" t="inlineStr">
        <is>
          <t>60</t>
        </is>
      </c>
      <c r="E13" s="103" t="inlineStr">
        <is>
          <t>Hz</t>
        </is>
      </c>
      <c r="F13" s="65" t="n"/>
      <c r="G13" s="53" t="inlineStr">
        <is>
          <t>→ Medição de perdas à temperatura ambiente.</t>
        </is>
      </c>
      <c r="H13" s="53" t="n"/>
      <c r="I13" s="51" t="n"/>
      <c r="J13" s="65" t="n"/>
      <c r="K13" s="80" t="n"/>
      <c r="M13" s="206" t="n"/>
      <c r="N13" s="179" t="n"/>
      <c r="O13" s="179" t="n"/>
      <c r="P13" s="179" t="n"/>
      <c r="Q13" s="179" t="n"/>
      <c r="R13" s="179" t="n"/>
      <c r="S13" s="179" t="n"/>
      <c r="T13" s="179" t="n"/>
      <c r="U13" s="179" t="n"/>
    </row>
    <row r="14" ht="12.95" customHeight="1">
      <c r="B14" s="77" t="n"/>
      <c r="C14" s="53" t="inlineStr">
        <is>
          <t>Frequência de Sintonia</t>
        </is>
      </c>
      <c r="D14" s="212" t="inlineStr"/>
      <c r="E14" s="103" t="inlineStr">
        <is>
          <t>Hz</t>
        </is>
      </c>
      <c r="F14" s="65" t="n"/>
      <c r="G14" s="53" t="inlineStr">
        <is>
          <t>→ Medição da indutância e do fator de qualidade na frequência de sintonia.</t>
        </is>
      </c>
      <c r="H14" s="51" t="n"/>
      <c r="I14" s="51" t="n"/>
      <c r="J14" s="65" t="n"/>
      <c r="K14" s="80" t="n"/>
      <c r="N14" s="200" t="n"/>
      <c r="O14" s="200" t="n"/>
      <c r="P14" s="179" t="n"/>
      <c r="Q14" s="200" t="n"/>
      <c r="R14" s="200" t="n"/>
    </row>
    <row r="15" ht="12.95" customHeight="1">
      <c r="B15" s="77" t="n"/>
      <c r="C15" s="53" t="inlineStr">
        <is>
          <t>Corrente Nominal</t>
        </is>
      </c>
      <c r="D15" s="207" t="inlineStr">
        <is>
          <t>253</t>
        </is>
      </c>
      <c r="E15" s="103" t="inlineStr">
        <is>
          <t>A</t>
        </is>
      </c>
      <c r="F15" s="65" t="n"/>
      <c r="G15" s="65" t="n"/>
      <c r="H15" s="65" t="n"/>
      <c r="I15" s="65" t="n"/>
      <c r="J15" s="65" t="n"/>
      <c r="K15" s="80" t="n"/>
      <c r="N15" s="203" t="n"/>
      <c r="O15" s="115" t="n"/>
      <c r="P15" s="200" t="n"/>
      <c r="Q15" s="200" t="n"/>
      <c r="R15" s="200" t="n"/>
      <c r="S15" s="200" t="n"/>
      <c r="T15" s="179" t="n"/>
      <c r="U15" s="200" t="n"/>
      <c r="V15" s="200" t="n"/>
    </row>
    <row r="16" ht="12.95" customHeight="1">
      <c r="B16" s="77" t="n"/>
      <c r="C16" s="53" t="inlineStr">
        <is>
          <t>Corrente de Curta curação</t>
        </is>
      </c>
      <c r="D16" s="207" t="inlineStr">
        <is>
          <t>1 / 1</t>
        </is>
      </c>
      <c r="E16" s="103" t="inlineStr">
        <is>
          <t>kA/s</t>
        </is>
      </c>
      <c r="F16" s="51" t="n"/>
      <c r="G16" s="51" t="n"/>
      <c r="H16" s="51" t="n"/>
      <c r="I16" s="65" t="n"/>
      <c r="J16" s="65" t="n"/>
      <c r="K16" s="80" t="n"/>
      <c r="M16" s="206" t="n"/>
      <c r="N16" s="179" t="n"/>
      <c r="O16" s="179" t="n"/>
      <c r="P16" s="179" t="n"/>
      <c r="Q16" s="200" t="n"/>
      <c r="R16" s="200" t="n"/>
      <c r="S16" s="200" t="n"/>
      <c r="T16" s="179" t="n"/>
      <c r="U16" s="200" t="n"/>
      <c r="V16" s="200" t="n"/>
    </row>
    <row r="17" ht="12.95" customHeight="1">
      <c r="B17" s="77" t="n"/>
      <c r="C17" s="53" t="inlineStr">
        <is>
          <t>Corrente de Curto-circuito Dinâmica</t>
        </is>
      </c>
      <c r="D17" s="207" t="inlineStr">
        <is>
          <t>2.55</t>
        </is>
      </c>
      <c r="E17" s="103" t="inlineStr">
        <is>
          <t>kAp</t>
        </is>
      </c>
      <c r="F17" s="65" t="n"/>
      <c r="G17" s="83" t="inlineStr">
        <is>
          <t>Distanciamento Magnético</t>
        </is>
      </c>
      <c r="H17" s="83" t="n"/>
      <c r="I17" s="84" t="n"/>
      <c r="J17" s="51" t="n"/>
      <c r="K17" s="80" t="n"/>
      <c r="N17" s="203" t="n"/>
      <c r="O17" s="115" t="n"/>
      <c r="P17" s="200" t="n"/>
      <c r="Q17" s="200" t="n"/>
      <c r="R17" s="200" t="n"/>
      <c r="S17" s="200" t="n"/>
      <c r="T17" s="179" t="n"/>
      <c r="U17" s="200" t="n"/>
      <c r="V17" s="200" t="n"/>
    </row>
    <row r="18" ht="12.95" customHeight="1">
      <c r="B18" s="77" t="n"/>
      <c r="C18" s="53" t="inlineStr">
        <is>
          <t>Perdas por Fase à 75ºC / Corrente Nominal</t>
        </is>
      </c>
      <c r="D18" s="207" t="n">
        <v>10.52</v>
      </c>
      <c r="E18" s="103" t="inlineStr">
        <is>
          <t>kW</t>
        </is>
      </c>
      <c r="F18" s="65" t="n"/>
      <c r="G18" s="50" t="n"/>
      <c r="H18" s="50" t="n"/>
      <c r="I18" s="51" t="n"/>
      <c r="J18" s="51" t="n"/>
      <c r="K18" s="80" t="n"/>
      <c r="N18" s="203" t="n"/>
      <c r="O18" s="115" t="n"/>
      <c r="P18" s="200" t="n"/>
      <c r="Q18" s="200" t="n"/>
      <c r="R18" s="200" t="n"/>
      <c r="S18" s="200" t="n"/>
      <c r="T18" s="179" t="n"/>
      <c r="U18" s="200" t="n"/>
      <c r="V18" s="200" t="n"/>
    </row>
    <row r="19" ht="12.95" customHeight="1">
      <c r="B19" s="77" t="n"/>
      <c r="C19" s="53" t="inlineStr">
        <is>
          <t>Fator Q à 75ºC / Frequencia Nominal</t>
        </is>
      </c>
      <c r="D19" s="207" t="inlineStr">
        <is>
          <t>66.7</t>
        </is>
      </c>
      <c r="E19" s="58" t="n"/>
      <c r="F19" s="65" t="n"/>
      <c r="G19" s="50" t="inlineStr">
        <is>
          <t>Distância Mínima Entre Eixos de Reatores (DE)</t>
        </is>
      </c>
      <c r="H19" s="51" t="n"/>
      <c r="I19" s="65" t="n"/>
      <c r="J19" s="52" t="n">
        <v>2336.33</v>
      </c>
      <c r="K19" s="78">
        <f>K21</f>
        <v/>
      </c>
      <c r="M19" s="206" t="n"/>
      <c r="N19" s="179" t="n"/>
      <c r="O19" s="179" t="n"/>
      <c r="P19" s="179" t="n"/>
      <c r="Q19" s="179" t="n"/>
      <c r="R19" s="200" t="n"/>
      <c r="S19" s="200" t="n"/>
      <c r="T19" s="179" t="n"/>
      <c r="U19" s="200" t="n">
        <v>699.5</v>
      </c>
      <c r="V19" s="200" t="n"/>
      <c r="W19" t="n">
        <v>1538.9</v>
      </c>
    </row>
    <row r="20" ht="12.95" customHeight="1">
      <c r="B20" s="77" t="n"/>
      <c r="C20" s="53" t="inlineStr">
        <is>
          <t>Fator Q à 75ºC / Frequencia de Sintonia</t>
        </is>
      </c>
      <c r="D20" s="212" t="inlineStr">
        <is>
          <t xml:space="preserve">≥ </t>
        </is>
      </c>
      <c r="E20" s="58" t="inlineStr"/>
      <c r="F20" s="65" t="n"/>
      <c r="G20" s="74" t="inlineStr">
        <is>
          <t>Distanciamento axial a partir da cruzeta superior/inferior para:</t>
        </is>
      </c>
      <c r="H20" s="54" t="n"/>
      <c r="I20" s="51" t="n"/>
      <c r="J20" s="51" t="n"/>
      <c r="K20" s="80" t="n"/>
      <c r="N20" s="203" t="n"/>
      <c r="O20" s="115" t="n"/>
      <c r="P20" s="200" t="n"/>
      <c r="Q20" s="200" t="n"/>
      <c r="R20" s="200" t="n"/>
      <c r="S20" s="200" t="n"/>
      <c r="T20" s="179" t="n"/>
      <c r="U20" s="200" t="n"/>
      <c r="V20" s="200" t="n"/>
    </row>
    <row r="21" ht="12.95" customHeight="1">
      <c r="B21" s="77" t="n"/>
      <c r="C21" s="53" t="inlineStr">
        <is>
          <t>Potência Nominal</t>
        </is>
      </c>
      <c r="D21" s="207" t="n">
        <v>342.7682526081</v>
      </c>
      <c r="E21" s="103" t="inlineStr">
        <is>
          <t>kVAr</t>
        </is>
      </c>
      <c r="F21" s="65" t="n"/>
      <c r="G21" s="50" t="inlineStr">
        <is>
          <t>→ Pequenas partes metálicas não formando laços fechados (MC1A)</t>
        </is>
      </c>
      <c r="H21" s="50" t="n"/>
      <c r="I21" s="65" t="n"/>
      <c r="J21" s="102">
        <f>T11</f>
        <v/>
      </c>
      <c r="K21" s="78" t="inlineStr">
        <is>
          <t>mm</t>
        </is>
      </c>
      <c r="N21" s="179" t="n"/>
      <c r="O21" s="179" t="n"/>
      <c r="P21" s="179" t="n"/>
      <c r="Q21" s="179" t="n"/>
      <c r="R21" s="200" t="n"/>
      <c r="S21" s="200" t="n"/>
      <c r="T21" s="179" t="n"/>
      <c r="U21" s="200" t="n"/>
      <c r="V21" s="200" t="n"/>
    </row>
    <row r="22" ht="12.95" customHeight="1">
      <c r="B22" s="77" t="n"/>
      <c r="C22" s="53" t="inlineStr">
        <is>
          <t>Resfriamento</t>
        </is>
      </c>
      <c r="D22" s="207" t="inlineStr">
        <is>
          <t>A.N.</t>
        </is>
      </c>
      <c r="E22" s="76" t="n"/>
      <c r="F22" s="65" t="n"/>
      <c r="G22" s="74" t="inlineStr">
        <is>
          <t>Distanciamento radial a partir da linha de centro do reator para:</t>
        </is>
      </c>
      <c r="H22" s="54" t="n"/>
      <c r="I22" s="55" t="n"/>
      <c r="J22" s="51" t="n"/>
      <c r="K22" s="80" t="n"/>
      <c r="N22" s="203" t="n"/>
      <c r="O22" s="115" t="n"/>
      <c r="P22" s="200" t="n"/>
      <c r="Q22" s="200" t="n"/>
      <c r="R22" s="200" t="n"/>
      <c r="S22" s="200" t="n"/>
      <c r="T22" s="179" t="n"/>
      <c r="U22" s="200" t="n"/>
      <c r="V22" s="200" t="n"/>
    </row>
    <row r="23" ht="12.95" customHeight="1">
      <c r="B23" s="77" t="n"/>
      <c r="C23" s="53" t="inlineStr">
        <is>
          <t>Classe de Isolamento</t>
        </is>
      </c>
      <c r="D23" s="207" t="inlineStr">
        <is>
          <t>155</t>
        </is>
      </c>
      <c r="E23" s="213" t="inlineStr">
        <is>
          <t>°C</t>
        </is>
      </c>
      <c r="F23" s="65" t="n"/>
      <c r="G23" s="50" t="inlineStr">
        <is>
          <t>→ Pequenas partes metálicas não formando laços fechados (MC1R)</t>
        </is>
      </c>
      <c r="H23" s="50" t="n"/>
      <c r="I23" s="65" t="n"/>
      <c r="J23" s="52">
        <f>S11</f>
        <v/>
      </c>
      <c r="K23" s="78" t="inlineStr">
        <is>
          <t>mm</t>
        </is>
      </c>
      <c r="N23" s="203" t="n"/>
      <c r="O23" s="115" t="n"/>
      <c r="P23" s="200" t="n"/>
      <c r="Q23" s="200" t="n"/>
      <c r="R23" s="200" t="n"/>
      <c r="S23" s="200" t="n"/>
      <c r="T23" s="179" t="n"/>
      <c r="U23" s="200" t="n"/>
      <c r="V23" s="200" t="n"/>
    </row>
    <row r="24" ht="12.95" customHeight="1">
      <c r="B24" s="77" t="n"/>
      <c r="C24" s="51" t="n"/>
      <c r="D24" s="51" t="n"/>
      <c r="E24" s="207" t="n"/>
      <c r="F24" s="65" t="n"/>
      <c r="G24" s="65" t="n"/>
      <c r="H24" s="65" t="n"/>
      <c r="I24" s="65" t="n"/>
      <c r="J24" s="65" t="n"/>
      <c r="K24" s="80" t="n"/>
      <c r="M24" s="206" t="n"/>
      <c r="N24" s="179" t="n"/>
      <c r="O24" s="179" t="n"/>
      <c r="P24" s="179" t="n"/>
      <c r="Q24" s="179" t="n"/>
      <c r="R24" s="179" t="n"/>
      <c r="S24" s="200" t="n"/>
      <c r="T24" s="179" t="n"/>
      <c r="U24" s="200" t="n"/>
      <c r="V24" s="200" t="n"/>
    </row>
    <row r="25" ht="12.95" customHeight="1">
      <c r="B25" s="77" t="n"/>
      <c r="C25" s="51" t="n"/>
      <c r="D25" s="51" t="n"/>
      <c r="E25" s="51" t="n"/>
      <c r="F25" s="65" t="n"/>
      <c r="G25" s="65" t="n"/>
      <c r="H25" s="65" t="n"/>
      <c r="I25" s="65" t="n"/>
      <c r="J25" s="65" t="n"/>
      <c r="K25" s="80" t="n"/>
      <c r="N25" s="203" t="n"/>
      <c r="O25" s="115" t="n"/>
      <c r="P25" s="200" t="n"/>
      <c r="Q25" s="200" t="n"/>
      <c r="R25" s="200" t="n"/>
      <c r="S25" s="200" t="n"/>
      <c r="T25" s="179" t="n"/>
      <c r="U25" s="200" t="n"/>
      <c r="V25" s="200" t="n"/>
    </row>
    <row r="26" ht="12.95" customHeight="1">
      <c r="B26" s="77" t="n"/>
      <c r="C26" s="85" t="inlineStr">
        <is>
          <t xml:space="preserve">Dimensional </t>
        </is>
      </c>
      <c r="D26" s="51" t="n"/>
      <c r="E26" s="51" t="n"/>
      <c r="F26" s="65" t="n"/>
      <c r="G26" s="65" t="n"/>
      <c r="H26" s="65" t="n"/>
      <c r="I26" s="65" t="n"/>
      <c r="J26" s="65" t="n"/>
      <c r="K26" s="80" t="n"/>
      <c r="N26" s="203" t="n"/>
      <c r="O26" s="115" t="n"/>
      <c r="P26" s="200" t="n"/>
      <c r="Q26" s="200" t="n"/>
      <c r="R26" s="200" t="n"/>
      <c r="S26" s="200" t="n"/>
      <c r="T26" s="179" t="n"/>
      <c r="U26" s="200" t="n"/>
      <c r="V26" s="200" t="n"/>
    </row>
    <row r="27" ht="12.95" customHeight="1">
      <c r="B27" s="77" t="n"/>
      <c r="C27" s="51" t="n"/>
      <c r="D27" s="51" t="n"/>
      <c r="E27" s="51" t="n"/>
      <c r="F27" s="65" t="n"/>
      <c r="G27" s="65" t="n"/>
      <c r="H27" s="65" t="n"/>
      <c r="I27" s="65" t="n"/>
      <c r="J27" s="65" t="n"/>
      <c r="K27" s="80" t="n"/>
      <c r="M27" s="206" t="n"/>
      <c r="N27" s="179" t="n"/>
      <c r="O27" s="179" t="n"/>
      <c r="P27" s="179" t="n"/>
      <c r="Q27" s="179" t="n"/>
      <c r="R27" s="200" t="n"/>
      <c r="S27" s="200" t="n"/>
      <c r="T27" s="179" t="n"/>
      <c r="U27" s="200" t="n"/>
      <c r="V27" s="200" t="n"/>
    </row>
    <row r="28" ht="12.95" customHeight="1">
      <c r="B28" s="77" t="n"/>
      <c r="C28" s="53" t="inlineStr">
        <is>
          <t>Altura Reator Módulo</t>
        </is>
      </c>
      <c r="D28" s="207" t="n">
        <v>496.4</v>
      </c>
      <c r="E28" s="53" t="inlineStr">
        <is>
          <t>mm</t>
        </is>
      </c>
      <c r="F28" s="53" t="n"/>
      <c r="G28" s="51" t="n"/>
      <c r="H28" s="51" t="n"/>
      <c r="I28" s="65" t="n"/>
      <c r="J28" s="65" t="n"/>
      <c r="K28" s="80" t="n"/>
      <c r="N28" s="203" t="n"/>
      <c r="O28" s="115" t="n"/>
      <c r="P28" s="200" t="n"/>
      <c r="Q28" s="200" t="n"/>
      <c r="R28" s="200" t="n"/>
      <c r="S28" s="200" t="n"/>
      <c r="T28" s="179" t="n"/>
      <c r="U28" s="200" t="n"/>
      <c r="V28" s="200" t="n"/>
    </row>
    <row r="29" ht="12.95" customHeight="1">
      <c r="B29" s="77" t="n"/>
      <c r="C29" s="53" t="inlineStr">
        <is>
          <t>Diâmetro Externo</t>
        </is>
      </c>
      <c r="D29" s="207" t="n">
        <v>1399</v>
      </c>
      <c r="E29" s="53" t="inlineStr">
        <is>
          <t>mm</t>
        </is>
      </c>
      <c r="F29" s="51" t="n"/>
      <c r="G29" s="51" t="n"/>
      <c r="H29" s="51" t="n"/>
      <c r="I29" s="65" t="n"/>
      <c r="J29" s="65" t="n"/>
      <c r="K29" s="80" t="n"/>
      <c r="N29" s="203" t="n"/>
      <c r="O29" s="115" t="n"/>
      <c r="P29" s="200" t="n"/>
      <c r="Q29" s="200" t="n"/>
      <c r="R29" s="200" t="n"/>
      <c r="S29" s="200" t="n"/>
      <c r="T29" s="179" t="n"/>
      <c r="U29" s="200" t="n"/>
      <c r="V29" s="200" t="n"/>
    </row>
    <row r="30" ht="12.95" customHeight="1">
      <c r="B30" s="77" t="n"/>
      <c r="C30" s="53" t="inlineStr">
        <is>
          <t>Diâmetro da Fundação</t>
        </is>
      </c>
      <c r="D30" s="212" t="inlineStr"/>
      <c r="E30" s="53" t="inlineStr">
        <is>
          <t>mm</t>
        </is>
      </c>
      <c r="F30" s="51" t="n"/>
      <c r="G30" s="51" t="n"/>
      <c r="H30" s="51" t="n"/>
      <c r="I30" s="65" t="n"/>
      <c r="J30" s="65" t="n"/>
      <c r="K30" s="80" t="n"/>
      <c r="M30" s="206" t="n"/>
      <c r="N30" s="179" t="n"/>
      <c r="O30" s="179" t="n"/>
    </row>
    <row r="31" ht="12.95" customHeight="1">
      <c r="B31" s="77" t="n"/>
      <c r="C31" s="53" t="inlineStr">
        <is>
          <t>Peso por Módulo</t>
        </is>
      </c>
      <c r="D31" s="212" t="inlineStr"/>
      <c r="E31" s="53" t="inlineStr">
        <is>
          <t>kg</t>
        </is>
      </c>
      <c r="F31" s="51" t="n"/>
      <c r="G31" s="51" t="n"/>
      <c r="H31" s="51" t="n"/>
      <c r="I31" s="65" t="n"/>
      <c r="J31" s="65" t="n"/>
      <c r="K31" s="80" t="n"/>
      <c r="N31" s="203" t="n"/>
      <c r="O31" s="115" t="n"/>
      <c r="P31" s="200" t="n"/>
      <c r="Q31" s="200" t="n"/>
      <c r="R31" s="200" t="n"/>
      <c r="S31" s="200" t="n"/>
      <c r="T31" s="179" t="n"/>
      <c r="U31" s="200" t="n"/>
      <c r="V31" s="200" t="n"/>
    </row>
    <row r="32" ht="12.95" customHeight="1">
      <c r="B32" s="79" t="n"/>
      <c r="C32" s="53" t="inlineStr">
        <is>
          <t xml:space="preserve">Peso Total </t>
        </is>
      </c>
      <c r="D32" s="212" t="inlineStr"/>
      <c r="E32" s="53" t="inlineStr">
        <is>
          <t>kg</t>
        </is>
      </c>
      <c r="F32" s="51" t="n"/>
      <c r="G32" s="51" t="n"/>
      <c r="H32" s="51" t="n"/>
      <c r="I32" s="65" t="n"/>
      <c r="J32" s="65" t="n"/>
      <c r="K32" s="80" t="n"/>
      <c r="N32" s="203" t="n"/>
      <c r="O32" s="115" t="n"/>
      <c r="P32" s="200" t="n"/>
      <c r="Q32" s="200" t="n"/>
      <c r="R32" s="200" t="n"/>
      <c r="S32" s="200" t="n"/>
      <c r="T32" s="179" t="n"/>
      <c r="U32" s="200" t="n"/>
      <c r="V32" s="200" t="n"/>
    </row>
    <row r="33" ht="12.95" customHeight="1">
      <c r="B33" s="79" t="n"/>
      <c r="C33" s="53" t="n"/>
      <c r="D33" s="71" t="n"/>
      <c r="E33" s="53" t="n"/>
      <c r="F33" s="51" t="n"/>
      <c r="G33" s="176" t="inlineStr">
        <is>
          <t>Ambiental</t>
        </is>
      </c>
      <c r="I33" s="82" t="n"/>
      <c r="J33" s="65" t="n"/>
      <c r="K33" s="80" t="n"/>
      <c r="M33" s="206" t="n"/>
      <c r="N33" s="179" t="n"/>
      <c r="O33" s="179" t="n"/>
      <c r="P33" s="179" t="n"/>
      <c r="Q33" s="179" t="n"/>
      <c r="R33" s="179" t="n"/>
      <c r="S33" s="179" t="n"/>
      <c r="T33" s="179" t="n"/>
      <c r="U33" s="179" t="n"/>
      <c r="V33" s="200" t="n"/>
    </row>
    <row r="34" ht="12.95" customHeight="1">
      <c r="B34" s="77" t="n"/>
      <c r="C34" s="98" t="inlineStr">
        <is>
          <t>Altura total do conjunto Trifasico</t>
        </is>
      </c>
      <c r="D34" s="99">
        <f>D28*3+(2*#REF!+(IF(Q1=1,2,1))*(#REF!+#REF!))*1000+IF(#REF!=2,0,(#REF!*1000))*5</f>
        <v/>
      </c>
      <c r="E34" s="100" t="inlineStr">
        <is>
          <t>mm</t>
        </is>
      </c>
      <c r="F34" s="51" t="n"/>
      <c r="G34" s="51" t="n"/>
      <c r="H34" s="51" t="n"/>
      <c r="I34" s="65" t="n"/>
      <c r="J34" s="65" t="n"/>
      <c r="K34" s="80" t="n"/>
      <c r="N34" s="203" t="n"/>
      <c r="O34" s="115" t="n"/>
      <c r="P34" s="200" t="n"/>
      <c r="Q34" s="200" t="n"/>
      <c r="R34" s="200" t="n"/>
      <c r="S34" s="200" t="n"/>
      <c r="T34" s="179" t="n"/>
      <c r="U34" s="200" t="n"/>
      <c r="V34" s="200" t="n"/>
    </row>
    <row r="35" ht="12.95" customHeight="1">
      <c r="B35" s="77" t="n"/>
      <c r="C35" s="177">
        <f>TEXT(D28,"0")&amp;" mm"</f>
        <v/>
      </c>
      <c r="D35" s="76" t="n"/>
      <c r="E35" s="75" t="n"/>
      <c r="F35" s="51" t="n"/>
      <c r="G35" s="53" t="inlineStr">
        <is>
          <t>Instalação</t>
        </is>
      </c>
      <c r="H35" s="51" t="n"/>
      <c r="I35" s="214">
        <f>P5</f>
        <v/>
      </c>
      <c r="J35" s="103" t="n"/>
      <c r="K35" s="80" t="n"/>
      <c r="N35" s="179" t="n"/>
      <c r="O35" s="179" t="n"/>
      <c r="P35" s="179" t="n"/>
      <c r="Q35" s="179" t="n"/>
      <c r="R35" s="179" t="n"/>
      <c r="S35" s="179" t="n"/>
      <c r="T35" s="179" t="n"/>
      <c r="U35" s="179" t="n"/>
      <c r="V35" s="179" t="n"/>
      <c r="W35" s="179" t="n"/>
      <c r="X35" s="179" t="n"/>
      <c r="Y35" s="179" t="n"/>
    </row>
    <row r="36" ht="12.95" customHeight="1">
      <c r="B36" s="77" t="n"/>
      <c r="D36" s="76" t="n"/>
      <c r="E36" s="75" t="n"/>
      <c r="F36" s="51" t="n"/>
      <c r="G36" s="53" t="inlineStr">
        <is>
          <t>Altitude Máxima</t>
        </is>
      </c>
      <c r="H36" s="51" t="n"/>
      <c r="I36" s="71" t="inlineStr">
        <is>
          <t>1399 x 1399 x 496</t>
        </is>
      </c>
      <c r="J36" s="53" t="inlineStr">
        <is>
          <t>manm</t>
        </is>
      </c>
      <c r="K36" s="80" t="n"/>
      <c r="N36" s="203" t="n"/>
      <c r="O36" s="115" t="n"/>
      <c r="P36" s="200" t="n"/>
      <c r="Q36" s="200" t="n"/>
      <c r="R36" s="200" t="n"/>
      <c r="S36" s="200" t="n"/>
      <c r="T36" s="179" t="n"/>
      <c r="U36" s="200" t="n"/>
      <c r="V36" s="200" t="n"/>
    </row>
    <row r="37" ht="12.95" customFormat="1" customHeight="1" s="65">
      <c r="B37" s="77" t="n"/>
      <c r="D37" s="76" t="n"/>
      <c r="E37" s="75" t="n"/>
      <c r="F37" s="51" t="n"/>
      <c r="G37" s="53" t="inlineStr">
        <is>
          <t>Temperatura Ambiente</t>
        </is>
      </c>
      <c r="H37" s="51" t="n"/>
      <c r="I37" s="215">
        <f>N5</f>
        <v/>
      </c>
      <c r="J37" s="53" t="inlineStr">
        <is>
          <t>ºC</t>
        </is>
      </c>
      <c r="K37" s="80" t="n"/>
      <c r="M37" s="200" t="n"/>
      <c r="N37" s="203" t="n"/>
      <c r="O37" s="115" t="n"/>
      <c r="P37" s="200" t="n"/>
      <c r="Q37" s="200" t="n"/>
      <c r="R37" s="200" t="n"/>
      <c r="S37" s="200" t="n"/>
      <c r="T37" s="179" t="n"/>
      <c r="U37" s="200" t="n"/>
      <c r="V37" s="200" t="n"/>
      <c r="W37" s="201" t="n"/>
      <c r="X37" s="201" t="n"/>
      <c r="Y37" s="201" t="n"/>
      <c r="Z37" s="201" t="n"/>
      <c r="AA37" s="201" t="n"/>
      <c r="AB37" s="201" t="n"/>
      <c r="AC37" s="201" t="n"/>
      <c r="AD37" s="201" t="n"/>
      <c r="AE37" s="65" t="n"/>
      <c r="AF37" s="65" t="n"/>
      <c r="AG37" s="65" t="n"/>
      <c r="AH37" s="65" t="n"/>
      <c r="AI37" s="65" t="n"/>
      <c r="AJ37" s="65" t="n"/>
    </row>
    <row r="38" ht="12.95" customFormat="1" customHeight="1" s="65">
      <c r="B38" s="77" t="n"/>
      <c r="D38" s="76" t="n"/>
      <c r="E38" s="75" t="n"/>
      <c r="F38" s="51" t="n"/>
      <c r="G38" s="53" t="inlineStr">
        <is>
          <t>Velocidade do Vento</t>
        </is>
      </c>
      <c r="H38" s="51" t="n"/>
      <c r="I38" s="215">
        <f>S5</f>
        <v/>
      </c>
      <c r="J38" s="53" t="inlineStr">
        <is>
          <t>km/h</t>
        </is>
      </c>
      <c r="K38" s="80" t="n"/>
      <c r="M38" s="206" t="n"/>
      <c r="N38" s="179" t="n"/>
      <c r="O38" s="179" t="n"/>
      <c r="P38" s="200" t="n"/>
      <c r="Q38" s="200" t="n"/>
      <c r="R38" s="200" t="n"/>
      <c r="S38" s="200" t="n"/>
      <c r="T38" s="179" t="n"/>
      <c r="U38" s="200" t="n"/>
      <c r="V38" s="200" t="n"/>
      <c r="W38" s="201" t="n"/>
      <c r="X38" s="201" t="n"/>
      <c r="Y38" s="201" t="n"/>
      <c r="Z38" s="201" t="n"/>
      <c r="AA38" s="201" t="n"/>
      <c r="AB38" s="201" t="n"/>
      <c r="AC38" s="201" t="n"/>
      <c r="AD38" s="201" t="n"/>
      <c r="AE38" s="65" t="n"/>
      <c r="AF38" s="65" t="n"/>
      <c r="AG38" s="65" t="n"/>
      <c r="AH38" s="65" t="n"/>
      <c r="AI38" s="65" t="n"/>
      <c r="AJ38" s="65" t="n"/>
    </row>
    <row r="39" ht="12.95" customFormat="1" customHeight="1" s="65">
      <c r="B39" s="79" t="n"/>
      <c r="D39" s="76" t="n"/>
      <c r="E39" s="75" t="n"/>
      <c r="F39" s="51" t="n"/>
      <c r="G39" s="51" t="n"/>
      <c r="H39" s="51" t="n"/>
      <c r="I39" s="65" t="n"/>
      <c r="J39" s="65" t="n"/>
      <c r="K39" s="80" t="n"/>
      <c r="N39" s="203" t="n"/>
      <c r="O39" s="115" t="n"/>
      <c r="P39" s="200" t="n"/>
      <c r="Q39" s="200" t="n"/>
      <c r="R39" s="200" t="n"/>
      <c r="S39" s="200" t="n"/>
      <c r="T39" s="179" t="n"/>
      <c r="U39" s="200" t="n"/>
      <c r="V39" s="200" t="n"/>
      <c r="W39" s="201" t="n"/>
      <c r="X39" s="201" t="n"/>
      <c r="Y39" s="201" t="n"/>
      <c r="Z39" s="201" t="n"/>
      <c r="AA39" s="201" t="n"/>
      <c r="AB39" s="201" t="n"/>
      <c r="AC39" s="201" t="n"/>
      <c r="AD39" s="201" t="n"/>
      <c r="AE39" s="65" t="n"/>
      <c r="AF39" s="65" t="n"/>
      <c r="AG39" s="65" t="n"/>
      <c r="AH39" s="65" t="n"/>
      <c r="AI39" s="65" t="n"/>
      <c r="AJ39" s="65" t="n"/>
    </row>
    <row r="40" ht="12.95" customFormat="1" customHeight="1" s="65">
      <c r="B40" s="79" t="n"/>
      <c r="D40" s="76" t="n"/>
      <c r="E40" s="75" t="n"/>
      <c r="F40" s="65" t="n"/>
      <c r="G40" s="65" t="n"/>
      <c r="H40" s="65" t="n"/>
      <c r="I40" s="65" t="n"/>
      <c r="J40" s="65" t="n"/>
      <c r="K40" s="80" t="n"/>
      <c r="M40" s="200" t="n"/>
      <c r="N40" s="203" t="n"/>
      <c r="O40" s="115" t="n"/>
      <c r="P40" s="200" t="n"/>
      <c r="Q40" s="200" t="n"/>
      <c r="R40" s="200" t="n"/>
      <c r="S40" s="200" t="n"/>
      <c r="T40" s="179" t="n"/>
      <c r="U40" s="200" t="n"/>
      <c r="V40" s="200" t="n"/>
      <c r="W40" s="201" t="n"/>
      <c r="X40" s="201" t="n"/>
      <c r="Y40" s="201" t="n"/>
      <c r="Z40" s="201" t="n"/>
      <c r="AA40" s="201" t="n"/>
      <c r="AB40" s="201" t="n"/>
      <c r="AC40" s="201" t="n"/>
      <c r="AD40" s="201" t="n"/>
      <c r="AE40" s="65" t="n"/>
      <c r="AF40" s="65" t="n"/>
      <c r="AG40" s="65" t="n"/>
      <c r="AH40" s="65" t="n"/>
      <c r="AI40" s="65" t="n"/>
      <c r="AJ40" s="65" t="n"/>
    </row>
    <row r="41" ht="12.95" customFormat="1" customHeight="1" s="65">
      <c r="B41" s="79" t="n"/>
      <c r="D41" s="76" t="n"/>
      <c r="E41" s="75" t="n"/>
      <c r="F41" s="65" t="n"/>
      <c r="G41" s="176" t="inlineStr">
        <is>
          <t>Dados Suporte</t>
        </is>
      </c>
      <c r="I41" s="65" t="n"/>
      <c r="J41" s="65" t="n"/>
      <c r="K41" s="80" t="n"/>
      <c r="M41" s="206" t="n"/>
      <c r="N41" s="179" t="n"/>
      <c r="O41" s="179" t="n"/>
      <c r="P41" s="179" t="n"/>
      <c r="Q41" s="179" t="n"/>
      <c r="R41" s="179" t="n"/>
      <c r="S41" s="179" t="n"/>
      <c r="T41" s="179" t="n"/>
      <c r="U41" s="200" t="n"/>
      <c r="V41" s="200" t="n"/>
      <c r="W41" s="201" t="n"/>
      <c r="X41" s="201" t="n"/>
      <c r="Y41" s="201" t="n"/>
      <c r="Z41" s="201" t="n"/>
      <c r="AA41" s="201" t="n"/>
      <c r="AB41" s="201" t="n"/>
      <c r="AC41" s="201" t="n"/>
      <c r="AD41" s="201" t="n"/>
      <c r="AE41" s="65" t="n"/>
      <c r="AF41" s="65" t="n"/>
      <c r="AG41" s="65" t="n"/>
      <c r="AH41" s="65" t="n"/>
      <c r="AI41" s="65" t="n"/>
      <c r="AJ41" s="65" t="n"/>
    </row>
    <row r="42" ht="12.95" customFormat="1" customHeight="1" s="65">
      <c r="B42" s="79" t="n"/>
      <c r="D42" s="76" t="n"/>
      <c r="E42" s="75" t="n"/>
      <c r="F42" s="65" t="n"/>
      <c r="J42" s="65" t="n"/>
      <c r="K42" s="80" t="n"/>
      <c r="N42" s="203" t="n"/>
      <c r="O42" s="115" t="n"/>
      <c r="P42" s="200" t="n"/>
      <c r="Q42" s="200" t="n"/>
      <c r="R42" s="200" t="n"/>
      <c r="S42" s="200" t="n"/>
      <c r="T42" s="179" t="n"/>
      <c r="U42" s="200" t="n"/>
      <c r="V42" s="200" t="n"/>
      <c r="W42" s="201" t="n"/>
      <c r="X42" s="201" t="n"/>
      <c r="Y42" s="201" t="n"/>
      <c r="Z42" s="201" t="n"/>
      <c r="AA42" s="201" t="n"/>
      <c r="AB42" s="201" t="n"/>
      <c r="AC42" s="201" t="n"/>
      <c r="AD42" s="201" t="n"/>
      <c r="AE42" s="65" t="n"/>
      <c r="AF42" s="65" t="n"/>
      <c r="AG42" s="65" t="n"/>
      <c r="AH42" s="65" t="n"/>
      <c r="AI42" s="65" t="n"/>
      <c r="AJ42" s="65" t="n"/>
    </row>
    <row r="43" ht="12.95" customFormat="1" customHeight="1" s="65">
      <c r="B43" s="79" t="n"/>
      <c r="C43" s="177" t="n"/>
      <c r="D43" s="76" t="n"/>
      <c r="E43" s="75" t="n"/>
      <c r="F43" s="65" t="n"/>
      <c r="G43" s="53" t="inlineStr">
        <is>
          <t>Isoladores</t>
        </is>
      </c>
      <c r="H43" s="75" t="n"/>
      <c r="I43" s="127" t="inlineStr">
        <is>
          <t>Não inclusos</t>
        </is>
      </c>
      <c r="J43" s="65" t="n"/>
      <c r="K43" s="80" t="n"/>
      <c r="M43" s="200" t="n"/>
      <c r="N43" s="201" t="n"/>
      <c r="O43" s="201" t="n"/>
      <c r="P43" s="201" t="n"/>
      <c r="Q43" s="200" t="n"/>
      <c r="R43" s="200" t="n"/>
      <c r="S43" s="200" t="n"/>
      <c r="T43" s="179" t="n"/>
      <c r="U43" s="200" t="n"/>
      <c r="V43" s="200" t="n"/>
      <c r="W43" s="201" t="n"/>
      <c r="X43" s="201" t="n"/>
      <c r="Y43" s="201" t="n"/>
      <c r="Z43" s="201" t="n"/>
      <c r="AA43" s="201" t="n"/>
      <c r="AB43" s="201" t="n"/>
      <c r="AC43" s="201" t="n"/>
      <c r="AD43" s="201" t="n"/>
      <c r="AE43" s="65" t="n"/>
      <c r="AF43" s="65" t="n"/>
      <c r="AG43" s="65" t="n"/>
      <c r="AH43" s="65" t="n"/>
      <c r="AI43" s="65" t="n"/>
      <c r="AJ43" s="65" t="n"/>
    </row>
    <row r="44" ht="12.95" customFormat="1" customHeight="1" s="65">
      <c r="B44" s="79" t="n"/>
      <c r="C44" s="177">
        <f>TEXT(#REF!*1000+#REF!,"0")&amp;" mm"</f>
        <v/>
      </c>
      <c r="D44" s="76" t="n"/>
      <c r="E44" s="75" t="n"/>
      <c r="F44" s="65" t="n"/>
      <c r="G44" s="53" t="inlineStr">
        <is>
          <t>Isolador da Base (quantidade x tipo)</t>
        </is>
      </c>
      <c r="H44" s="75" t="n"/>
      <c r="I44" s="216">
        <f>N17</f>
        <v/>
      </c>
      <c r="J44" s="65" t="n"/>
      <c r="K44" s="80" t="n"/>
      <c r="M44" s="206" t="n"/>
      <c r="N44" s="179" t="n"/>
      <c r="O44" s="179" t="n"/>
      <c r="P44" s="179" t="n"/>
      <c r="Q44" s="200" t="n"/>
      <c r="R44" s="200" t="n"/>
      <c r="S44" s="200" t="n"/>
      <c r="T44" s="179" t="n"/>
      <c r="U44" s="200" t="n"/>
      <c r="V44" s="200" t="n"/>
      <c r="W44" s="201" t="n"/>
      <c r="X44" s="201" t="n"/>
      <c r="Y44" s="201" t="n"/>
      <c r="Z44" s="201" t="n"/>
      <c r="AA44" s="201" t="n"/>
      <c r="AB44" s="201" t="n"/>
      <c r="AC44" s="201" t="n"/>
      <c r="AD44" s="201" t="n"/>
      <c r="AE44" s="65" t="n"/>
      <c r="AF44" s="65" t="n"/>
      <c r="AG44" s="65" t="n"/>
      <c r="AH44" s="65" t="n"/>
      <c r="AI44" s="65" t="n"/>
      <c r="AJ44" s="65" t="n"/>
    </row>
    <row r="45" ht="12.95" customFormat="1" customHeight="1" s="65">
      <c r="B45" s="79" t="n"/>
      <c r="D45" s="76" t="n"/>
      <c r="E45" s="75" t="n"/>
      <c r="F45" s="65" t="n"/>
      <c r="G45" s="53" t="inlineStr">
        <is>
          <t>Isolador Entre fases (quantidade x tipo)</t>
        </is>
      </c>
      <c r="H45" s="75" t="n"/>
      <c r="I45" s="216">
        <f>Q17</f>
        <v/>
      </c>
      <c r="J45" s="65" t="n"/>
      <c r="K45" s="80" t="n"/>
      <c r="N45" s="203" t="n"/>
      <c r="O45" s="115" t="n"/>
      <c r="P45" s="200" t="n"/>
      <c r="Q45" s="200" t="n"/>
      <c r="R45" s="200" t="n"/>
      <c r="S45" s="200" t="n"/>
      <c r="T45" s="179" t="n"/>
      <c r="U45" s="200" t="n"/>
      <c r="V45" s="200" t="n"/>
      <c r="W45" s="201" t="n"/>
      <c r="X45" s="201" t="n"/>
      <c r="Y45" s="201" t="n"/>
      <c r="Z45" s="201" t="n"/>
      <c r="AA45" s="201" t="n"/>
      <c r="AB45" s="201" t="n"/>
      <c r="AC45" s="201" t="n"/>
      <c r="AD45" s="201" t="n"/>
      <c r="AE45" s="65" t="n"/>
      <c r="AF45" s="65" t="n"/>
      <c r="AG45" s="65" t="n"/>
      <c r="AH45" s="65" t="n"/>
      <c r="AI45" s="65" t="n"/>
      <c r="AJ45" s="65" t="n"/>
    </row>
    <row r="46" ht="12.95" customFormat="1" customHeight="1" s="65">
      <c r="B46" s="79" t="n"/>
      <c r="D46" s="76" t="n"/>
      <c r="E46" s="75" t="n"/>
      <c r="F46" s="65" t="n"/>
      <c r="G46" s="72" t="inlineStr">
        <is>
          <t>Isolador da topo (quantidade x tipo)</t>
        </is>
      </c>
      <c r="H46" s="75" t="n"/>
      <c r="I46" s="216">
        <f>R17</f>
        <v/>
      </c>
      <c r="J46" s="65" t="n"/>
      <c r="K46" s="80" t="n"/>
      <c r="M46" s="200" t="n"/>
      <c r="N46" s="203" t="n"/>
      <c r="O46" s="115" t="n"/>
      <c r="P46" s="200" t="n"/>
      <c r="Q46" s="200" t="n"/>
      <c r="R46" s="200" t="n"/>
      <c r="S46" s="200" t="n"/>
      <c r="T46" s="179" t="n"/>
      <c r="U46" s="200" t="n"/>
      <c r="V46" s="200" t="n"/>
      <c r="W46" s="201" t="n"/>
      <c r="X46" s="201" t="n"/>
      <c r="Y46" s="201" t="n"/>
      <c r="Z46" s="201" t="n"/>
      <c r="AA46" s="201" t="n"/>
      <c r="AB46" s="201" t="n"/>
      <c r="AC46" s="201" t="n"/>
      <c r="AD46" s="201" t="n"/>
      <c r="AE46" s="65" t="n"/>
      <c r="AF46" s="65" t="n"/>
      <c r="AG46" s="65" t="n"/>
      <c r="AH46" s="65" t="n"/>
      <c r="AI46" s="65" t="n"/>
      <c r="AJ46" s="65" t="n"/>
    </row>
    <row r="47" ht="12.95" customFormat="1" customHeight="1" s="65">
      <c r="B47" s="79" t="n"/>
      <c r="D47" s="76" t="n"/>
      <c r="E47" s="75" t="n"/>
      <c r="F47" s="65" t="n"/>
      <c r="G47" s="53" t="inlineStr">
        <is>
          <t>Tipo de Montagem</t>
        </is>
      </c>
      <c r="I47" s="217">
        <f>U11</f>
        <v/>
      </c>
      <c r="J47" s="65" t="n"/>
      <c r="K47" s="80" t="n"/>
      <c r="M47" s="206" t="n"/>
      <c r="N47" s="118" t="n"/>
      <c r="O47" s="118" t="n"/>
      <c r="P47" s="118" t="n"/>
      <c r="Q47" s="200" t="n"/>
      <c r="R47" s="200" t="n"/>
      <c r="S47" s="200" t="n"/>
      <c r="T47" s="179" t="n"/>
      <c r="U47" s="200" t="n"/>
      <c r="V47" s="200" t="n"/>
      <c r="W47" s="201" t="n"/>
      <c r="X47" s="201" t="n"/>
      <c r="Y47" s="201" t="n"/>
      <c r="Z47" s="201" t="n"/>
      <c r="AA47" s="201" t="n"/>
      <c r="AB47" s="201" t="n"/>
      <c r="AC47" s="201" t="n"/>
      <c r="AD47" s="201" t="n"/>
      <c r="AE47" s="65" t="n"/>
      <c r="AF47" s="65" t="n"/>
      <c r="AG47" s="65" t="n"/>
      <c r="AH47" s="65" t="n"/>
      <c r="AI47" s="65" t="n"/>
      <c r="AJ47" s="65" t="n"/>
    </row>
    <row r="48" ht="12.95" customFormat="1" customHeight="1" s="65">
      <c r="B48" s="79" t="n"/>
      <c r="D48" s="76" t="n"/>
      <c r="E48" s="75" t="n"/>
      <c r="F48" s="65" t="n"/>
      <c r="G48" s="65" t="n"/>
      <c r="H48" s="65" t="n"/>
      <c r="I48" s="65" t="n"/>
      <c r="J48" s="65" t="n"/>
      <c r="K48" s="80" t="n"/>
      <c r="N48" s="118" t="n"/>
      <c r="O48" s="118" t="n"/>
      <c r="P48" s="118" t="n"/>
      <c r="Q48" s="200" t="n"/>
      <c r="R48" s="200" t="n"/>
      <c r="S48" s="200" t="n"/>
      <c r="T48" s="179" t="n"/>
      <c r="U48" s="200" t="n"/>
      <c r="V48" s="200" t="n"/>
      <c r="W48" s="201" t="n"/>
      <c r="X48" s="201" t="n"/>
      <c r="Y48" s="201" t="n"/>
      <c r="Z48" s="201" t="n"/>
      <c r="AA48" s="201" t="n"/>
      <c r="AB48" s="201" t="n"/>
      <c r="AC48" s="201" t="n"/>
      <c r="AD48" s="201" t="n"/>
      <c r="AE48" s="65" t="n"/>
      <c r="AF48" s="65" t="n"/>
      <c r="AG48" s="65" t="n"/>
      <c r="AH48" s="65" t="n"/>
      <c r="AI48" s="65" t="n"/>
      <c r="AJ48" s="65" t="n"/>
    </row>
    <row r="49" ht="12.95" customFormat="1" customHeight="1" s="65">
      <c r="B49" s="79" t="n"/>
      <c r="D49" s="76" t="n"/>
      <c r="E49" s="75" t="n"/>
      <c r="F49" s="81" t="n"/>
      <c r="G49" s="65" t="n"/>
      <c r="H49" s="65" t="n"/>
      <c r="I49" s="65" t="n"/>
      <c r="J49" s="65" t="n"/>
      <c r="K49" s="80" t="n"/>
      <c r="N49" s="118" t="n"/>
      <c r="O49" s="200" t="n"/>
      <c r="P49" s="118" t="n"/>
      <c r="Q49" s="200" t="n"/>
      <c r="R49" s="200" t="n"/>
      <c r="S49" s="200" t="n"/>
      <c r="T49" s="179" t="n"/>
      <c r="U49" s="200" t="n"/>
      <c r="V49" s="200" t="n"/>
      <c r="W49" s="201" t="n"/>
      <c r="X49" s="201" t="n"/>
      <c r="Y49" s="201" t="n"/>
      <c r="Z49" s="201" t="n"/>
      <c r="AA49" s="201" t="n"/>
      <c r="AB49" s="201" t="n"/>
      <c r="AC49" s="201" t="n"/>
      <c r="AD49" s="201" t="n"/>
      <c r="AE49" s="65" t="n"/>
      <c r="AF49" s="65" t="n"/>
      <c r="AG49" s="65" t="n"/>
      <c r="AH49" s="65" t="n"/>
      <c r="AI49" s="65" t="n"/>
      <c r="AJ49" s="65" t="n"/>
    </row>
    <row r="50" ht="12.95" customFormat="1" customHeight="1" s="65">
      <c r="B50" s="79" t="n"/>
      <c r="D50" s="76" t="n"/>
      <c r="E50" s="75" t="n"/>
      <c r="F50" s="81" t="n"/>
      <c r="K50" s="80" t="n"/>
      <c r="N50" s="118" t="n"/>
      <c r="O50" s="118" t="n"/>
      <c r="P50" s="118" t="n"/>
      <c r="Q50" s="200" t="n"/>
      <c r="R50" s="200" t="n"/>
      <c r="S50" s="200" t="n"/>
      <c r="T50" s="179" t="n"/>
      <c r="U50" s="200" t="n"/>
      <c r="V50" s="200" t="n"/>
      <c r="W50" s="201" t="n"/>
      <c r="X50" s="201" t="n"/>
      <c r="Y50" s="201" t="n"/>
      <c r="Z50" s="201" t="n"/>
      <c r="AA50" s="201" t="n"/>
      <c r="AB50" s="201" t="n"/>
      <c r="AC50" s="201" t="n"/>
      <c r="AD50" s="201" t="n"/>
      <c r="AE50" s="65" t="n"/>
      <c r="AF50" s="65" t="n"/>
      <c r="AG50" s="65" t="n"/>
      <c r="AH50" s="65" t="n"/>
      <c r="AI50" s="65" t="n"/>
      <c r="AJ50" s="65" t="n"/>
    </row>
    <row r="51" ht="12.95" customFormat="1" customHeight="1" s="65">
      <c r="B51" s="79" t="n"/>
      <c r="C51" s="65" t="n"/>
      <c r="D51" s="65" t="n"/>
      <c r="E51" s="65" t="n"/>
      <c r="F51" s="81" t="n"/>
      <c r="G51" s="65" t="n"/>
      <c r="H51" s="85" t="inlineStr">
        <is>
          <t>Dimensões das Embalagens</t>
        </is>
      </c>
      <c r="I51" s="86" t="n"/>
      <c r="J51" s="65" t="n"/>
      <c r="K51" s="80" t="n"/>
      <c r="N51" s="200" t="n"/>
      <c r="O51" s="200" t="n"/>
      <c r="P51" s="200" t="n"/>
      <c r="Q51" s="200" t="n"/>
      <c r="R51" s="200" t="n"/>
      <c r="S51" s="200" t="n"/>
      <c r="T51" s="179" t="n"/>
      <c r="U51" s="200" t="n"/>
      <c r="V51" s="200" t="n"/>
      <c r="W51" s="201" t="n"/>
      <c r="X51" s="201" t="n"/>
      <c r="Y51" s="201" t="n"/>
      <c r="Z51" s="201" t="n"/>
      <c r="AA51" s="201" t="n"/>
      <c r="AB51" s="201" t="n"/>
      <c r="AC51" s="201" t="n"/>
      <c r="AD51" s="201" t="n"/>
      <c r="AE51" s="65" t="n"/>
      <c r="AF51" s="65" t="n"/>
      <c r="AG51" s="65" t="n"/>
      <c r="AH51" s="65" t="n"/>
      <c r="AI51" s="65" t="n"/>
      <c r="AJ51" s="65" t="n"/>
    </row>
    <row r="52" ht="12.95" customFormat="1" customHeight="1" s="65">
      <c r="B52" s="79" t="n"/>
      <c r="C52" s="65" t="n"/>
      <c r="D52" s="65" t="n"/>
      <c r="E52" s="65" t="n"/>
      <c r="F52" s="177" t="n"/>
      <c r="G52" s="65" t="n"/>
      <c r="H52" s="53" t="n"/>
      <c r="I52" s="51" t="n"/>
      <c r="J52" s="65" t="n"/>
      <c r="K52" s="80" t="n"/>
      <c r="N52" s="118" t="n"/>
      <c r="O52" s="118" t="n"/>
      <c r="P52" s="118" t="n"/>
      <c r="Q52" s="200" t="n"/>
      <c r="R52" s="200" t="n"/>
      <c r="S52" s="200" t="n"/>
      <c r="T52" s="179" t="n"/>
      <c r="U52" s="200" t="n"/>
      <c r="V52" s="200" t="n"/>
      <c r="W52" s="201" t="n"/>
      <c r="X52" s="201" t="n"/>
      <c r="Y52" s="201" t="n"/>
      <c r="Z52" s="201" t="n"/>
      <c r="AA52" s="201" t="n"/>
      <c r="AB52" s="201" t="n"/>
      <c r="AC52" s="201" t="n"/>
      <c r="AD52" s="201" t="n"/>
      <c r="AE52" s="65" t="n"/>
      <c r="AF52" s="65" t="n"/>
      <c r="AG52" s="65" t="n"/>
      <c r="AH52" s="65" t="n"/>
      <c r="AI52" s="65" t="n"/>
      <c r="AJ52" s="65" t="n"/>
    </row>
    <row r="53" ht="12.95" customFormat="1" customHeight="1" s="65">
      <c r="B53" s="79" t="n"/>
      <c r="C53" s="73" t="inlineStr">
        <is>
          <t>Notas</t>
        </is>
      </c>
      <c r="D53" s="51" t="n"/>
      <c r="E53" s="51" t="n"/>
      <c r="F53" s="65" t="n"/>
      <c r="G53" s="65" t="n"/>
      <c r="H53" s="70" t="inlineStr">
        <is>
          <t>Conteudo por Emb</t>
        </is>
      </c>
      <c r="I53" s="127" t="inlineStr">
        <is>
          <t>1 x Reator</t>
        </is>
      </c>
      <c r="J53" s="65" t="n"/>
      <c r="K53" s="80" t="n"/>
      <c r="M53" s="200" t="n"/>
      <c r="N53" s="118" t="n"/>
      <c r="O53" s="118" t="n"/>
      <c r="P53" s="118" t="n"/>
      <c r="Q53" s="200" t="n"/>
      <c r="R53" s="200" t="n"/>
      <c r="S53" s="200" t="n"/>
      <c r="T53" s="179" t="n"/>
      <c r="U53" s="200" t="n"/>
      <c r="V53" s="200" t="n"/>
      <c r="W53" s="201" t="n"/>
      <c r="X53" s="201" t="n"/>
      <c r="Y53" s="201" t="n"/>
      <c r="Z53" s="201" t="n"/>
      <c r="AA53" s="201" t="n"/>
      <c r="AB53" s="201" t="n"/>
      <c r="AC53" s="201" t="n"/>
      <c r="AD53" s="201" t="n"/>
      <c r="AE53" s="65" t="n"/>
      <c r="AF53" s="65" t="n"/>
      <c r="AG53" s="65" t="n"/>
      <c r="AH53" s="65" t="n"/>
      <c r="AI53" s="65" t="n"/>
      <c r="AJ53" s="65" t="n"/>
    </row>
    <row r="54" ht="12.75" customFormat="1" customHeight="1" s="65">
      <c r="B54" s="79" t="n"/>
      <c r="C54" s="53" t="inlineStr">
        <is>
          <t>1 - Cor dos reatores - Munsell N6,5 (padrão BREE)</t>
        </is>
      </c>
      <c r="D54" s="51" t="n"/>
      <c r="E54" s="51" t="n"/>
      <c r="F54" s="65" t="n"/>
      <c r="G54" s="65" t="n"/>
      <c r="H54" s="70" t="inlineStr">
        <is>
          <t>C x L x A (cm) :</t>
        </is>
      </c>
      <c r="I54" s="57">
        <f>Q55&amp;" x "&amp;R55&amp;" x "&amp;S55</f>
        <v/>
      </c>
      <c r="J54" s="65" t="n"/>
      <c r="K54" s="80" t="n"/>
      <c r="M54" s="206" t="n"/>
      <c r="N54" s="200" t="n"/>
      <c r="O54" s="118" t="n"/>
      <c r="P54" s="119" t="n"/>
      <c r="Q54" s="120" t="n"/>
      <c r="R54" s="120" t="n"/>
      <c r="S54" s="120" t="n"/>
      <c r="T54" s="179" t="n"/>
      <c r="U54" s="200" t="n"/>
      <c r="V54" s="200" t="n"/>
      <c r="W54" s="201" t="n"/>
      <c r="X54" s="201" t="n"/>
      <c r="Y54" s="201" t="n"/>
      <c r="Z54" s="201" t="n"/>
      <c r="AA54" s="201" t="n"/>
      <c r="AB54" s="201" t="n"/>
      <c r="AC54" s="201" t="n"/>
      <c r="AD54" s="201" t="n"/>
      <c r="AE54" s="65" t="n"/>
      <c r="AF54" s="65" t="n"/>
      <c r="AG54" s="65" t="n"/>
      <c r="AH54" s="65" t="n"/>
      <c r="AI54" s="65" t="n"/>
      <c r="AJ54" s="65" t="n"/>
    </row>
    <row r="55" ht="12.75" customHeight="1">
      <c r="B55" s="79" t="n"/>
      <c r="C55" s="53" t="inlineStr">
        <is>
          <t>2 - Desenho orientativo para proposta.</t>
        </is>
      </c>
      <c r="D55" s="51" t="n"/>
      <c r="E55" s="51" t="n"/>
      <c r="F55" s="65" t="n"/>
      <c r="G55" s="65" t="n"/>
      <c r="H55" s="70" t="inlineStr">
        <is>
          <t>Tipo da embalagem:</t>
        </is>
      </c>
      <c r="I55" s="103" t="inlineStr">
        <is>
          <t>Engradado</t>
        </is>
      </c>
      <c r="J55" s="65" t="n"/>
      <c r="K55" s="80" t="n"/>
      <c r="N55" s="118" t="n"/>
      <c r="O55" s="118" t="n"/>
      <c r="P55" s="118" t="n"/>
      <c r="Q55" s="200" t="n"/>
      <c r="R55" s="200" t="n"/>
      <c r="S55" s="200" t="n"/>
      <c r="T55" s="179" t="n"/>
      <c r="U55" s="200" t="n"/>
      <c r="V55" s="200" t="n"/>
    </row>
    <row r="56" ht="12.75" customHeight="1">
      <c r="B56" s="79" t="n"/>
      <c r="C56" s="168" t="inlineStr">
        <is>
          <t>3 - Localização dos terminais pode ser modificada para atender à especificação do cliente.</t>
        </is>
      </c>
      <c r="F56" s="65" t="n"/>
      <c r="G56" s="65" t="n"/>
      <c r="H56" s="70" t="inlineStr">
        <is>
          <t>Peso bruto (kg) :</t>
        </is>
      </c>
      <c r="I56" s="129">
        <f>P55</f>
        <v/>
      </c>
      <c r="J56" s="65" t="n"/>
      <c r="K56" s="80" t="n"/>
      <c r="N56" s="118" t="n"/>
      <c r="O56" s="118" t="n"/>
      <c r="P56" s="118" t="n"/>
      <c r="Q56" s="200" t="n"/>
      <c r="R56" s="200" t="n"/>
      <c r="S56" s="200" t="n"/>
      <c r="T56" s="179" t="n"/>
      <c r="U56" s="200" t="n"/>
      <c r="V56" s="200" t="n"/>
    </row>
    <row r="57" ht="12.75" customHeight="1">
      <c r="B57" s="79" t="n"/>
      <c r="F57" s="51" t="n"/>
      <c r="G57" s="65" t="n"/>
      <c r="H57" s="70" t="inlineStr">
        <is>
          <t>Nº de Engradados</t>
        </is>
      </c>
      <c r="I57" s="127">
        <f>N55</f>
        <v/>
      </c>
      <c r="J57" s="65" t="n"/>
      <c r="K57" s="80" t="n"/>
      <c r="M57" s="206" t="n"/>
      <c r="N57" s="179" t="n"/>
      <c r="O57" s="118" t="n"/>
      <c r="P57" s="118" t="n"/>
      <c r="Q57" s="200" t="n"/>
      <c r="R57" s="200" t="n"/>
      <c r="S57" s="200" t="n"/>
      <c r="T57" s="179" t="n"/>
      <c r="U57" s="200" t="n"/>
      <c r="V57" s="200" t="n"/>
    </row>
    <row r="58" ht="12.75" customHeight="1">
      <c r="B58" s="79" t="n"/>
      <c r="C58" s="168" t="inlineStr">
        <is>
          <t>4 - Pedestal espaçador de alumínio poderá ser localizado na parte inferior ou superior do isolador.</t>
        </is>
      </c>
      <c r="F58" s="51" t="n"/>
      <c r="G58" s="51" t="n"/>
      <c r="H58" s="65" t="n"/>
      <c r="I58" s="65" t="n"/>
      <c r="J58" s="65" t="n"/>
      <c r="K58" s="80" t="n"/>
      <c r="N58" s="118" t="n"/>
      <c r="O58" s="118" t="n"/>
      <c r="P58" s="118" t="n"/>
      <c r="Q58" s="200" t="n"/>
      <c r="R58" s="200" t="n"/>
      <c r="S58" s="200" t="n"/>
      <c r="T58" s="179" t="n"/>
      <c r="U58" s="200" t="n"/>
      <c r="V58" s="200" t="n"/>
    </row>
    <row r="59" ht="12.75" customHeight="1">
      <c r="B59" s="79" t="n"/>
      <c r="F59" s="51" t="n"/>
      <c r="G59" s="51" t="n"/>
      <c r="H59" s="51" t="n"/>
      <c r="I59" s="65" t="n"/>
      <c r="J59" s="65" t="n"/>
      <c r="K59" s="80" t="n"/>
      <c r="N59" s="118" t="n"/>
      <c r="O59" s="118" t="n"/>
      <c r="P59" s="118" t="n"/>
      <c r="Q59" s="200" t="n"/>
      <c r="R59" s="200" t="n"/>
      <c r="S59" s="200" t="n"/>
      <c r="T59" s="179" t="n"/>
      <c r="U59" s="200" t="n"/>
      <c r="V59" s="200" t="n"/>
    </row>
    <row r="60" ht="15" customHeight="1">
      <c r="B60" s="79" t="n"/>
      <c r="C60" s="53" t="inlineStr">
        <is>
          <t>5 - Dimensões em mm</t>
        </is>
      </c>
      <c r="D60" s="51" t="n"/>
      <c r="E60" s="51" t="n"/>
      <c r="F60" s="51" t="n"/>
      <c r="G60" s="51" t="n"/>
      <c r="H60" s="51" t="n"/>
      <c r="I60" s="65" t="n"/>
      <c r="J60" s="65" t="n"/>
      <c r="K60" s="80" t="n"/>
      <c r="M60" s="206" t="n"/>
      <c r="R60" s="200" t="n"/>
      <c r="S60" s="200" t="n"/>
      <c r="T60" s="179" t="n"/>
      <c r="U60" s="200" t="n"/>
      <c r="V60" s="200" t="n"/>
    </row>
    <row r="61" ht="15" customHeight="1">
      <c r="B61" s="77" t="n"/>
      <c r="E61" s="51" t="n"/>
      <c r="F61" s="51" t="n"/>
      <c r="G61" s="51" t="n"/>
      <c r="H61" s="51" t="n"/>
      <c r="I61" s="65" t="n"/>
      <c r="J61" s="65" t="n"/>
      <c r="K61" s="80" t="n"/>
      <c r="N61" s="118" t="n"/>
      <c r="O61" s="118" t="n"/>
      <c r="P61" s="118" t="n"/>
      <c r="Q61" s="200" t="n"/>
      <c r="R61" s="200" t="n"/>
      <c r="S61" s="200" t="n"/>
      <c r="T61" s="179" t="n"/>
      <c r="U61" s="200" t="n"/>
      <c r="V61" s="200" t="n"/>
    </row>
    <row r="62" ht="15" customHeight="1">
      <c r="B62" s="77" t="n"/>
      <c r="E62" s="51" t="n"/>
      <c r="F62" s="51" t="n"/>
      <c r="G62" s="51" t="n"/>
      <c r="H62" s="51" t="n"/>
      <c r="I62" s="65" t="n"/>
      <c r="J62" s="65" t="n"/>
      <c r="K62" s="80" t="n"/>
      <c r="N62" s="118" t="n"/>
      <c r="O62" s="118" t="n"/>
      <c r="P62" s="118" t="n"/>
      <c r="Q62" s="200" t="n"/>
      <c r="R62" s="200" t="n"/>
      <c r="S62" s="200" t="n"/>
      <c r="T62" s="179" t="n"/>
      <c r="U62" s="200" t="n"/>
      <c r="V62" s="200" t="n"/>
    </row>
    <row r="63" ht="12.75" customHeight="1">
      <c r="B63" s="77" t="n"/>
      <c r="C63" s="51" t="n"/>
      <c r="D63" s="51" t="n"/>
      <c r="E63" s="51" t="n"/>
      <c r="F63" s="51" t="n"/>
      <c r="G63" s="51" t="n"/>
      <c r="H63" s="51" t="n"/>
      <c r="I63" s="65" t="n"/>
      <c r="J63" s="101" t="inlineStr">
        <is>
          <t>ID:</t>
        </is>
      </c>
      <c r="K63" s="130" t="n"/>
      <c r="M63" s="206" t="n"/>
      <c r="N63" s="179" t="n"/>
      <c r="O63" s="179" t="n"/>
      <c r="R63" s="200" t="n"/>
      <c r="S63" s="200" t="n"/>
      <c r="T63" s="179" t="n"/>
      <c r="U63" s="200" t="n"/>
      <c r="V63" s="200" t="n"/>
    </row>
    <row r="64" ht="15" customHeight="1">
      <c r="B64" s="96" t="n"/>
      <c r="C64" s="95" t="n"/>
      <c r="D64" s="95" t="n"/>
      <c r="E64" s="95" t="n"/>
      <c r="F64" s="95" t="n"/>
      <c r="G64" s="95" t="n"/>
      <c r="H64" s="95" t="n"/>
      <c r="I64" s="95" t="n"/>
      <c r="J64" s="83" t="inlineStr">
        <is>
          <t>Data:</t>
        </is>
      </c>
      <c r="K64" s="97">
        <f>TODAY()</f>
        <v/>
      </c>
      <c r="N64" s="203" t="n"/>
      <c r="O64" s="115" t="n"/>
      <c r="R64" s="200" t="n"/>
      <c r="S64" s="200" t="n"/>
      <c r="T64" s="179" t="n"/>
      <c r="U64" s="200" t="n"/>
      <c r="V64" s="200" t="n"/>
    </row>
    <row r="65" ht="15.75" customHeight="1">
      <c r="B65" s="183" t="inlineStr">
        <is>
          <t xml:space="preserve">Comercial (41) 3167-4000 ou 4002                     Engenharia (41) 3167-4016        </t>
        </is>
      </c>
      <c r="E65" s="181" t="inlineStr">
        <is>
          <t>www.bree.com.br                           reativos@bree.com.br</t>
        </is>
      </c>
      <c r="H65" s="185" t="inlineStr">
        <is>
          <t>R. Pref. Domingos Mocelin Neto, 157                                                  CEP 83420-000    Quatro Barras - PR</t>
        </is>
      </c>
      <c r="K65" s="218" t="n"/>
      <c r="N65" s="203" t="n"/>
      <c r="O65" s="203" t="n"/>
    </row>
    <row r="66" ht="15" customHeight="1">
      <c r="B66" s="219" t="n"/>
      <c r="K66" s="218" t="n"/>
      <c r="T66" s="179" t="n"/>
      <c r="U66" s="179" t="n"/>
    </row>
    <row r="67" ht="15" customHeight="1" thickBot="1">
      <c r="B67" s="220" t="n"/>
      <c r="C67" s="221" t="n"/>
      <c r="D67" s="221" t="n"/>
      <c r="E67" s="221" t="n"/>
      <c r="F67" s="221" t="n"/>
      <c r="G67" s="221" t="n"/>
      <c r="H67" s="221" t="n"/>
      <c r="I67" s="221" t="n"/>
      <c r="J67" s="221" t="n"/>
      <c r="K67" s="222" t="n"/>
      <c r="Q67" s="203" t="n"/>
      <c r="T67" s="179" t="n"/>
      <c r="U67" s="179" t="n"/>
      <c r="V67" s="203" t="n"/>
      <c r="W67" s="203" t="n"/>
      <c r="X67" s="203" t="n"/>
      <c r="Y67" s="203" t="n"/>
      <c r="Z67" s="203" t="n"/>
      <c r="AA67" s="203" t="n"/>
      <c r="AB67" s="203" t="n"/>
      <c r="AC67" s="203" t="n"/>
      <c r="AD67" s="203" t="n"/>
    </row>
    <row r="68" ht="15" customFormat="1" customHeight="1" s="65">
      <c r="B68" s="51" t="n"/>
      <c r="C68" s="51" t="n"/>
      <c r="D68" s="51" t="n"/>
      <c r="E68" s="51" t="n"/>
      <c r="F68" s="51" t="n"/>
      <c r="G68" s="51" t="n"/>
      <c r="H68" s="51" t="n"/>
      <c r="I68" s="65" t="n"/>
      <c r="J68" s="65" t="n"/>
      <c r="K68" s="65" t="n"/>
      <c r="N68" s="201" t="n"/>
      <c r="O68" s="201" t="n"/>
      <c r="P68" s="201" t="n"/>
      <c r="Q68" s="121" t="n"/>
      <c r="R68" s="201" t="n"/>
      <c r="S68" s="201" t="n"/>
      <c r="T68" s="179" t="n"/>
      <c r="U68" s="179" t="n"/>
      <c r="V68" s="203" t="n"/>
      <c r="W68" s="203" t="n"/>
      <c r="X68" s="203" t="n"/>
      <c r="Y68" s="203" t="n"/>
      <c r="Z68" s="203" t="n"/>
      <c r="AA68" s="203" t="n"/>
      <c r="AB68" s="203" t="n"/>
      <c r="AC68" s="203" t="n"/>
      <c r="AD68" s="203" t="n"/>
    </row>
    <row r="69" ht="16.5" customFormat="1" customHeight="1" s="65">
      <c r="B69" s="51" t="n"/>
      <c r="C69" s="51" t="n"/>
      <c r="D69" s="51" t="n"/>
      <c r="E69" s="51" t="n"/>
      <c r="F69" s="51" t="n"/>
      <c r="G69" s="51" t="n"/>
      <c r="H69" s="51" t="n"/>
      <c r="I69" s="65" t="n"/>
      <c r="J69" s="65" t="n"/>
      <c r="K69" s="65" t="n"/>
      <c r="N69" s="201" t="n"/>
      <c r="O69" s="201" t="n"/>
      <c r="P69" s="201" t="n"/>
      <c r="Q69" s="203" t="n"/>
      <c r="R69" s="201" t="n"/>
      <c r="S69" s="201" t="n"/>
      <c r="T69" s="179" t="n"/>
      <c r="U69" s="179" t="n"/>
      <c r="V69" s="203" t="n"/>
      <c r="W69" s="203" t="n"/>
      <c r="X69" s="203" t="n"/>
      <c r="Y69" s="203" t="n"/>
      <c r="Z69" s="203" t="n"/>
      <c r="AA69" s="203" t="n"/>
      <c r="AB69" s="203" t="n"/>
      <c r="AC69" s="203" t="n"/>
      <c r="AD69" s="203" t="n"/>
    </row>
    <row r="70" ht="12.75" customFormat="1" customHeight="1" s="65">
      <c r="B70" s="51" t="n"/>
      <c r="C70" s="51" t="n"/>
      <c r="D70" s="51" t="n"/>
      <c r="E70" s="51" t="n"/>
      <c r="F70" s="51" t="n"/>
      <c r="G70" s="51" t="n"/>
      <c r="H70" s="51" t="n"/>
      <c r="N70" s="201" t="n"/>
      <c r="O70" s="201" t="n"/>
      <c r="P70" s="201" t="n"/>
      <c r="Q70" s="203" t="n"/>
      <c r="R70" s="201" t="n"/>
      <c r="S70" s="201" t="n"/>
      <c r="T70" s="179" t="n"/>
      <c r="U70" s="179" t="n"/>
      <c r="V70" s="203" t="n"/>
      <c r="W70" s="203" t="n"/>
      <c r="X70" s="203" t="n"/>
      <c r="Y70" s="203" t="n"/>
      <c r="Z70" s="203" t="n"/>
      <c r="AA70" s="203" t="n"/>
      <c r="AB70" s="203" t="n"/>
      <c r="AC70" s="203" t="n"/>
      <c r="AD70" s="203" t="n"/>
    </row>
    <row r="71" ht="12.75" customFormat="1" customHeight="1" s="65">
      <c r="B71" s="51" t="n"/>
      <c r="C71" s="51" t="n"/>
      <c r="D71" s="51" t="n"/>
      <c r="E71" s="51" t="n"/>
      <c r="F71" s="51" t="n"/>
      <c r="G71" s="51" t="n"/>
      <c r="H71" s="51" t="n"/>
      <c r="N71" s="201" t="n"/>
      <c r="O71" s="201" t="n"/>
      <c r="P71" s="201" t="n"/>
      <c r="Q71" s="203" t="n"/>
      <c r="R71" s="201" t="n"/>
      <c r="S71" s="201" t="n"/>
      <c r="T71" s="179" t="n"/>
      <c r="U71" s="179" t="n"/>
      <c r="V71" s="203" t="n"/>
      <c r="W71" s="203" t="n"/>
      <c r="X71" s="203" t="n"/>
      <c r="Y71" s="203" t="n"/>
      <c r="Z71" s="203" t="n"/>
      <c r="AA71" s="203" t="n"/>
      <c r="AB71" s="203" t="n"/>
      <c r="AC71" s="203" t="n"/>
      <c r="AD71" s="203" t="n"/>
    </row>
    <row r="72" ht="16.5" customFormat="1" customHeight="1" s="65">
      <c r="B72" s="51" t="n"/>
      <c r="C72" s="51" t="n"/>
      <c r="D72" s="51" t="n"/>
      <c r="E72" s="51" t="n"/>
      <c r="F72" s="51" t="n"/>
      <c r="G72" s="51" t="n"/>
      <c r="H72" s="51" t="n"/>
      <c r="N72" s="201" t="n"/>
      <c r="O72" s="201" t="n"/>
      <c r="P72" s="201" t="n"/>
      <c r="Q72" s="203" t="n"/>
      <c r="R72" s="201" t="n"/>
      <c r="S72" s="201" t="n"/>
      <c r="T72" s="179" t="n"/>
      <c r="U72" s="179" t="n"/>
      <c r="V72" s="203" t="n"/>
      <c r="W72" s="203" t="n"/>
      <c r="X72" s="203" t="n"/>
      <c r="Y72" s="203" t="n"/>
      <c r="Z72" s="203" t="n"/>
      <c r="AA72" s="203" t="n"/>
      <c r="AB72" s="203" t="n"/>
      <c r="AC72" s="203" t="n"/>
      <c r="AD72" s="203" t="n"/>
    </row>
    <row r="73" ht="16.5" customFormat="1" customHeight="1" s="65">
      <c r="B73" s="51" t="n"/>
      <c r="C73" s="51" t="n"/>
      <c r="D73" s="51" t="n"/>
      <c r="E73" s="51" t="n"/>
      <c r="F73" s="51" t="n"/>
      <c r="G73" s="51" t="n"/>
      <c r="H73" s="51" t="n"/>
      <c r="N73" s="201" t="n"/>
      <c r="O73" s="201" t="n"/>
      <c r="P73" s="201" t="n"/>
      <c r="Q73" s="223" t="n"/>
      <c r="R73" s="201" t="n"/>
      <c r="S73" s="201" t="n"/>
      <c r="T73" s="179" t="n"/>
      <c r="U73" s="179" t="n"/>
      <c r="V73" s="203" t="n"/>
      <c r="W73" s="203" t="n"/>
      <c r="X73" s="203" t="n"/>
      <c r="Y73" s="203" t="n"/>
      <c r="Z73" s="203" t="n"/>
      <c r="AA73" s="203" t="n"/>
      <c r="AB73" s="203" t="n"/>
      <c r="AC73" s="203" t="n"/>
      <c r="AD73" s="203" t="n"/>
    </row>
    <row r="74" ht="15" customFormat="1" customHeight="1" s="65">
      <c r="B74" s="51" t="n"/>
      <c r="C74" s="51" t="n"/>
      <c r="D74" s="51" t="n"/>
      <c r="E74" s="51" t="n"/>
      <c r="F74" s="51" t="n"/>
      <c r="G74" s="51" t="n"/>
      <c r="H74" s="51" t="n"/>
      <c r="N74" s="201" t="n"/>
      <c r="O74" s="201" t="n"/>
      <c r="P74" s="201" t="n"/>
      <c r="Q74" s="123" t="n"/>
      <c r="R74" s="201" t="n"/>
      <c r="S74" s="201" t="n"/>
      <c r="T74" s="179" t="n"/>
      <c r="U74" s="179" t="n"/>
      <c r="V74" s="201" t="n"/>
      <c r="W74" s="201" t="n"/>
      <c r="X74" s="201" t="n"/>
      <c r="Y74" s="201" t="n"/>
      <c r="Z74" s="201" t="n"/>
      <c r="AA74" s="201" t="n"/>
      <c r="AB74" s="201" t="n"/>
      <c r="AC74" s="201" t="n"/>
      <c r="AD74" s="201" t="n"/>
    </row>
    <row r="75" ht="15" customFormat="1" customHeight="1" s="65">
      <c r="B75" s="51" t="n"/>
      <c r="C75" s="51" t="n"/>
      <c r="D75" s="51" t="n"/>
      <c r="E75" s="51" t="n"/>
      <c r="F75" s="51" t="n"/>
      <c r="G75" s="51" t="n"/>
      <c r="H75" s="51" t="n"/>
      <c r="N75" s="201" t="n"/>
      <c r="O75" s="201" t="n"/>
      <c r="P75" s="201" t="n"/>
      <c r="Q75" s="123" t="n"/>
      <c r="R75" s="201" t="n"/>
      <c r="S75" s="201" t="n"/>
      <c r="T75" s="179" t="n"/>
      <c r="U75" s="179" t="n"/>
      <c r="V75" s="210" t="n"/>
      <c r="W75" s="210" t="n"/>
      <c r="X75" s="210" t="n"/>
      <c r="Y75" s="210" t="n"/>
      <c r="Z75" s="210" t="n"/>
      <c r="AA75" s="210" t="n"/>
      <c r="AB75" s="210" t="n"/>
      <c r="AC75" s="210" t="n"/>
      <c r="AD75" s="210" t="n"/>
    </row>
    <row r="76" ht="15" customFormat="1" customHeight="1" s="65">
      <c r="B76" s="51" t="n"/>
      <c r="C76" s="51" t="n"/>
      <c r="D76" s="51" t="n"/>
      <c r="E76" s="51" t="n"/>
      <c r="F76" s="51" t="n"/>
      <c r="G76" s="51" t="n"/>
      <c r="H76" s="51" t="n"/>
      <c r="N76" s="201" t="n"/>
      <c r="O76" s="201" t="n"/>
      <c r="P76" s="201" t="n"/>
      <c r="Q76" s="123" t="n"/>
      <c r="R76" s="201" t="n"/>
      <c r="S76" s="201" t="n"/>
      <c r="T76" s="179" t="n"/>
      <c r="U76" s="179" t="n"/>
      <c r="V76" s="211" t="n"/>
      <c r="W76" s="211" t="n"/>
      <c r="X76" s="211" t="n"/>
      <c r="Y76" s="211" t="n"/>
      <c r="Z76" s="211" t="n"/>
      <c r="AA76" s="211" t="n"/>
      <c r="AB76" s="211" t="n"/>
      <c r="AC76" s="211" t="n"/>
      <c r="AD76" s="211" t="n"/>
    </row>
    <row r="77" ht="15" customFormat="1" customHeight="1" s="65">
      <c r="B77" s="51" t="n"/>
      <c r="C77" s="105" t="n"/>
      <c r="D77" s="106" t="n"/>
      <c r="E77" s="107" t="n"/>
      <c r="F77" s="107" t="n"/>
      <c r="G77" s="107" t="n"/>
      <c r="H77" s="107" t="n"/>
      <c r="I77" s="107" t="n"/>
      <c r="J77" s="108" t="n"/>
      <c r="K77" s="109" t="n"/>
      <c r="N77" s="201" t="n"/>
      <c r="O77" s="201" t="n"/>
      <c r="P77" s="201" t="n"/>
      <c r="Q77" s="123" t="n"/>
      <c r="R77" s="201" t="n"/>
      <c r="S77" s="201" t="n"/>
      <c r="T77" s="179" t="n"/>
      <c r="U77" s="179" t="n"/>
      <c r="V77" s="201" t="n"/>
      <c r="W77" s="201" t="n"/>
      <c r="X77" s="201" t="n"/>
      <c r="Y77" s="201" t="n"/>
      <c r="Z77" s="201" t="n"/>
      <c r="AA77" s="201" t="n"/>
      <c r="AB77" s="201" t="n"/>
      <c r="AC77" s="201" t="n"/>
      <c r="AD77" s="201" t="n"/>
    </row>
    <row r="78" ht="15" customFormat="1" customHeight="1" s="65">
      <c r="B78" s="51" t="n"/>
      <c r="C78" s="105" t="n"/>
      <c r="D78" s="106" t="n"/>
      <c r="E78" s="107" t="n"/>
      <c r="F78" s="107" t="n"/>
      <c r="G78" s="107" t="n"/>
      <c r="H78" s="107" t="n"/>
      <c r="I78" s="107" t="n"/>
      <c r="J78" s="108" t="n"/>
      <c r="K78" s="109" t="n"/>
      <c r="N78" s="201" t="n"/>
      <c r="O78" s="201" t="n"/>
      <c r="P78" s="201" t="n"/>
      <c r="Q78" s="123" t="n"/>
      <c r="R78" s="201" t="n"/>
      <c r="S78" s="201" t="n"/>
      <c r="T78" s="179" t="n"/>
      <c r="U78" s="179" t="n"/>
      <c r="V78" s="201" t="n"/>
      <c r="W78" s="201" t="n"/>
      <c r="X78" s="201" t="n"/>
      <c r="Y78" s="201" t="n"/>
      <c r="Z78" s="201" t="n"/>
      <c r="AA78" s="201" t="n"/>
      <c r="AB78" s="201" t="n"/>
      <c r="AC78" s="201" t="n"/>
      <c r="AD78" s="201" t="n"/>
    </row>
    <row r="79" ht="15" customFormat="1" customHeight="1" s="65">
      <c r="B79" s="51" t="n"/>
      <c r="C79" s="51" t="n"/>
      <c r="D79" s="51" t="n"/>
      <c r="E79" s="51" t="n"/>
      <c r="F79" s="51" t="n"/>
      <c r="G79" s="51" t="n"/>
      <c r="H79" s="51" t="n"/>
      <c r="N79" s="201" t="n"/>
      <c r="O79" s="201" t="n"/>
      <c r="P79" s="201" t="n"/>
      <c r="Q79" s="123" t="n"/>
      <c r="R79" s="201" t="n"/>
      <c r="S79" s="201" t="n"/>
      <c r="T79" s="179" t="n"/>
      <c r="U79" s="179" t="n"/>
      <c r="V79" s="201" t="n"/>
      <c r="W79" s="201" t="n"/>
      <c r="X79" s="201" t="n"/>
      <c r="Y79" s="201" t="n"/>
      <c r="Z79" s="201" t="n"/>
      <c r="AA79" s="201" t="n"/>
      <c r="AB79" s="201" t="n"/>
      <c r="AC79" s="201" t="n"/>
      <c r="AD79" s="201" t="n"/>
    </row>
    <row r="80" ht="15" customFormat="1" customHeight="1" s="65">
      <c r="B80" s="51" t="n"/>
      <c r="C80" s="51" t="n"/>
      <c r="D80" s="51" t="n"/>
      <c r="E80" s="51" t="n"/>
      <c r="F80" s="51" t="n"/>
      <c r="G80" s="51" t="n"/>
      <c r="H80" s="51" t="n"/>
      <c r="N80" s="201" t="n"/>
      <c r="O80" s="201" t="n"/>
      <c r="P80" s="201" t="n"/>
      <c r="Q80" s="123" t="n"/>
      <c r="R80" s="201" t="n"/>
      <c r="S80" s="201" t="n"/>
      <c r="T80" s="179" t="n"/>
      <c r="U80" s="179" t="n"/>
      <c r="V80" s="201" t="n"/>
      <c r="W80" s="201" t="n"/>
      <c r="X80" s="201" t="n"/>
      <c r="Y80" s="201" t="n"/>
      <c r="Z80" s="201" t="n"/>
      <c r="AA80" s="201" t="n"/>
      <c r="AB80" s="201" t="n"/>
      <c r="AC80" s="201" t="n"/>
      <c r="AD80" s="201" t="n"/>
    </row>
    <row r="81" customFormat="1" s="65">
      <c r="B81" s="51" t="n"/>
      <c r="C81" s="51" t="n"/>
      <c r="D81" s="51" t="n"/>
      <c r="E81" s="51" t="n"/>
      <c r="F81" s="51" t="n"/>
      <c r="G81" s="51" t="n"/>
      <c r="H81" s="51" t="n"/>
      <c r="N81" s="201" t="n"/>
      <c r="O81" s="201" t="n"/>
      <c r="P81" s="201" t="n"/>
      <c r="Q81" s="201" t="n"/>
      <c r="R81" s="201" t="n"/>
      <c r="S81" s="201" t="n"/>
      <c r="T81" s="201" t="n"/>
      <c r="U81" s="201" t="n"/>
      <c r="V81" s="201" t="n"/>
      <c r="W81" s="201" t="n"/>
      <c r="X81" s="201" t="n"/>
      <c r="Y81" s="201" t="n"/>
      <c r="Z81" s="201" t="n"/>
      <c r="AA81" s="201" t="n"/>
      <c r="AB81" s="201" t="n"/>
      <c r="AC81" s="201" t="n"/>
      <c r="AD81" s="201" t="n"/>
    </row>
    <row r="82" customFormat="1" s="65">
      <c r="B82" s="51" t="n"/>
      <c r="C82" s="51" t="n"/>
      <c r="D82" s="51" t="n"/>
      <c r="E82" s="51" t="n"/>
      <c r="F82" s="51" t="n"/>
      <c r="G82" s="51" t="n"/>
      <c r="H82" s="51" t="n"/>
      <c r="N82" s="201" t="n"/>
      <c r="O82" s="201" t="n"/>
      <c r="P82" s="201" t="n"/>
      <c r="Q82" s="201" t="n"/>
      <c r="R82" s="201" t="n"/>
      <c r="S82" s="201" t="n"/>
      <c r="T82" s="201" t="n"/>
      <c r="U82" s="201" t="n"/>
      <c r="V82" s="201" t="n"/>
      <c r="W82" s="201" t="n"/>
      <c r="X82" s="201" t="n"/>
      <c r="Y82" s="201" t="n"/>
      <c r="Z82" s="201" t="n"/>
      <c r="AA82" s="201" t="n"/>
      <c r="AB82" s="201" t="n"/>
      <c r="AC82" s="201" t="n"/>
      <c r="AD82" s="201" t="n"/>
    </row>
    <row r="83" customFormat="1" s="65">
      <c r="B83" s="51" t="n"/>
      <c r="C83" s="51" t="n"/>
      <c r="D83" s="51" t="n"/>
      <c r="E83" s="51" t="n"/>
      <c r="F83" s="51" t="n"/>
      <c r="G83" s="51" t="n"/>
      <c r="H83" s="51" t="n"/>
      <c r="N83" s="201" t="n"/>
      <c r="O83" s="201" t="n"/>
      <c r="P83" s="201" t="n"/>
      <c r="Q83" s="201" t="n"/>
      <c r="R83" s="201" t="n"/>
      <c r="S83" s="201" t="n"/>
      <c r="T83" s="201" t="n"/>
      <c r="U83" s="201" t="n"/>
      <c r="V83" s="201" t="n"/>
      <c r="W83" s="201" t="n"/>
      <c r="X83" s="201" t="n"/>
      <c r="Y83" s="201" t="n"/>
      <c r="Z83" s="201" t="n"/>
      <c r="AA83" s="201" t="n"/>
      <c r="AB83" s="201" t="n"/>
      <c r="AC83" s="201" t="n"/>
      <c r="AD83" s="201" t="n"/>
    </row>
    <row r="84" customFormat="1" s="65">
      <c r="B84" s="51" t="n"/>
      <c r="C84" s="51" t="n"/>
      <c r="D84" s="51" t="n"/>
      <c r="E84" s="51" t="n"/>
      <c r="F84" s="51" t="n"/>
      <c r="G84" s="51" t="n"/>
      <c r="H84" s="51" t="n"/>
      <c r="N84" s="201" t="n"/>
      <c r="O84" s="201" t="n"/>
      <c r="P84" s="201" t="n"/>
      <c r="Q84" s="201" t="n"/>
      <c r="R84" s="201" t="n"/>
      <c r="S84" s="201" t="n"/>
      <c r="T84" s="201" t="n"/>
      <c r="U84" s="201" t="n"/>
      <c r="V84" s="201" t="n"/>
      <c r="W84" s="201" t="n"/>
      <c r="X84" s="201" t="n"/>
      <c r="Y84" s="201" t="n"/>
      <c r="Z84" s="201" t="n"/>
      <c r="AA84" s="201" t="n"/>
      <c r="AB84" s="201" t="n"/>
      <c r="AC84" s="201" t="n"/>
      <c r="AD84" s="201" t="n"/>
    </row>
    <row r="85" customFormat="1" s="65">
      <c r="B85" s="51" t="n"/>
      <c r="C85" s="51" t="n"/>
      <c r="D85" s="51" t="n"/>
      <c r="E85" s="51" t="n"/>
      <c r="F85" s="51" t="n"/>
      <c r="G85" s="51" t="n"/>
      <c r="H85" s="51" t="n"/>
      <c r="N85" s="201" t="n"/>
      <c r="O85" s="201" t="n"/>
      <c r="P85" s="201" t="n"/>
      <c r="Q85" s="201" t="n"/>
      <c r="R85" s="201" t="n"/>
      <c r="S85" s="201" t="n"/>
      <c r="T85" s="201" t="n"/>
      <c r="U85" s="201" t="n"/>
      <c r="V85" s="201" t="n"/>
      <c r="W85" s="201" t="n"/>
      <c r="X85" s="201" t="n"/>
      <c r="Y85" s="201" t="n"/>
      <c r="Z85" s="201" t="n"/>
      <c r="AA85" s="201" t="n"/>
      <c r="AB85" s="201" t="n"/>
      <c r="AC85" s="201" t="n"/>
      <c r="AD85" s="201" t="n"/>
    </row>
    <row r="86" customFormat="1" s="65">
      <c r="B86" s="51" t="n"/>
      <c r="C86" s="51" t="n"/>
      <c r="D86" s="51" t="n"/>
      <c r="E86" s="51" t="n"/>
      <c r="F86" s="51" t="n"/>
      <c r="G86" s="51" t="n"/>
      <c r="H86" s="51" t="n"/>
      <c r="N86" s="201" t="n"/>
      <c r="O86" s="201" t="n"/>
      <c r="P86" s="201" t="n"/>
      <c r="Q86" s="201" t="n"/>
      <c r="R86" s="201" t="n"/>
      <c r="S86" s="201" t="n"/>
      <c r="T86" s="201" t="n"/>
      <c r="U86" s="201" t="n"/>
      <c r="V86" s="201" t="n"/>
      <c r="W86" s="201" t="n"/>
      <c r="X86" s="201" t="n"/>
      <c r="Y86" s="201" t="n"/>
      <c r="Z86" s="201" t="n"/>
      <c r="AA86" s="201" t="n"/>
      <c r="AB86" s="201" t="n"/>
      <c r="AC86" s="201" t="n"/>
      <c r="AD86" s="201" t="n"/>
    </row>
    <row r="87" customFormat="1" s="65">
      <c r="B87" s="51" t="n"/>
      <c r="C87" s="51" t="n"/>
      <c r="D87" s="51" t="n"/>
      <c r="E87" s="51" t="n"/>
      <c r="F87" s="51" t="n"/>
      <c r="G87" s="51" t="n"/>
      <c r="H87" s="51" t="n"/>
      <c r="N87" s="201" t="n"/>
      <c r="O87" s="201" t="n"/>
      <c r="P87" s="201" t="n"/>
      <c r="Q87" s="201" t="n"/>
      <c r="R87" s="201" t="n"/>
      <c r="S87" s="201" t="n"/>
      <c r="T87" s="201" t="n"/>
      <c r="U87" s="201" t="n"/>
      <c r="V87" s="201" t="n"/>
      <c r="W87" s="201" t="n"/>
      <c r="X87" s="201" t="n"/>
      <c r="Y87" s="201" t="n"/>
      <c r="Z87" s="201" t="n"/>
      <c r="AA87" s="201" t="n"/>
      <c r="AB87" s="201" t="n"/>
      <c r="AC87" s="201" t="n"/>
      <c r="AD87" s="201" t="n"/>
    </row>
    <row r="88" customFormat="1" s="65">
      <c r="B88" s="51" t="n"/>
      <c r="C88" s="51" t="n"/>
      <c r="D88" s="51" t="n"/>
      <c r="E88" s="51" t="n"/>
      <c r="F88" s="51" t="n"/>
      <c r="G88" s="51" t="n"/>
      <c r="H88" s="51" t="n"/>
      <c r="N88" s="201" t="n"/>
      <c r="O88" s="201" t="n"/>
      <c r="P88" s="201" t="n"/>
      <c r="Q88" s="201" t="n"/>
      <c r="R88" s="201" t="n"/>
      <c r="S88" s="201" t="n"/>
      <c r="T88" s="201" t="n"/>
      <c r="U88" s="201" t="n"/>
      <c r="V88" s="201" t="n"/>
      <c r="W88" s="201" t="n"/>
      <c r="X88" s="201" t="n"/>
      <c r="Y88" s="201" t="n"/>
      <c r="Z88" s="201" t="n"/>
      <c r="AA88" s="201" t="n"/>
      <c r="AB88" s="201" t="n"/>
      <c r="AC88" s="201" t="n"/>
      <c r="AD88" s="201" t="n"/>
    </row>
    <row r="89" customFormat="1" s="65">
      <c r="B89" s="51" t="n"/>
      <c r="C89" s="51" t="n"/>
      <c r="D89" s="51" t="n"/>
      <c r="E89" s="51" t="n"/>
      <c r="F89" s="51" t="n"/>
      <c r="G89" s="51" t="n"/>
      <c r="H89" s="51" t="n"/>
      <c r="N89" s="201" t="n"/>
      <c r="O89" s="201" t="n"/>
      <c r="P89" s="201" t="n"/>
      <c r="Q89" s="201" t="n"/>
      <c r="R89" s="201" t="n"/>
      <c r="S89" s="201" t="n"/>
      <c r="T89" s="201" t="n"/>
      <c r="U89" s="201" t="n"/>
      <c r="V89" s="201" t="n"/>
      <c r="W89" s="201" t="n"/>
      <c r="X89" s="201" t="n"/>
      <c r="Y89" s="201" t="n"/>
      <c r="Z89" s="201" t="n"/>
      <c r="AA89" s="201" t="n"/>
      <c r="AB89" s="201" t="n"/>
      <c r="AC89" s="201" t="n"/>
      <c r="AD89" s="201" t="n"/>
    </row>
    <row r="90" customFormat="1" s="65">
      <c r="B90" s="51" t="n"/>
      <c r="C90" s="51" t="n"/>
      <c r="D90" s="51" t="n"/>
      <c r="E90" s="51" t="n"/>
      <c r="F90" s="51" t="n"/>
      <c r="G90" s="51" t="n"/>
      <c r="H90" s="51" t="n"/>
      <c r="N90" s="201" t="n"/>
      <c r="O90" s="201" t="n"/>
      <c r="P90" s="201" t="n"/>
      <c r="Q90" s="201" t="n"/>
      <c r="R90" s="201" t="n"/>
      <c r="S90" s="201" t="n"/>
      <c r="T90" s="201" t="n"/>
      <c r="U90" s="201" t="n"/>
      <c r="V90" s="201" t="n"/>
      <c r="W90" s="201" t="n"/>
      <c r="X90" s="201" t="n"/>
      <c r="Y90" s="201" t="n"/>
      <c r="Z90" s="201" t="n"/>
      <c r="AA90" s="201" t="n"/>
      <c r="AB90" s="201" t="n"/>
      <c r="AC90" s="201" t="n"/>
      <c r="AD90" s="201" t="n"/>
    </row>
    <row r="91" customFormat="1" s="65">
      <c r="B91" s="51" t="n"/>
      <c r="C91" s="51" t="n"/>
      <c r="D91" s="51" t="n"/>
      <c r="E91" s="51" t="n"/>
      <c r="F91" s="51" t="n"/>
      <c r="G91" s="51" t="n"/>
      <c r="H91" s="51" t="n"/>
      <c r="N91" s="201" t="n"/>
      <c r="O91" s="201" t="n"/>
      <c r="P91" s="201" t="n"/>
      <c r="Q91" s="201" t="n"/>
      <c r="R91" s="201" t="n"/>
      <c r="S91" s="201" t="n"/>
      <c r="T91" s="201" t="n"/>
      <c r="U91" s="201" t="n"/>
      <c r="V91" s="201" t="n"/>
      <c r="W91" s="201" t="n"/>
      <c r="X91" s="201" t="n"/>
      <c r="Y91" s="201" t="n"/>
      <c r="Z91" s="201" t="n"/>
      <c r="AA91" s="201" t="n"/>
      <c r="AB91" s="201" t="n"/>
      <c r="AC91" s="201" t="n"/>
      <c r="AD91" s="201" t="n"/>
    </row>
    <row r="92" customFormat="1" s="65">
      <c r="B92" s="51" t="n"/>
      <c r="C92" s="51" t="n"/>
      <c r="D92" s="51" t="n"/>
      <c r="E92" s="51" t="n"/>
      <c r="F92" s="51" t="n"/>
      <c r="G92" s="51" t="n"/>
      <c r="H92" s="51" t="n"/>
      <c r="N92" s="201" t="n"/>
      <c r="O92" s="201" t="n"/>
      <c r="P92" s="201" t="n"/>
      <c r="Q92" s="201" t="n"/>
      <c r="R92" s="201" t="n"/>
      <c r="S92" s="201" t="n"/>
      <c r="T92" s="201" t="n"/>
      <c r="U92" s="201" t="n"/>
      <c r="V92" s="201" t="n"/>
      <c r="W92" s="201" t="n"/>
      <c r="X92" s="201" t="n"/>
      <c r="Y92" s="201" t="n"/>
      <c r="Z92" s="201" t="n"/>
      <c r="AA92" s="201" t="n"/>
      <c r="AB92" s="201" t="n"/>
      <c r="AC92" s="201" t="n"/>
      <c r="AD92" s="201" t="n"/>
    </row>
    <row r="93" customFormat="1" s="65">
      <c r="B93" s="51" t="n"/>
      <c r="C93" s="51" t="n"/>
      <c r="D93" s="51" t="n"/>
      <c r="E93" s="51" t="n"/>
      <c r="F93" s="51" t="n"/>
      <c r="G93" s="51" t="n"/>
      <c r="H93" s="51" t="n"/>
      <c r="N93" s="201" t="n"/>
      <c r="O93" s="201" t="n"/>
      <c r="P93" s="201" t="n"/>
      <c r="Q93" s="201" t="n"/>
      <c r="R93" s="201" t="n"/>
      <c r="S93" s="201" t="n"/>
      <c r="T93" s="201" t="n"/>
      <c r="U93" s="201" t="n"/>
      <c r="V93" s="201" t="n"/>
      <c r="W93" s="201" t="n"/>
      <c r="X93" s="201" t="n"/>
      <c r="Y93" s="201" t="n"/>
      <c r="Z93" s="201" t="n"/>
      <c r="AA93" s="201" t="n"/>
      <c r="AB93" s="201" t="n"/>
      <c r="AC93" s="201" t="n"/>
      <c r="AD93" s="201" t="n"/>
    </row>
    <row r="94" customFormat="1" s="65">
      <c r="B94" s="51" t="n"/>
      <c r="C94" s="51" t="n"/>
      <c r="D94" s="51" t="n"/>
      <c r="E94" s="51" t="n"/>
      <c r="F94" s="51" t="n"/>
      <c r="G94" s="51" t="n"/>
      <c r="H94" s="51" t="n"/>
      <c r="N94" s="201" t="n"/>
      <c r="O94" s="201" t="n"/>
      <c r="P94" s="201" t="n"/>
      <c r="Q94" s="201" t="n"/>
      <c r="R94" s="201" t="n"/>
      <c r="S94" s="201" t="n"/>
      <c r="T94" s="201" t="n"/>
      <c r="U94" s="201" t="n"/>
      <c r="V94" s="201" t="n"/>
      <c r="W94" s="201" t="n"/>
      <c r="X94" s="201" t="n"/>
      <c r="Y94" s="201" t="n"/>
      <c r="Z94" s="201" t="n"/>
      <c r="AA94" s="201" t="n"/>
      <c r="AB94" s="201" t="n"/>
      <c r="AC94" s="201" t="n"/>
      <c r="AD94" s="201" t="n"/>
    </row>
    <row r="95" customFormat="1" s="65">
      <c r="B95" s="51" t="n"/>
      <c r="C95" s="51" t="n"/>
      <c r="D95" s="51" t="n"/>
      <c r="E95" s="51" t="n"/>
      <c r="F95" s="51" t="n"/>
      <c r="G95" s="51" t="n"/>
      <c r="H95" s="51" t="n"/>
      <c r="N95" s="201" t="n"/>
      <c r="O95" s="201" t="n"/>
      <c r="P95" s="201" t="n"/>
      <c r="Q95" s="201" t="n"/>
      <c r="R95" s="201" t="n"/>
      <c r="S95" s="201" t="n"/>
      <c r="T95" s="201" t="n"/>
      <c r="U95" s="201" t="n"/>
      <c r="V95" s="201" t="n"/>
      <c r="W95" s="201" t="n"/>
      <c r="X95" s="201" t="n"/>
      <c r="Y95" s="201" t="n"/>
      <c r="Z95" s="201" t="n"/>
      <c r="AA95" s="201" t="n"/>
      <c r="AB95" s="201" t="n"/>
      <c r="AC95" s="201" t="n"/>
      <c r="AD95" s="201" t="n"/>
    </row>
    <row r="96" customFormat="1" s="65">
      <c r="B96" s="51" t="n"/>
      <c r="C96" s="51" t="n"/>
      <c r="D96" s="51" t="n"/>
      <c r="E96" s="51" t="n"/>
      <c r="F96" s="51" t="n"/>
      <c r="G96" s="51" t="n"/>
      <c r="H96" s="51" t="n"/>
      <c r="N96" s="201" t="n"/>
      <c r="O96" s="201" t="n"/>
      <c r="P96" s="201" t="n"/>
      <c r="Q96" s="201" t="n"/>
      <c r="R96" s="201" t="n"/>
      <c r="S96" s="201" t="n"/>
      <c r="T96" s="201" t="n"/>
      <c r="U96" s="201" t="n"/>
      <c r="V96" s="201" t="n"/>
      <c r="W96" s="201" t="n"/>
      <c r="X96" s="201" t="n"/>
      <c r="Y96" s="201" t="n"/>
      <c r="Z96" s="201" t="n"/>
      <c r="AA96" s="201" t="n"/>
      <c r="AB96" s="201" t="n"/>
      <c r="AC96" s="201" t="n"/>
      <c r="AD96" s="201" t="n"/>
    </row>
    <row r="97" customFormat="1" s="65">
      <c r="B97" s="51" t="n"/>
      <c r="C97" s="51" t="n"/>
      <c r="D97" s="51" t="n"/>
      <c r="E97" s="51" t="n"/>
      <c r="F97" s="51" t="n"/>
      <c r="G97" s="51" t="n"/>
      <c r="H97" s="51" t="n"/>
      <c r="N97" s="201" t="n"/>
      <c r="O97" s="201" t="n"/>
      <c r="P97" s="201" t="n"/>
      <c r="Q97" s="201" t="n"/>
      <c r="R97" s="201" t="n"/>
      <c r="S97" s="201" t="n"/>
      <c r="T97" s="201" t="n"/>
      <c r="U97" s="201" t="n"/>
      <c r="V97" s="201" t="n"/>
      <c r="W97" s="201" t="n"/>
      <c r="X97" s="201" t="n"/>
      <c r="Y97" s="201" t="n"/>
      <c r="Z97" s="201" t="n"/>
      <c r="AA97" s="201" t="n"/>
      <c r="AB97" s="201" t="n"/>
      <c r="AC97" s="201" t="n"/>
      <c r="AD97" s="201" t="n"/>
    </row>
    <row r="98" customFormat="1" s="65">
      <c r="B98" s="51" t="n"/>
      <c r="C98" s="51" t="n"/>
      <c r="D98" s="51" t="n"/>
      <c r="E98" s="51" t="n"/>
      <c r="F98" s="51" t="n"/>
      <c r="G98" s="51" t="n"/>
      <c r="H98" s="51" t="n"/>
      <c r="N98" s="201" t="n"/>
      <c r="O98" s="201" t="n"/>
      <c r="P98" s="201" t="n"/>
      <c r="Q98" s="201" t="n"/>
      <c r="R98" s="201" t="n"/>
      <c r="S98" s="201" t="n"/>
      <c r="T98" s="201" t="n"/>
      <c r="U98" s="201" t="n"/>
      <c r="V98" s="201" t="n"/>
      <c r="W98" s="201" t="n"/>
      <c r="X98" s="201" t="n"/>
      <c r="Y98" s="201" t="n"/>
      <c r="Z98" s="201" t="n"/>
      <c r="AA98" s="201" t="n"/>
      <c r="AB98" s="201" t="n"/>
      <c r="AC98" s="201" t="n"/>
      <c r="AD98" s="201" t="n"/>
    </row>
    <row r="99" customFormat="1" s="65">
      <c r="B99" s="51" t="n"/>
      <c r="C99" s="51" t="n"/>
      <c r="D99" s="51" t="n"/>
      <c r="E99" s="51" t="n"/>
      <c r="F99" s="51" t="n"/>
      <c r="G99" s="69" t="n"/>
      <c r="H99" s="175" t="n"/>
      <c r="N99" s="201" t="n"/>
      <c r="O99" s="201" t="n"/>
      <c r="P99" s="201" t="n"/>
      <c r="Q99" s="201" t="n"/>
      <c r="R99" s="201" t="n"/>
      <c r="S99" s="201" t="n"/>
      <c r="T99" s="201" t="n"/>
      <c r="U99" s="201" t="n"/>
      <c r="V99" s="201" t="n"/>
      <c r="W99" s="201" t="n"/>
      <c r="X99" s="201" t="n"/>
      <c r="Y99" s="201" t="n"/>
      <c r="Z99" s="201" t="n"/>
      <c r="AA99" s="201" t="n"/>
      <c r="AB99" s="201" t="n"/>
      <c r="AC99" s="201" t="n"/>
      <c r="AD99" s="201" t="n"/>
    </row>
    <row r="100" customFormat="1" s="65">
      <c r="B100" s="51" t="n"/>
      <c r="C100" s="51" t="n"/>
      <c r="D100" s="51" t="n"/>
      <c r="E100" s="51" t="n"/>
      <c r="F100" s="51" t="n"/>
      <c r="G100" s="51" t="n"/>
      <c r="H100" s="51" t="n"/>
      <c r="I100" s="51" t="n"/>
      <c r="J100" s="51" t="n"/>
      <c r="N100" s="201" t="n"/>
      <c r="O100" s="201" t="n"/>
      <c r="P100" s="201" t="n"/>
      <c r="Q100" s="201" t="n"/>
      <c r="R100" s="201" t="n"/>
      <c r="S100" s="201" t="n"/>
      <c r="T100" s="201" t="n"/>
      <c r="U100" s="201" t="n"/>
      <c r="V100" s="201" t="n"/>
      <c r="W100" s="201" t="n"/>
      <c r="X100" s="201" t="n"/>
      <c r="Y100" s="201" t="n"/>
      <c r="Z100" s="201" t="n"/>
      <c r="AA100" s="201" t="n"/>
      <c r="AB100" s="201" t="n"/>
      <c r="AC100" s="201" t="n"/>
      <c r="AD100" s="201" t="n"/>
    </row>
    <row r="101" customFormat="1" s="65">
      <c r="B101" s="51" t="n"/>
      <c r="C101" s="51" t="n"/>
      <c r="D101" s="51" t="n"/>
      <c r="E101" s="51" t="n"/>
      <c r="F101" s="51" t="n"/>
      <c r="G101" s="51" t="n"/>
      <c r="H101" s="51" t="n"/>
      <c r="I101" s="51" t="n"/>
      <c r="J101" s="51" t="n"/>
      <c r="N101" s="201" t="n"/>
      <c r="O101" s="201" t="n"/>
      <c r="P101" s="201" t="n"/>
      <c r="Q101" s="201" t="n"/>
      <c r="R101" s="201" t="n"/>
      <c r="S101" s="201" t="n"/>
      <c r="T101" s="201" t="n"/>
      <c r="U101" s="201" t="n"/>
      <c r="V101" s="201" t="n"/>
      <c r="W101" s="201" t="n"/>
      <c r="X101" s="201" t="n"/>
      <c r="Y101" s="201" t="n"/>
      <c r="Z101" s="201" t="n"/>
      <c r="AA101" s="201" t="n"/>
      <c r="AB101" s="201" t="n"/>
      <c r="AC101" s="201" t="n"/>
      <c r="AD101" s="201" t="n"/>
    </row>
    <row r="102" customFormat="1" s="65">
      <c r="B102" s="51" t="n"/>
      <c r="C102" s="51" t="n"/>
      <c r="D102" s="51" t="n"/>
      <c r="E102" s="51" t="n"/>
      <c r="F102" s="51" t="n"/>
      <c r="G102" s="51" t="n"/>
      <c r="H102" s="51" t="n"/>
      <c r="I102" s="51" t="n"/>
      <c r="J102" s="51" t="n"/>
      <c r="N102" s="201" t="n"/>
      <c r="O102" s="201" t="n"/>
      <c r="P102" s="201" t="n"/>
      <c r="Q102" s="201" t="n"/>
      <c r="R102" s="201" t="n"/>
      <c r="S102" s="201" t="n"/>
      <c r="T102" s="201" t="n"/>
      <c r="U102" s="201" t="n"/>
      <c r="V102" s="201" t="n"/>
      <c r="W102" s="201" t="n"/>
      <c r="X102" s="201" t="n"/>
      <c r="Y102" s="201" t="n"/>
      <c r="Z102" s="201" t="n"/>
      <c r="AA102" s="201" t="n"/>
      <c r="AB102" s="201" t="n"/>
      <c r="AC102" s="201" t="n"/>
      <c r="AD102" s="201" t="n"/>
    </row>
    <row r="103" customFormat="1" s="65">
      <c r="B103" s="51" t="n"/>
      <c r="C103" s="51" t="n"/>
      <c r="D103" s="51" t="n"/>
      <c r="E103" s="51" t="n"/>
      <c r="F103" s="51" t="n"/>
      <c r="G103" s="51" t="n"/>
      <c r="H103" s="51" t="n"/>
      <c r="I103" s="51" t="n"/>
      <c r="J103" s="51" t="n"/>
      <c r="N103" s="201" t="n"/>
      <c r="O103" s="201" t="n"/>
      <c r="P103" s="201" t="n"/>
      <c r="Q103" s="201" t="n"/>
      <c r="R103" s="201" t="n"/>
      <c r="S103" s="201" t="n"/>
      <c r="T103" s="201" t="n"/>
      <c r="U103" s="201" t="n"/>
      <c r="V103" s="201" t="n"/>
      <c r="W103" s="201" t="n"/>
      <c r="X103" s="201" t="n"/>
      <c r="Y103" s="201" t="n"/>
      <c r="Z103" s="201" t="n"/>
      <c r="AA103" s="201" t="n"/>
      <c r="AB103" s="201" t="n"/>
      <c r="AC103" s="201" t="n"/>
      <c r="AD103" s="201" t="n"/>
    </row>
    <row r="104" customFormat="1" s="65">
      <c r="B104" s="51" t="n"/>
      <c r="C104" s="51" t="n"/>
      <c r="D104" s="51" t="n"/>
      <c r="E104" s="51" t="n"/>
      <c r="F104" s="51" t="n"/>
      <c r="G104" s="51" t="n"/>
      <c r="H104" s="51" t="n"/>
      <c r="I104" s="51" t="n"/>
      <c r="J104" s="51" t="n"/>
      <c r="N104" s="201" t="n"/>
      <c r="O104" s="201" t="n"/>
      <c r="P104" s="201" t="n"/>
      <c r="Q104" s="201" t="n"/>
      <c r="R104" s="201" t="n"/>
      <c r="S104" s="201" t="n"/>
      <c r="T104" s="201" t="n"/>
      <c r="U104" s="201" t="n"/>
      <c r="V104" s="201" t="n"/>
      <c r="W104" s="201" t="n"/>
      <c r="X104" s="201" t="n"/>
      <c r="Y104" s="201" t="n"/>
      <c r="Z104" s="201" t="n"/>
      <c r="AA104" s="201" t="n"/>
      <c r="AB104" s="201" t="n"/>
      <c r="AC104" s="201" t="n"/>
      <c r="AD104" s="201" t="n"/>
    </row>
    <row r="105" customFormat="1" s="65">
      <c r="B105" s="51" t="n"/>
      <c r="C105" s="51" t="n"/>
      <c r="D105" s="51" t="n"/>
      <c r="E105" s="51" t="n"/>
      <c r="F105" s="51" t="n"/>
      <c r="G105" s="51" t="n"/>
      <c r="H105" s="51" t="n"/>
      <c r="I105" s="51" t="n"/>
      <c r="J105" s="51" t="n"/>
      <c r="N105" s="201" t="n"/>
      <c r="O105" s="201" t="n"/>
      <c r="P105" s="201" t="n"/>
      <c r="Q105" s="201" t="n"/>
      <c r="R105" s="201" t="n"/>
      <c r="S105" s="201" t="n"/>
      <c r="T105" s="201" t="n"/>
      <c r="U105" s="201" t="n"/>
      <c r="V105" s="201" t="n"/>
      <c r="W105" s="201" t="n"/>
      <c r="X105" s="201" t="n"/>
      <c r="Y105" s="201" t="n"/>
      <c r="Z105" s="201" t="n"/>
      <c r="AA105" s="201" t="n"/>
      <c r="AB105" s="201" t="n"/>
      <c r="AC105" s="201" t="n"/>
      <c r="AD105" s="201" t="n"/>
    </row>
    <row r="106" customFormat="1" s="65">
      <c r="B106" s="51" t="n"/>
      <c r="C106" s="51" t="n"/>
      <c r="D106" s="51" t="n"/>
      <c r="E106" s="51" t="n"/>
      <c r="F106" s="51" t="n"/>
      <c r="G106" s="51" t="n"/>
      <c r="H106" s="51" t="n"/>
      <c r="I106" s="51" t="n"/>
      <c r="J106" s="51" t="n"/>
      <c r="N106" s="201" t="n"/>
      <c r="O106" s="201" t="n"/>
      <c r="P106" s="201" t="n"/>
      <c r="Q106" s="201" t="n"/>
      <c r="R106" s="201" t="n"/>
      <c r="S106" s="201" t="n"/>
      <c r="T106" s="201" t="n"/>
      <c r="U106" s="201" t="n"/>
      <c r="V106" s="201" t="n"/>
      <c r="W106" s="201" t="n"/>
      <c r="X106" s="201" t="n"/>
      <c r="Y106" s="201" t="n"/>
      <c r="Z106" s="201" t="n"/>
      <c r="AA106" s="201" t="n"/>
      <c r="AB106" s="201" t="n"/>
      <c r="AC106" s="201" t="n"/>
      <c r="AD106" s="201" t="n"/>
    </row>
    <row r="107" customFormat="1" s="65">
      <c r="B107" s="51" t="n"/>
      <c r="C107" s="51" t="n"/>
      <c r="D107" s="51" t="n"/>
      <c r="E107" s="51" t="n"/>
      <c r="F107" s="51" t="n"/>
      <c r="G107" s="51" t="n"/>
      <c r="H107" s="51" t="n"/>
      <c r="I107" s="51" t="n"/>
      <c r="J107" s="51" t="n"/>
      <c r="N107" s="201" t="n"/>
      <c r="O107" s="201" t="n"/>
      <c r="P107" s="201" t="n"/>
      <c r="Q107" s="201" t="n"/>
      <c r="R107" s="201" t="n"/>
      <c r="S107" s="201" t="n"/>
      <c r="T107" s="201" t="n"/>
      <c r="U107" s="201" t="n"/>
      <c r="V107" s="201" t="n"/>
      <c r="W107" s="201" t="n"/>
      <c r="X107" s="201" t="n"/>
      <c r="Y107" s="201" t="n"/>
      <c r="Z107" s="201" t="n"/>
      <c r="AA107" s="201" t="n"/>
      <c r="AB107" s="201" t="n"/>
      <c r="AC107" s="201" t="n"/>
      <c r="AD107" s="201" t="n"/>
    </row>
    <row r="108" customFormat="1" s="65">
      <c r="B108" s="51" t="n"/>
      <c r="C108" s="51" t="n"/>
      <c r="D108" s="51" t="n"/>
      <c r="E108" s="51" t="n"/>
      <c r="F108" s="51" t="n"/>
      <c r="G108" s="51" t="n"/>
      <c r="H108" s="51" t="n"/>
      <c r="I108" s="51" t="n"/>
      <c r="J108" s="51" t="n"/>
      <c r="N108" s="201" t="n"/>
      <c r="O108" s="201" t="n"/>
      <c r="P108" s="201" t="n"/>
      <c r="Q108" s="201" t="n"/>
      <c r="R108" s="201" t="n"/>
      <c r="S108" s="201" t="n"/>
      <c r="T108" s="201" t="n"/>
      <c r="U108" s="201" t="n"/>
      <c r="V108" s="201" t="n"/>
      <c r="W108" s="201" t="n"/>
      <c r="X108" s="201" t="n"/>
      <c r="Y108" s="201" t="n"/>
      <c r="Z108" s="201" t="n"/>
      <c r="AA108" s="201" t="n"/>
      <c r="AB108" s="201" t="n"/>
      <c r="AC108" s="201" t="n"/>
      <c r="AD108" s="201" t="n"/>
    </row>
    <row r="109" customFormat="1" s="65">
      <c r="B109" s="51" t="n"/>
      <c r="C109" s="51" t="n"/>
      <c r="D109" s="51" t="n"/>
      <c r="E109" s="51" t="n"/>
      <c r="F109" s="51" t="n"/>
      <c r="G109" s="51" t="n"/>
      <c r="H109" s="51" t="n"/>
      <c r="I109" s="51" t="n"/>
      <c r="J109" s="51" t="n"/>
      <c r="N109" s="201" t="n"/>
      <c r="O109" s="201" t="n"/>
      <c r="P109" s="201" t="n"/>
      <c r="Q109" s="201" t="n"/>
      <c r="R109" s="201" t="n"/>
      <c r="S109" s="201" t="n"/>
      <c r="T109" s="201" t="n"/>
      <c r="U109" s="201" t="n"/>
      <c r="V109" s="201" t="n"/>
      <c r="W109" s="201" t="n"/>
      <c r="X109" s="201" t="n"/>
      <c r="Y109" s="201" t="n"/>
      <c r="Z109" s="201" t="n"/>
      <c r="AA109" s="201" t="n"/>
      <c r="AB109" s="201" t="n"/>
      <c r="AC109" s="201" t="n"/>
      <c r="AD109" s="201" t="n"/>
    </row>
    <row r="110" customFormat="1" s="65">
      <c r="B110" s="51" t="n"/>
      <c r="C110" s="51" t="n"/>
      <c r="D110" s="51" t="n"/>
      <c r="E110" s="51" t="n"/>
      <c r="F110" s="51" t="n"/>
      <c r="G110" s="51" t="n"/>
      <c r="H110" s="51" t="n"/>
      <c r="I110" s="51" t="n"/>
      <c r="J110" s="51" t="n"/>
      <c r="N110" s="201" t="n"/>
      <c r="O110" s="201" t="n"/>
      <c r="P110" s="201" t="n"/>
      <c r="Q110" s="201" t="n"/>
      <c r="R110" s="201" t="n"/>
      <c r="S110" s="201" t="n"/>
      <c r="T110" s="201" t="n"/>
      <c r="U110" s="201" t="n"/>
      <c r="V110" s="201" t="n"/>
      <c r="W110" s="201" t="n"/>
      <c r="X110" s="201" t="n"/>
      <c r="Y110" s="201" t="n"/>
      <c r="Z110" s="201" t="n"/>
      <c r="AA110" s="201" t="n"/>
      <c r="AB110" s="201" t="n"/>
      <c r="AC110" s="201" t="n"/>
      <c r="AD110" s="201" t="n"/>
    </row>
    <row r="111" customFormat="1" s="65">
      <c r="B111" s="51" t="n"/>
      <c r="C111" s="51" t="n"/>
      <c r="D111" s="51" t="n"/>
      <c r="E111" s="51" t="n"/>
      <c r="F111" s="51" t="n"/>
      <c r="G111" s="51" t="n"/>
      <c r="H111" s="51" t="n"/>
      <c r="I111" s="51" t="n"/>
      <c r="J111" s="51" t="n"/>
      <c r="N111" s="201" t="n"/>
      <c r="O111" s="201" t="n"/>
      <c r="P111" s="201" t="n"/>
      <c r="Q111" s="201" t="n"/>
      <c r="R111" s="201" t="n"/>
      <c r="S111" s="201" t="n"/>
      <c r="T111" s="201" t="n"/>
      <c r="U111" s="201" t="n"/>
      <c r="V111" s="201" t="n"/>
      <c r="W111" s="201" t="n"/>
      <c r="X111" s="201" t="n"/>
      <c r="Y111" s="201" t="n"/>
      <c r="Z111" s="201" t="n"/>
      <c r="AA111" s="201" t="n"/>
      <c r="AB111" s="201" t="n"/>
      <c r="AC111" s="201" t="n"/>
      <c r="AD111" s="201" t="n"/>
    </row>
    <row r="112" customFormat="1" s="65">
      <c r="B112" s="51" t="n"/>
      <c r="C112" s="51" t="n"/>
      <c r="D112" s="51" t="n"/>
      <c r="E112" s="51" t="n"/>
      <c r="F112" s="51" t="n"/>
      <c r="G112" s="51" t="n"/>
      <c r="H112" s="51" t="n"/>
      <c r="I112" s="51" t="n"/>
      <c r="J112" s="51" t="n"/>
      <c r="N112" s="201" t="n"/>
      <c r="O112" s="201" t="n"/>
      <c r="P112" s="201" t="n"/>
      <c r="Q112" s="201" t="n"/>
      <c r="R112" s="201" t="n"/>
      <c r="S112" s="201" t="n"/>
      <c r="T112" s="201" t="n"/>
      <c r="U112" s="201" t="n"/>
      <c r="V112" s="201" t="n"/>
      <c r="W112" s="201" t="n"/>
      <c r="X112" s="201" t="n"/>
      <c r="Y112" s="201" t="n"/>
      <c r="Z112" s="201" t="n"/>
      <c r="AA112" s="201" t="n"/>
      <c r="AB112" s="201" t="n"/>
      <c r="AC112" s="201" t="n"/>
      <c r="AD112" s="201" t="n"/>
    </row>
    <row r="113" customFormat="1" s="65">
      <c r="B113" s="51" t="n"/>
      <c r="C113" s="51" t="n"/>
      <c r="D113" s="51" t="n"/>
      <c r="E113" s="51" t="n"/>
      <c r="F113" s="51" t="n"/>
      <c r="G113" s="51" t="n"/>
      <c r="H113" s="51" t="n"/>
      <c r="I113" s="51" t="n"/>
      <c r="J113" s="51" t="n"/>
      <c r="N113" s="201" t="n"/>
      <c r="O113" s="201" t="n"/>
      <c r="P113" s="201" t="n"/>
      <c r="Q113" s="201" t="n"/>
      <c r="R113" s="201" t="n"/>
      <c r="S113" s="201" t="n"/>
      <c r="T113" s="201" t="n"/>
      <c r="U113" s="201" t="n"/>
      <c r="V113" s="201" t="n"/>
      <c r="W113" s="201" t="n"/>
      <c r="X113" s="201" t="n"/>
      <c r="Y113" s="201" t="n"/>
      <c r="Z113" s="201" t="n"/>
      <c r="AA113" s="201" t="n"/>
      <c r="AB113" s="201" t="n"/>
      <c r="AC113" s="201" t="n"/>
      <c r="AD113" s="201" t="n"/>
    </row>
    <row r="114" customFormat="1" s="65">
      <c r="B114" s="51" t="n"/>
      <c r="C114" s="51" t="n"/>
      <c r="D114" s="51" t="n"/>
      <c r="E114" s="51" t="n"/>
      <c r="F114" s="51" t="n"/>
      <c r="G114" s="51" t="n"/>
      <c r="H114" s="51" t="n"/>
      <c r="I114" s="51" t="n"/>
      <c r="J114" s="51" t="n"/>
      <c r="N114" s="201" t="n"/>
      <c r="O114" s="201" t="n"/>
      <c r="P114" s="201" t="n"/>
      <c r="Q114" s="201" t="n"/>
      <c r="R114" s="201" t="n"/>
      <c r="S114" s="201" t="n"/>
      <c r="T114" s="201" t="n"/>
      <c r="U114" s="201" t="n"/>
      <c r="V114" s="201" t="n"/>
      <c r="W114" s="201" t="n"/>
      <c r="X114" s="201" t="n"/>
      <c r="Y114" s="201" t="n"/>
      <c r="Z114" s="201" t="n"/>
      <c r="AA114" s="201" t="n"/>
      <c r="AB114" s="201" t="n"/>
      <c r="AC114" s="201" t="n"/>
      <c r="AD114" s="201" t="n"/>
    </row>
    <row r="115" customFormat="1" s="65">
      <c r="B115" s="51" t="n"/>
      <c r="C115" s="51" t="n"/>
      <c r="D115" s="51" t="n"/>
      <c r="E115" s="51" t="n"/>
      <c r="F115" s="51" t="n"/>
      <c r="G115" s="51" t="n"/>
      <c r="H115" s="51" t="n"/>
      <c r="I115" s="51" t="n"/>
      <c r="J115" s="51" t="n"/>
      <c r="N115" s="201" t="n"/>
      <c r="O115" s="201" t="n"/>
      <c r="P115" s="201" t="n"/>
      <c r="Q115" s="201" t="n"/>
      <c r="R115" s="201" t="n"/>
      <c r="S115" s="201" t="n"/>
      <c r="T115" s="201" t="n"/>
      <c r="U115" s="201" t="n"/>
      <c r="V115" s="201" t="n"/>
      <c r="W115" s="201" t="n"/>
      <c r="X115" s="201" t="n"/>
      <c r="Y115" s="201" t="n"/>
      <c r="Z115" s="201" t="n"/>
      <c r="AA115" s="201" t="n"/>
      <c r="AB115" s="201" t="n"/>
      <c r="AC115" s="201" t="n"/>
      <c r="AD115" s="201" t="n"/>
    </row>
    <row r="116" customFormat="1" s="65">
      <c r="B116" s="51" t="n"/>
      <c r="C116" s="51" t="n"/>
      <c r="D116" s="51" t="n"/>
      <c r="E116" s="51" t="n"/>
      <c r="F116" s="51" t="n"/>
      <c r="G116" s="51" t="n"/>
      <c r="H116" s="186" t="n"/>
      <c r="N116" s="201" t="n"/>
      <c r="O116" s="201" t="n"/>
      <c r="P116" s="201" t="n"/>
      <c r="Q116" s="201" t="n"/>
      <c r="R116" s="201" t="n"/>
      <c r="S116" s="201" t="n"/>
      <c r="T116" s="201" t="n"/>
      <c r="U116" s="201" t="n"/>
      <c r="V116" s="201" t="n"/>
      <c r="W116" s="201" t="n"/>
      <c r="X116" s="201" t="n"/>
      <c r="Y116" s="201" t="n"/>
      <c r="Z116" s="201" t="n"/>
      <c r="AA116" s="201" t="n"/>
      <c r="AB116" s="201" t="n"/>
      <c r="AC116" s="201" t="n"/>
      <c r="AD116" s="201" t="n"/>
    </row>
    <row r="117" customFormat="1" s="65">
      <c r="B117" s="51" t="n"/>
      <c r="C117" s="51" t="n"/>
      <c r="D117" s="51" t="n"/>
      <c r="E117" s="51" t="n"/>
      <c r="F117" s="51" t="n"/>
      <c r="G117" s="51" t="n"/>
      <c r="H117" s="51" t="n"/>
      <c r="N117" s="201" t="n"/>
      <c r="O117" s="201" t="n"/>
      <c r="P117" s="201" t="n"/>
      <c r="Q117" s="201" t="n"/>
      <c r="R117" s="201" t="n"/>
      <c r="S117" s="201" t="n"/>
      <c r="T117" s="201" t="n"/>
      <c r="U117" s="201" t="n"/>
      <c r="V117" s="201" t="n"/>
      <c r="W117" s="201" t="n"/>
      <c r="X117" s="201" t="n"/>
      <c r="Y117" s="201" t="n"/>
      <c r="Z117" s="201" t="n"/>
      <c r="AA117" s="201" t="n"/>
      <c r="AB117" s="201" t="n"/>
      <c r="AC117" s="201" t="n"/>
      <c r="AD117" s="201" t="n"/>
    </row>
    <row r="118" customFormat="1" s="65">
      <c r="B118" s="51" t="n"/>
      <c r="C118" s="51" t="n"/>
      <c r="D118" s="51" t="n"/>
      <c r="E118" s="51" t="n"/>
      <c r="F118" s="51" t="n"/>
      <c r="G118" s="51" t="n"/>
      <c r="H118" s="51" t="n"/>
      <c r="N118" s="201" t="n"/>
      <c r="O118" s="201" t="n"/>
      <c r="P118" s="201" t="n"/>
      <c r="Q118" s="201" t="n"/>
      <c r="R118" s="201" t="n"/>
      <c r="S118" s="201" t="n"/>
      <c r="T118" s="201" t="n"/>
      <c r="U118" s="201" t="n"/>
      <c r="V118" s="201" t="n"/>
      <c r="W118" s="201" t="n"/>
      <c r="X118" s="201" t="n"/>
      <c r="Y118" s="201" t="n"/>
      <c r="Z118" s="201" t="n"/>
      <c r="AA118" s="201" t="n"/>
      <c r="AB118" s="201" t="n"/>
      <c r="AC118" s="201" t="n"/>
      <c r="AD118" s="201" t="n"/>
    </row>
    <row r="119" customFormat="1" s="65">
      <c r="B119" s="51" t="n"/>
      <c r="C119" s="51" t="n"/>
      <c r="D119" s="51" t="n"/>
      <c r="E119" s="51" t="n"/>
      <c r="F119" s="51" t="n"/>
      <c r="G119" s="51" t="n"/>
      <c r="H119" s="51" t="n"/>
      <c r="I119" s="65" t="n"/>
      <c r="J119" s="65" t="n"/>
      <c r="K119" s="65" t="n"/>
      <c r="N119" s="201" t="n"/>
      <c r="O119" s="201" t="n"/>
      <c r="P119" s="201" t="n"/>
      <c r="Q119" s="201" t="n"/>
      <c r="R119" s="201" t="n"/>
      <c r="S119" s="201" t="n"/>
      <c r="T119" s="201" t="n"/>
      <c r="U119" s="201" t="n"/>
      <c r="V119" s="201" t="n"/>
      <c r="W119" s="201" t="n"/>
      <c r="X119" s="201" t="n"/>
      <c r="Y119" s="201" t="n"/>
      <c r="Z119" s="201" t="n"/>
      <c r="AA119" s="201" t="n"/>
      <c r="AB119" s="201" t="n"/>
      <c r="AC119" s="201" t="n"/>
      <c r="AD119" s="201" t="n"/>
    </row>
    <row r="120" customFormat="1" s="65">
      <c r="B120" s="51" t="n"/>
      <c r="C120" s="51" t="n"/>
      <c r="D120" s="51" t="n"/>
      <c r="E120" s="51" t="n"/>
      <c r="F120" s="51" t="n"/>
      <c r="G120" s="51" t="n"/>
      <c r="H120" s="51" t="n"/>
      <c r="I120" s="65" t="n"/>
      <c r="J120" s="65" t="n"/>
      <c r="K120" s="65" t="n"/>
      <c r="N120" s="201" t="n"/>
      <c r="O120" s="201" t="n"/>
      <c r="P120" s="201" t="n"/>
      <c r="Q120" s="201" t="n"/>
      <c r="R120" s="201" t="n"/>
      <c r="S120" s="201" t="n"/>
      <c r="T120" s="201" t="n"/>
      <c r="U120" s="201" t="n"/>
      <c r="V120" s="201" t="n"/>
      <c r="W120" s="201" t="n"/>
      <c r="X120" s="201" t="n"/>
      <c r="Y120" s="201" t="n"/>
      <c r="Z120" s="201" t="n"/>
      <c r="AA120" s="201" t="n"/>
      <c r="AB120" s="201" t="n"/>
      <c r="AC120" s="201" t="n"/>
      <c r="AD120" s="201" t="n"/>
    </row>
    <row r="121" customFormat="1" s="65">
      <c r="B121" s="51" t="n"/>
      <c r="C121" s="51" t="n"/>
      <c r="D121" s="51" t="n"/>
      <c r="E121" s="51" t="n"/>
      <c r="F121" s="51" t="n"/>
      <c r="G121" s="51" t="n"/>
      <c r="H121" s="51" t="n"/>
      <c r="I121" s="65" t="n"/>
      <c r="J121" s="65" t="n"/>
      <c r="K121" s="65" t="n"/>
      <c r="N121" s="201" t="n"/>
      <c r="O121" s="201" t="n"/>
      <c r="P121" s="201" t="n"/>
      <c r="Q121" s="201" t="n"/>
      <c r="R121" s="201" t="n"/>
      <c r="S121" s="201" t="n"/>
      <c r="T121" s="201" t="n"/>
      <c r="U121" s="201" t="n"/>
      <c r="V121" s="201" t="n"/>
      <c r="W121" s="201" t="n"/>
      <c r="X121" s="201" t="n"/>
      <c r="Y121" s="201" t="n"/>
      <c r="Z121" s="201" t="n"/>
      <c r="AA121" s="201" t="n"/>
      <c r="AB121" s="201" t="n"/>
      <c r="AC121" s="201" t="n"/>
      <c r="AD121" s="201" t="n"/>
    </row>
    <row r="122" customFormat="1" s="65">
      <c r="B122" s="51" t="n"/>
      <c r="C122" s="51" t="n"/>
      <c r="D122" s="51" t="n"/>
      <c r="E122" s="51" t="n"/>
      <c r="F122" s="51" t="n"/>
      <c r="G122" s="51" t="n"/>
      <c r="H122" s="51" t="n"/>
      <c r="I122" s="65" t="n"/>
      <c r="J122" s="65" t="n"/>
      <c r="K122" s="65" t="n"/>
      <c r="N122" s="201" t="n"/>
      <c r="O122" s="201" t="n"/>
      <c r="P122" s="201" t="n"/>
      <c r="Q122" s="201" t="n"/>
      <c r="R122" s="201" t="n"/>
      <c r="S122" s="201" t="n"/>
      <c r="T122" s="201" t="n"/>
      <c r="U122" s="201" t="n"/>
      <c r="V122" s="201" t="n"/>
      <c r="W122" s="201" t="n"/>
      <c r="X122" s="201" t="n"/>
      <c r="Y122" s="201" t="n"/>
      <c r="Z122" s="201" t="n"/>
      <c r="AA122" s="201" t="n"/>
      <c r="AB122" s="201" t="n"/>
      <c r="AC122" s="201" t="n"/>
      <c r="AD122" s="201" t="n"/>
    </row>
    <row r="123"/>
    <row r="124"/>
    <row r="125"/>
    <row r="126"/>
    <row r="127"/>
    <row r="128"/>
    <row r="129"/>
    <row r="130"/>
    <row r="131"/>
  </sheetData>
  <mergeCells count="32">
    <mergeCell ref="M57:M58"/>
    <mergeCell ref="M38:M39"/>
    <mergeCell ref="M41:M42"/>
    <mergeCell ref="M44:M45"/>
    <mergeCell ref="M47:M52"/>
    <mergeCell ref="M54:M55"/>
    <mergeCell ref="M19:M22"/>
    <mergeCell ref="M24:M25"/>
    <mergeCell ref="M27:M28"/>
    <mergeCell ref="M30:M31"/>
    <mergeCell ref="M33:M36"/>
    <mergeCell ref="M4:M5"/>
    <mergeCell ref="M7:M8"/>
    <mergeCell ref="M10:M11"/>
    <mergeCell ref="M13:M14"/>
    <mergeCell ref="M16:M17"/>
    <mergeCell ref="C58:E59"/>
    <mergeCell ref="C3:I3"/>
    <mergeCell ref="M60:M61"/>
    <mergeCell ref="M63:M131"/>
    <mergeCell ref="G4:I4"/>
    <mergeCell ref="C5:I5"/>
    <mergeCell ref="H99:J99"/>
    <mergeCell ref="G33:H33"/>
    <mergeCell ref="C35:C42"/>
    <mergeCell ref="C44:C50"/>
    <mergeCell ref="G41:H41"/>
    <mergeCell ref="E65:G67"/>
    <mergeCell ref="B65:D67"/>
    <mergeCell ref="H65:K67"/>
    <mergeCell ref="C56:E57"/>
    <mergeCell ref="H116:J116"/>
  </mergeCells>
  <conditionalFormatting sqref="T7:Z7">
    <cfRule type="expression" priority="15" dxfId="0">
      <formula>#REF!=1</formula>
    </cfRule>
  </conditionalFormatting>
  <conditionalFormatting sqref="Q49:R49">
    <cfRule type="expression" priority="14" dxfId="0">
      <formula>#REF!=1</formula>
    </cfRule>
  </conditionalFormatting>
  <conditionalFormatting sqref="N51:Q51">
    <cfRule type="expression" priority="13" dxfId="0">
      <formula>#REF!=1</formula>
    </cfRule>
  </conditionalFormatting>
  <conditionalFormatting sqref="H100:H115 F49:F52">
    <cfRule type="expression" priority="11" dxfId="5">
      <formula>#REF!=2</formula>
    </cfRule>
    <cfRule type="expression" priority="12" dxfId="5">
      <formula>#REF!=3</formula>
    </cfRule>
  </conditionalFormatting>
  <conditionalFormatting sqref="C34">
    <cfRule type="expression" priority="10" dxfId="4">
      <formula>#REF!=3</formula>
    </cfRule>
  </conditionalFormatting>
  <conditionalFormatting sqref="G45">
    <cfRule type="expression" priority="9" dxfId="0">
      <formula>#REF!=1</formula>
    </cfRule>
  </conditionalFormatting>
  <conditionalFormatting sqref="G46">
    <cfRule type="expression" priority="8" dxfId="0">
      <formula>$Q$1=0</formula>
    </cfRule>
  </conditionalFormatting>
  <conditionalFormatting sqref="C35:D50">
    <cfRule type="expression" priority="6" dxfId="5">
      <formula>#REF!=2</formula>
    </cfRule>
    <cfRule type="expression" priority="7" dxfId="5">
      <formula>#REF!=3</formula>
    </cfRule>
  </conditionalFormatting>
  <conditionalFormatting sqref="D34:E34">
    <cfRule type="expression" priority="4" dxfId="4">
      <formula>#REF!=3</formula>
    </cfRule>
  </conditionalFormatting>
  <conditionalFormatting sqref="C33">
    <cfRule type="expression" priority="5" dxfId="0">
      <formula>#REF!=1</formula>
    </cfRule>
  </conditionalFormatting>
  <conditionalFormatting sqref="E20">
    <cfRule type="expression" priority="3" dxfId="0">
      <formula>$E$20=erro</formula>
    </cfRule>
  </conditionalFormatting>
  <conditionalFormatting sqref="D33:E33">
    <cfRule type="expression" priority="2" dxfId="0">
      <formula>#REF!=1</formula>
    </cfRule>
  </conditionalFormatting>
  <conditionalFormatting sqref="I45:I46">
    <cfRule type="expression" priority="1" dxfId="0">
      <formula>#REF!=1</formula>
    </cfRule>
  </conditionalFormatting>
  <dataValidations disablePrompts="1" count="3">
    <dataValidation sqref="I53 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showErrorMessage="1" showInputMessage="1" allowBlank="1" type="list">
      <formula1>$S$1:$S$1</formula1>
    </dataValidation>
    <dataValidation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showErrorMessage="1" showInputMessage="1" allowBlank="1" type="list">
      <formula1>$R$1:$R$2</formula1>
    </dataValidation>
    <dataValidation sqref="O5" showErrorMessage="1" showInputMessage="1" allowBlank="1" type="list">
      <formula1>$AA$3:$AA$5</formula1>
    </dataValidation>
  </dataValidations>
  <pageMargins left="0.5118110236220472" right="0.3149606299212598" top="0.7874015748031497" bottom="0.7874015748031497" header="0.3149606299212598" footer="0.3149606299212598"/>
  <pageSetup orientation="portrait" paperSize="9" scale="80"/>
  <drawing r:id="rId1"/>
</worksheet>
</file>

<file path=xl/worksheets/sheet3.xml><?xml version="1.0" encoding="utf-8"?>
<worksheet xmlns:r="http://schemas.openxmlformats.org/officeDocument/2006/relationships" xmlns="http://schemas.openxmlformats.org/spreadsheetml/2006/main">
  <sheetPr codeName="Planilha12">
    <tabColor rgb="FF00B0F0"/>
    <outlinePr summaryBelow="1" summaryRight="1"/>
    <pageSetUpPr/>
  </sheetPr>
  <dimension ref="B1:AF135"/>
  <sheetViews>
    <sheetView zoomScale="115" zoomScaleNormal="115" workbookViewId="0">
      <selection activeCell="E23" sqref="E23"/>
    </sheetView>
  </sheetViews>
  <sheetFormatPr baseColWidth="8" defaultColWidth="9.140625" defaultRowHeight="12.75"/>
  <cols>
    <col width="9.140625" customWidth="1" style="65" min="1" max="1"/>
    <col width="5.7109375" customWidth="1" style="51" min="2" max="2"/>
    <col width="27.85546875" bestFit="1" customWidth="1" style="51" min="3" max="3"/>
    <col width="7.7109375" customWidth="1" style="51" min="4" max="4"/>
    <col width="9" customWidth="1" style="51" min="5" max="5"/>
    <col width="7.140625" bestFit="1" customWidth="1" style="51" min="6" max="6"/>
    <col width="15.85546875" customWidth="1" style="51" min="7" max="7"/>
    <col width="18.140625" customWidth="1" style="51" min="8" max="8"/>
    <col width="7.5703125" bestFit="1" customWidth="1" style="65" min="9" max="9"/>
    <col width="5.140625" bestFit="1" customWidth="1" style="65" min="10" max="10"/>
    <col width="10.7109375" bestFit="1" customWidth="1" style="65" min="11" max="11"/>
    <col width="9.140625" customWidth="1" style="65" min="12" max="12"/>
    <col width="17.42578125" customWidth="1" style="200" min="13" max="13"/>
    <col width="39.85546875" bestFit="1" customWidth="1" style="201" min="14" max="14"/>
    <col width="37.5703125" bestFit="1" customWidth="1" style="201" min="15" max="15"/>
    <col width="35.7109375" bestFit="1" customWidth="1" style="201" min="16" max="16"/>
    <col width="43.5703125" bestFit="1" customWidth="1" style="201" min="17" max="17"/>
    <col width="33.85546875" bestFit="1" customWidth="1" style="201" min="18" max="18"/>
    <col width="37.85546875" bestFit="1" customWidth="1" style="201" min="19" max="19"/>
    <col width="42.42578125" bestFit="1" customWidth="1" style="201" min="20" max="20"/>
    <col width="33.85546875" bestFit="1" customWidth="1" style="201" min="21" max="21"/>
    <col width="42.28515625" bestFit="1" customWidth="1" style="201" min="22" max="22"/>
    <col width="41.7109375" bestFit="1" customWidth="1" style="201" min="23" max="23"/>
    <col width="45.28515625" bestFit="1" customWidth="1" style="201" min="24" max="24"/>
    <col width="42.42578125" bestFit="1" customWidth="1" style="201" min="25" max="25"/>
    <col width="15.140625" bestFit="1" customWidth="1" style="201" min="26" max="26"/>
    <col width="24" bestFit="1" customWidth="1" style="201" min="27" max="27"/>
    <col width="23.28515625" customWidth="1" style="201" min="28" max="28"/>
    <col width="20.85546875" bestFit="1" customWidth="1" style="201" min="29" max="29"/>
    <col width="25.7109375" bestFit="1" customWidth="1" style="201" min="30" max="30"/>
    <col width="12.5703125" bestFit="1" customWidth="1" style="65" min="31" max="31"/>
    <col width="9.140625" customWidth="1" style="65" min="32" max="32"/>
    <col width="9.140625" customWidth="1" style="65" min="33" max="16384"/>
  </cols>
  <sheetData>
    <row r="1" ht="13.5" customHeight="1" thickBot="1">
      <c r="M1" s="206" t="n"/>
      <c r="N1" s="200" t="n"/>
      <c r="O1" s="200" t="n"/>
      <c r="P1" s="200" t="n"/>
      <c r="Q1" s="200" t="n"/>
      <c r="R1" s="200" t="n"/>
      <c r="S1" s="200" t="n"/>
      <c r="T1" s="200" t="n"/>
      <c r="U1" s="200" t="n"/>
      <c r="V1" s="200" t="n"/>
    </row>
    <row r="2" ht="15" customHeight="1">
      <c r="B2" s="88" t="n"/>
      <c r="C2" s="89" t="n"/>
      <c r="D2" s="89" t="n"/>
      <c r="E2" s="89" t="n"/>
      <c r="F2" s="89" t="n"/>
      <c r="G2" s="89" t="n"/>
      <c r="H2" s="89" t="n"/>
      <c r="I2" s="90" t="n"/>
      <c r="J2" s="90" t="n"/>
      <c r="K2" s="87" t="n"/>
      <c r="N2" s="200" t="n"/>
      <c r="O2" s="200" t="n"/>
      <c r="P2" s="200" t="n"/>
      <c r="Q2" s="200" t="n"/>
      <c r="R2" s="200" t="n"/>
      <c r="S2" s="200" t="n"/>
      <c r="T2" s="179" t="n"/>
      <c r="U2" s="200" t="n"/>
      <c r="V2" s="200" t="n"/>
    </row>
    <row r="3" ht="21" customHeight="1">
      <c r="B3" s="91" t="n"/>
      <c r="C3" s="170">
        <f>"Technical Offer"&amp;" "&amp;W2</f>
        <v/>
      </c>
      <c r="J3" s="92" t="n"/>
      <c r="K3" s="93" t="n"/>
      <c r="M3" s="203" t="n"/>
      <c r="N3" s="200" t="n"/>
      <c r="O3" s="200" t="n"/>
      <c r="P3" s="200" t="n"/>
      <c r="Q3" s="200" t="n"/>
      <c r="R3" s="200" t="n"/>
      <c r="S3" s="200" t="n"/>
      <c r="T3" s="179" t="n"/>
      <c r="U3" s="200" t="n"/>
      <c r="V3" s="200" t="n"/>
    </row>
    <row r="4" ht="12.95" customHeight="1">
      <c r="B4" s="91" t="n"/>
      <c r="C4" s="94" t="inlineStr">
        <is>
          <t>Reference:</t>
        </is>
      </c>
      <c r="D4" s="204">
        <f>O2</f>
        <v/>
      </c>
      <c r="E4" s="85" t="n"/>
      <c r="F4" s="94" t="inlineStr">
        <is>
          <t>Client:</t>
        </is>
      </c>
      <c r="G4" s="205">
        <f>R2</f>
        <v/>
      </c>
      <c r="J4" s="92" t="n"/>
      <c r="K4" s="93" t="n"/>
      <c r="M4" s="206" t="n"/>
      <c r="N4" s="179" t="n"/>
      <c r="O4" s="179" t="n"/>
      <c r="P4" s="179" t="n"/>
      <c r="Q4" s="179" t="n"/>
      <c r="R4" s="179" t="n"/>
      <c r="S4" s="179" t="n"/>
      <c r="T4" s="179" t="n"/>
      <c r="U4" s="200" t="n"/>
      <c r="V4" s="200" t="n"/>
    </row>
    <row r="5" ht="12.95" customHeight="1">
      <c r="B5" s="91" t="n"/>
      <c r="C5" s="174" t="inlineStr">
        <is>
          <t xml:space="preserve">Air Coil(s), type </t>
        </is>
      </c>
      <c r="J5" s="92" t="n"/>
      <c r="K5" s="93" t="n"/>
      <c r="N5" s="203" t="n"/>
      <c r="O5" s="203" t="n"/>
      <c r="P5" s="200" t="n"/>
      <c r="Q5" s="200" t="n"/>
      <c r="R5" s="200" t="n"/>
      <c r="S5" s="200" t="n"/>
      <c r="T5" s="179" t="n"/>
      <c r="U5" s="200" t="n"/>
      <c r="V5" s="200" t="n"/>
    </row>
    <row r="6" ht="12.95" customHeight="1">
      <c r="B6" s="77" t="n"/>
      <c r="C6" s="51" t="n"/>
      <c r="D6" s="51" t="n"/>
      <c r="E6" s="51" t="n"/>
      <c r="F6" s="51" t="n"/>
      <c r="G6" s="51" t="n"/>
      <c r="H6" s="51" t="n"/>
      <c r="I6" s="65" t="n"/>
      <c r="J6" s="65" t="n"/>
      <c r="K6" s="80" t="n"/>
      <c r="M6" s="203" t="n"/>
      <c r="N6" s="203" t="n"/>
      <c r="O6" s="203" t="n"/>
      <c r="P6" s="200" t="n"/>
      <c r="Q6" s="200" t="n"/>
      <c r="R6" s="200" t="n"/>
      <c r="S6" s="200" t="n"/>
      <c r="T6" s="179" t="n"/>
      <c r="U6" s="200" t="n"/>
      <c r="V6" s="200" t="n"/>
    </row>
    <row r="7" ht="12.95" customHeight="1">
      <c r="B7" s="77" t="n"/>
      <c r="C7" s="85" t="inlineStr">
        <is>
          <t>Electrical Characteristics</t>
        </is>
      </c>
      <c r="D7" s="51" t="n"/>
      <c r="E7" s="51" t="n"/>
      <c r="F7" s="51" t="n"/>
      <c r="G7" s="83" t="inlineStr">
        <is>
          <t>Industry Electrical Testing</t>
        </is>
      </c>
      <c r="H7" s="83" t="n"/>
      <c r="I7" s="82" t="n"/>
      <c r="J7" s="65" t="n"/>
      <c r="K7" s="80" t="n"/>
      <c r="M7" s="206" t="n"/>
      <c r="N7" s="179" t="n"/>
      <c r="O7" s="179" t="n"/>
      <c r="P7" s="179" t="n"/>
      <c r="Q7" s="179" t="n"/>
      <c r="R7" s="179" t="n"/>
      <c r="S7" s="179" t="n"/>
      <c r="T7" s="179" t="n"/>
      <c r="U7" s="179" t="n"/>
      <c r="V7" s="179" t="n"/>
      <c r="W7" s="179" t="n"/>
      <c r="X7" s="179" t="n"/>
      <c r="Y7" s="179" t="n"/>
      <c r="Z7" s="179" t="n"/>
      <c r="AA7" s="179" t="n"/>
      <c r="AB7" s="179" t="n"/>
      <c r="AC7" s="179" t="n"/>
    </row>
    <row r="8" ht="12.95" customHeight="1">
      <c r="B8" s="77" t="n"/>
      <c r="C8" s="51" t="n"/>
      <c r="D8" s="51" t="n"/>
      <c r="E8" s="51" t="n"/>
      <c r="F8" s="51" t="n"/>
      <c r="G8" s="51" t="n"/>
      <c r="H8" s="51" t="n"/>
      <c r="I8" s="51" t="n"/>
      <c r="J8" s="65" t="n"/>
      <c r="K8" s="80" t="n"/>
      <c r="N8" s="203" t="n"/>
      <c r="O8" s="115" t="n"/>
      <c r="P8" s="200" t="n"/>
      <c r="Q8" s="200" t="n"/>
      <c r="R8" s="200" t="n"/>
      <c r="S8" s="200" t="n"/>
      <c r="T8" s="179" t="n"/>
      <c r="U8" s="200" t="n"/>
      <c r="V8" s="200" t="n"/>
    </row>
    <row r="9" ht="12.95" customHeight="1">
      <c r="B9" s="77" t="n"/>
      <c r="C9" s="53" t="inlineStr">
        <is>
          <t>Nominal Inductance</t>
        </is>
      </c>
      <c r="D9" s="207" t="n">
        <v>14.205</v>
      </c>
      <c r="E9" s="103" t="inlineStr">
        <is>
          <t>mH</t>
        </is>
      </c>
      <c r="F9" s="51" t="n"/>
      <c r="G9" s="53" t="inlineStr">
        <is>
          <t>Applicable Standard</t>
        </is>
      </c>
      <c r="H9" s="208" t="inlineStr">
        <is>
          <t>ABNT NBR 5356-06</t>
        </is>
      </c>
      <c r="I9" s="51" t="n"/>
      <c r="J9" s="65" t="n"/>
      <c r="K9" s="80" t="n"/>
      <c r="N9" s="203" t="n"/>
      <c r="O9" s="115" t="n"/>
      <c r="P9" s="200" t="n"/>
      <c r="Q9" s="200" t="n"/>
      <c r="R9" s="200" t="n"/>
      <c r="S9" s="200" t="n"/>
      <c r="T9" s="179" t="n"/>
      <c r="U9" s="200" t="n"/>
      <c r="V9" s="200" t="n"/>
    </row>
    <row r="10" ht="12.95" customHeight="1">
      <c r="B10" s="77" t="n"/>
      <c r="C10" s="53" t="inlineStr">
        <is>
          <t>Nominal Impedance</t>
        </is>
      </c>
      <c r="D10" s="207" t="n">
        <v>5.3550009</v>
      </c>
      <c r="E10" s="209" t="inlineStr">
        <is>
          <t>Ω</t>
        </is>
      </c>
      <c r="F10" s="51" t="n"/>
      <c r="G10" s="53" t="inlineStr">
        <is>
          <t>→ Visual and dimensional.</t>
        </is>
      </c>
      <c r="H10" s="53" t="n"/>
      <c r="I10" s="51" t="n"/>
      <c r="J10" s="65" t="n"/>
      <c r="K10" s="80" t="n"/>
      <c r="M10" s="206" t="n"/>
      <c r="N10" s="179" t="n"/>
      <c r="O10" s="179" t="n"/>
      <c r="P10" s="179" t="n"/>
      <c r="Q10" s="179" t="n"/>
      <c r="R10" s="179" t="n"/>
      <c r="S10" s="179" t="n"/>
      <c r="T10" s="179" t="n"/>
      <c r="U10" s="210" t="n"/>
      <c r="V10" s="210" t="n"/>
      <c r="W10" s="210" t="n"/>
      <c r="X10" s="210" t="n"/>
      <c r="Y10" s="210" t="n"/>
      <c r="Z10" s="210" t="n"/>
      <c r="AA10" s="210" t="n"/>
      <c r="AB10" s="210" t="n"/>
    </row>
    <row r="11" ht="12.95" customHeight="1">
      <c r="B11" s="77" t="n"/>
      <c r="C11" s="53" t="inlineStr">
        <is>
          <t>Rated Voltage</t>
        </is>
      </c>
      <c r="D11" s="207" t="inlineStr">
        <is>
          <t>13.8</t>
        </is>
      </c>
      <c r="E11" s="103" t="inlineStr">
        <is>
          <t>kV</t>
        </is>
      </c>
      <c r="F11" s="51" t="n"/>
      <c r="G11" s="53" t="inlineStr">
        <is>
          <t>→ Measurement of ohmic resistance of the winding.</t>
        </is>
      </c>
      <c r="H11" s="53" t="n"/>
      <c r="I11" s="51" t="n"/>
      <c r="J11" s="65" t="n"/>
      <c r="K11" s="80" t="n"/>
      <c r="N11" s="203" t="n"/>
      <c r="O11" s="115" t="n"/>
      <c r="P11" s="200" t="n"/>
      <c r="Q11" s="200" t="n"/>
      <c r="U11" s="211" t="n"/>
      <c r="V11" s="211" t="n"/>
      <c r="W11" s="211" t="n"/>
      <c r="X11" s="211" t="n"/>
      <c r="Y11" s="211" t="n"/>
      <c r="Z11" s="211" t="n"/>
      <c r="AA11" s="211" t="n"/>
      <c r="AB11" s="211" t="n"/>
    </row>
    <row r="12" ht="12.95" customHeight="1">
      <c r="B12" s="77" t="n"/>
      <c r="C12" s="53" t="inlineStr">
        <is>
          <t>Basic Insulation Level (BIL)</t>
        </is>
      </c>
      <c r="D12" s="207" t="inlineStr">
        <is>
          <t>110</t>
        </is>
      </c>
      <c r="E12" s="103" t="inlineStr">
        <is>
          <t>kVp</t>
        </is>
      </c>
      <c r="F12" s="51" t="n"/>
      <c r="G12" s="53" t="inlineStr">
        <is>
          <t>→ Reactance measurement.</t>
        </is>
      </c>
      <c r="H12" s="53" t="n"/>
      <c r="I12" s="51" t="n"/>
      <c r="J12" s="65" t="n"/>
      <c r="K12" s="80" t="n"/>
      <c r="N12" s="203" t="n"/>
      <c r="O12" s="115" t="n"/>
      <c r="P12" s="200" t="n"/>
      <c r="Q12" s="200" t="n"/>
      <c r="R12" s="200" t="n"/>
      <c r="S12" s="200" t="n"/>
      <c r="T12" s="179" t="n"/>
      <c r="U12" s="200" t="n"/>
      <c r="V12" s="200" t="n"/>
    </row>
    <row r="13" ht="12.95" customHeight="1">
      <c r="B13" s="77" t="n"/>
      <c r="C13" s="53" t="inlineStr">
        <is>
          <t>Rated Frequency</t>
        </is>
      </c>
      <c r="D13" s="207" t="inlineStr">
        <is>
          <t>60</t>
        </is>
      </c>
      <c r="E13" s="103" t="inlineStr">
        <is>
          <t>Hz</t>
        </is>
      </c>
      <c r="F13" s="65" t="n"/>
      <c r="G13" s="53" t="inlineStr">
        <is>
          <t>→ Measurement of losses at room temperature.</t>
        </is>
      </c>
      <c r="H13" s="53" t="n"/>
      <c r="I13" s="51" t="n"/>
      <c r="J13" s="65" t="n"/>
      <c r="K13" s="80" t="n"/>
      <c r="M13" s="206" t="n"/>
      <c r="N13" s="179" t="n"/>
      <c r="O13" s="179" t="n"/>
      <c r="P13" s="179" t="n"/>
      <c r="Q13" s="179" t="n"/>
      <c r="R13" s="179" t="n"/>
      <c r="S13" s="179" t="n"/>
      <c r="T13" s="179" t="n"/>
      <c r="U13" s="179" t="n"/>
    </row>
    <row r="14" ht="12.95" customHeight="1">
      <c r="B14" s="77" t="n"/>
      <c r="C14" s="53" t="inlineStr">
        <is>
          <t>Tuning Frequency</t>
        </is>
      </c>
      <c r="D14" s="212" t="inlineStr"/>
      <c r="E14" s="103" t="inlineStr">
        <is>
          <t>Hz</t>
        </is>
      </c>
      <c r="F14" s="65" t="n"/>
      <c r="G14" s="53" t="inlineStr">
        <is>
          <t>→ Measurement of inductance and quality factor at tuning frequency.</t>
        </is>
      </c>
      <c r="H14" s="51" t="n"/>
      <c r="I14" s="51" t="n"/>
      <c r="J14" s="65" t="n"/>
      <c r="K14" s="80" t="n"/>
      <c r="N14" s="200" t="n"/>
      <c r="O14" s="200" t="n"/>
      <c r="P14" s="179" t="n"/>
      <c r="Q14" s="200" t="n"/>
      <c r="R14" s="200" t="n"/>
    </row>
    <row r="15" ht="12.95" customHeight="1">
      <c r="B15" s="77" t="n"/>
      <c r="C15" s="53" t="inlineStr">
        <is>
          <t>Rated Current</t>
        </is>
      </c>
      <c r="D15" s="207" t="inlineStr">
        <is>
          <t>253</t>
        </is>
      </c>
      <c r="E15" s="103" t="inlineStr">
        <is>
          <t>A</t>
        </is>
      </c>
      <c r="F15" s="65" t="n"/>
      <c r="G15" s="65" t="n"/>
      <c r="H15" s="65" t="n"/>
      <c r="I15" s="65" t="n"/>
      <c r="J15" s="65" t="n"/>
      <c r="K15" s="80" t="n"/>
      <c r="N15" s="203" t="n"/>
      <c r="O15" s="115" t="n"/>
      <c r="P15" s="200" t="n"/>
      <c r="Q15" s="200" t="n"/>
      <c r="R15" s="200" t="n"/>
      <c r="S15" s="200" t="n"/>
      <c r="T15" s="179" t="n"/>
      <c r="U15" s="200" t="n"/>
      <c r="V15" s="200" t="n"/>
    </row>
    <row r="16" ht="12.95" customHeight="1">
      <c r="B16" s="77" t="n"/>
      <c r="C16" s="53" t="inlineStr">
        <is>
          <t>Rated Short Time Current Thermal</t>
        </is>
      </c>
      <c r="D16" s="207" t="inlineStr">
        <is>
          <t>1 / 1</t>
        </is>
      </c>
      <c r="E16" s="103" t="inlineStr">
        <is>
          <t>kA/s</t>
        </is>
      </c>
      <c r="F16" s="51" t="n"/>
      <c r="G16" s="51" t="n"/>
      <c r="H16" s="51" t="n"/>
      <c r="I16" s="65" t="n"/>
      <c r="J16" s="65" t="n"/>
      <c r="K16" s="80" t="n"/>
      <c r="M16" s="206" t="n"/>
      <c r="N16" s="179" t="n"/>
      <c r="O16" s="179" t="n"/>
      <c r="P16" s="179" t="n"/>
      <c r="Q16" s="200" t="n"/>
      <c r="R16" s="200" t="n"/>
      <c r="S16" s="200" t="n"/>
      <c r="T16" s="179" t="n"/>
      <c r="U16" s="200" t="n"/>
      <c r="V16" s="200" t="n"/>
    </row>
    <row r="17" ht="12.95" customHeight="1">
      <c r="B17" s="77" t="n"/>
      <c r="C17" s="53" t="inlineStr">
        <is>
          <t>Mechanical Short Circuit Current</t>
        </is>
      </c>
      <c r="D17" s="207" t="inlineStr">
        <is>
          <t>2.55</t>
        </is>
      </c>
      <c r="E17" s="103" t="inlineStr">
        <is>
          <t>kAp</t>
        </is>
      </c>
      <c r="F17" s="65" t="n"/>
      <c r="G17" s="83" t="inlineStr">
        <is>
          <t>Magnetic Clearance</t>
        </is>
      </c>
      <c r="H17" s="83" t="n"/>
      <c r="I17" s="84" t="n"/>
      <c r="J17" s="51" t="n"/>
      <c r="K17" s="80" t="n"/>
      <c r="N17" s="203" t="n"/>
      <c r="O17" s="115" t="n"/>
      <c r="P17" s="200" t="n"/>
      <c r="Q17" s="200" t="n"/>
      <c r="R17" s="200" t="n"/>
      <c r="S17" s="200" t="n"/>
      <c r="T17" s="179" t="n"/>
      <c r="U17" s="200" t="n"/>
      <c r="V17" s="200" t="n"/>
    </row>
    <row r="18" ht="12.95" customHeight="1">
      <c r="B18" s="77" t="n"/>
      <c r="C18" s="53" t="inlineStr">
        <is>
          <t>Losses per Phase at 75ºC / Rated Current</t>
        </is>
      </c>
      <c r="D18" s="207" t="n">
        <v>10.52</v>
      </c>
      <c r="E18" s="103" t="inlineStr">
        <is>
          <t>kW</t>
        </is>
      </c>
      <c r="F18" s="65" t="n"/>
      <c r="G18" s="50" t="n"/>
      <c r="H18" s="50" t="n"/>
      <c r="I18" s="51" t="n"/>
      <c r="J18" s="51" t="n"/>
      <c r="K18" s="80" t="n"/>
      <c r="N18" s="203" t="n"/>
      <c r="O18" s="115" t="n"/>
      <c r="P18" s="200" t="n"/>
      <c r="Q18" s="200" t="n"/>
      <c r="R18" s="200" t="n"/>
      <c r="S18" s="200" t="n"/>
      <c r="T18" s="179" t="n"/>
      <c r="U18" s="200" t="n"/>
      <c r="V18" s="200" t="n"/>
    </row>
    <row r="19" ht="12.95" customHeight="1">
      <c r="B19" s="77" t="n"/>
      <c r="C19" s="53" t="inlineStr">
        <is>
          <t>Q Factor at 75ºC / Rated Frequency</t>
        </is>
      </c>
      <c r="D19" s="207" t="inlineStr">
        <is>
          <t>66.7</t>
        </is>
      </c>
      <c r="E19" s="58" t="n"/>
      <c r="F19" s="65" t="n"/>
      <c r="G19" s="50" t="inlineStr">
        <is>
          <t>Minimum Distance Between Air Coil Axes</t>
        </is>
      </c>
      <c r="H19" s="51" t="n"/>
      <c r="I19" s="65" t="n"/>
      <c r="J19" s="52" t="n">
        <v>2336.33</v>
      </c>
      <c r="K19" s="78">
        <f>K21</f>
        <v/>
      </c>
      <c r="M19" s="206" t="n"/>
      <c r="N19" s="179" t="n"/>
      <c r="O19" s="179" t="n"/>
      <c r="P19" s="179" t="n"/>
      <c r="Q19" s="179" t="n"/>
      <c r="R19" s="200" t="n"/>
      <c r="S19" s="200" t="n"/>
      <c r="T19" s="179" t="n"/>
      <c r="U19" s="200" t="n">
        <v>699.5</v>
      </c>
      <c r="V19" s="200" t="n"/>
      <c r="W19" t="n">
        <v>1538.9</v>
      </c>
    </row>
    <row r="20" ht="12.95" customHeight="1">
      <c r="B20" s="77" t="n"/>
      <c r="C20" s="53" t="inlineStr">
        <is>
          <t>Q Factor at 75ºC / Tuning Frequency</t>
        </is>
      </c>
      <c r="D20" s="212" t="inlineStr">
        <is>
          <t xml:space="preserve">≥ </t>
        </is>
      </c>
      <c r="E20" s="58" t="inlineStr"/>
      <c r="F20" s="65" t="n"/>
      <c r="G20" s="74" t="inlineStr">
        <is>
          <t>Axial distance from the top / bottom ends to:</t>
        </is>
      </c>
      <c r="H20" s="54" t="n"/>
      <c r="I20" s="51" t="n"/>
      <c r="J20" s="51" t="n"/>
      <c r="K20" s="80" t="n"/>
      <c r="N20" s="203" t="n"/>
      <c r="O20" s="115" t="n"/>
      <c r="P20" s="200" t="n"/>
      <c r="Q20" s="200" t="n"/>
      <c r="R20" s="200" t="n"/>
      <c r="S20" s="200" t="n"/>
      <c r="T20" s="179" t="n"/>
      <c r="U20" s="200" t="n"/>
      <c r="V20" s="200" t="n"/>
    </row>
    <row r="21" ht="12.95" customHeight="1">
      <c r="B21" s="77" t="n"/>
      <c r="C21" s="53" t="inlineStr">
        <is>
          <t>Rated Power</t>
        </is>
      </c>
      <c r="D21" s="207" t="n">
        <v>342.7682526081</v>
      </c>
      <c r="E21" s="103" t="inlineStr">
        <is>
          <t>kVAr</t>
        </is>
      </c>
      <c r="F21" s="65" t="n"/>
      <c r="G21" s="50" t="inlineStr">
        <is>
          <t>→ Small metal parts not formed in closed loops (MC1A)</t>
        </is>
      </c>
      <c r="H21" s="50" t="n"/>
      <c r="I21" s="65" t="n"/>
      <c r="J21" s="102">
        <f>T11</f>
        <v/>
      </c>
      <c r="K21" s="78" t="inlineStr">
        <is>
          <t>mm</t>
        </is>
      </c>
      <c r="N21" s="179" t="n"/>
      <c r="O21" s="179" t="n"/>
      <c r="P21" s="179" t="n"/>
      <c r="Q21" s="179" t="n"/>
      <c r="R21" s="200" t="n"/>
      <c r="S21" s="200" t="n"/>
      <c r="T21" s="179" t="n"/>
      <c r="U21" s="200" t="n"/>
      <c r="V21" s="200" t="n"/>
    </row>
    <row r="22" ht="12.95" customHeight="1">
      <c r="B22" s="77" t="n"/>
      <c r="C22" s="53" t="inlineStr">
        <is>
          <t>Cooling</t>
        </is>
      </c>
      <c r="D22" s="207" t="inlineStr">
        <is>
          <t>A.N.</t>
        </is>
      </c>
      <c r="E22" s="76" t="n"/>
      <c r="F22" s="65" t="n"/>
      <c r="G22" s="74" t="inlineStr">
        <is>
          <t>Radial distance from the Air Coil centerline to:</t>
        </is>
      </c>
      <c r="H22" s="54" t="n"/>
      <c r="I22" s="55" t="n"/>
      <c r="J22" s="51" t="n"/>
      <c r="K22" s="80" t="n"/>
      <c r="N22" s="203" t="n"/>
      <c r="O22" s="115" t="n"/>
      <c r="P22" s="200" t="n"/>
      <c r="Q22" s="200" t="n"/>
      <c r="R22" s="200" t="n"/>
      <c r="S22" s="200" t="n"/>
      <c r="T22" s="179" t="n"/>
      <c r="U22" s="200" t="n"/>
      <c r="V22" s="200" t="n"/>
    </row>
    <row r="23" ht="12.95" customHeight="1">
      <c r="B23" s="77" t="n"/>
      <c r="C23" s="53" t="inlineStr">
        <is>
          <t>Insulation Class</t>
        </is>
      </c>
      <c r="D23" s="207" t="inlineStr">
        <is>
          <t>155</t>
        </is>
      </c>
      <c r="E23" s="213" t="inlineStr">
        <is>
          <t>°C</t>
        </is>
      </c>
      <c r="F23" s="65" t="n"/>
      <c r="G23" s="50" t="inlineStr">
        <is>
          <t>→ Small metal parts not forming closed loops (MC1R)</t>
        </is>
      </c>
      <c r="H23" s="50" t="n"/>
      <c r="I23" s="65" t="n"/>
      <c r="J23" s="52">
        <f>S11</f>
        <v/>
      </c>
      <c r="K23" s="78" t="inlineStr">
        <is>
          <t>mm</t>
        </is>
      </c>
      <c r="N23" s="203" t="n"/>
      <c r="O23" s="115" t="n"/>
      <c r="P23" s="200" t="n"/>
      <c r="Q23" s="200" t="n"/>
      <c r="R23" s="200" t="n"/>
      <c r="S23" s="200" t="n"/>
      <c r="T23" s="179" t="n"/>
      <c r="U23" s="200" t="n"/>
      <c r="V23" s="200" t="n"/>
    </row>
    <row r="24" ht="12.95" customHeight="1">
      <c r="B24" s="77" t="n"/>
      <c r="C24" s="51" t="n"/>
      <c r="D24" s="51" t="n"/>
      <c r="E24" s="51" t="n"/>
      <c r="F24" s="65" t="n"/>
      <c r="G24" s="65" t="n"/>
      <c r="H24" s="65" t="n"/>
      <c r="I24" s="65" t="n"/>
      <c r="J24" s="65" t="n"/>
      <c r="K24" s="80" t="n"/>
      <c r="M24" s="206" t="n"/>
      <c r="N24" s="179" t="n"/>
      <c r="O24" s="179" t="n"/>
      <c r="P24" s="179" t="n"/>
      <c r="Q24" s="179" t="n"/>
      <c r="R24" s="179" t="n"/>
      <c r="S24" s="200" t="n"/>
      <c r="T24" s="179" t="n"/>
      <c r="U24" s="200" t="n"/>
      <c r="V24" s="200" t="n"/>
    </row>
    <row r="25" ht="12.95" customHeight="1">
      <c r="B25" s="77" t="n"/>
      <c r="C25" s="51" t="n"/>
      <c r="D25" s="51" t="n"/>
      <c r="E25" s="51" t="n"/>
      <c r="F25" s="65" t="n"/>
      <c r="G25" s="65" t="n"/>
      <c r="H25" s="65" t="n"/>
      <c r="I25" s="65" t="n"/>
      <c r="J25" s="65" t="n"/>
      <c r="K25" s="80" t="n"/>
      <c r="N25" s="203" t="n"/>
      <c r="O25" s="115" t="n"/>
      <c r="P25" s="200" t="n"/>
      <c r="Q25" s="200" t="n"/>
      <c r="R25" s="200" t="n"/>
      <c r="S25" s="200" t="n"/>
      <c r="T25" s="179" t="n"/>
      <c r="U25" s="200" t="n"/>
      <c r="V25" s="200" t="n"/>
    </row>
    <row r="26" ht="12.95" customHeight="1">
      <c r="B26" s="77" t="n"/>
      <c r="C26" s="85" t="inlineStr">
        <is>
          <t xml:space="preserve">Dimensional </t>
        </is>
      </c>
      <c r="D26" s="51" t="n"/>
      <c r="E26" s="51" t="n"/>
      <c r="F26" s="65" t="n"/>
      <c r="G26" s="65" t="n"/>
      <c r="H26" s="65" t="n"/>
      <c r="I26" s="65" t="n"/>
      <c r="J26" s="65" t="n"/>
      <c r="K26" s="80" t="n"/>
      <c r="N26" s="203" t="n"/>
      <c r="O26" s="115" t="n"/>
      <c r="P26" s="200" t="n"/>
      <c r="Q26" s="200" t="n"/>
      <c r="R26" s="200" t="n"/>
      <c r="S26" s="200" t="n"/>
      <c r="T26" s="179" t="n"/>
      <c r="U26" s="200" t="n"/>
      <c r="V26" s="200" t="n"/>
    </row>
    <row r="27" ht="12.95" customHeight="1">
      <c r="B27" s="77" t="n"/>
      <c r="C27" s="51" t="n"/>
      <c r="D27" s="51" t="n"/>
      <c r="E27" s="51" t="n"/>
      <c r="F27" s="65" t="n"/>
      <c r="G27" s="65" t="n"/>
      <c r="H27" s="65" t="n"/>
      <c r="I27" s="65" t="n"/>
      <c r="J27" s="65" t="n"/>
      <c r="K27" s="80" t="n"/>
      <c r="M27" s="206" t="n"/>
      <c r="N27" s="179" t="n"/>
      <c r="O27" s="179" t="n"/>
      <c r="P27" s="179" t="n"/>
      <c r="Q27" s="179" t="n"/>
      <c r="R27" s="200" t="n"/>
      <c r="S27" s="200" t="n"/>
      <c r="T27" s="179" t="n"/>
      <c r="U27" s="200" t="n"/>
      <c r="V27" s="200" t="n"/>
    </row>
    <row r="28" ht="12.95" customHeight="1">
      <c r="B28" s="77" t="n"/>
      <c r="C28" s="53" t="inlineStr">
        <is>
          <t>Air Coil Height Module</t>
        </is>
      </c>
      <c r="D28" s="207" t="n">
        <v>496.4</v>
      </c>
      <c r="E28" s="53" t="inlineStr">
        <is>
          <t>mm</t>
        </is>
      </c>
      <c r="F28" s="53" t="n"/>
      <c r="G28" s="51" t="n"/>
      <c r="H28" s="51" t="n"/>
      <c r="I28" s="65" t="n"/>
      <c r="J28" s="65" t="n"/>
      <c r="K28" s="80" t="n"/>
      <c r="N28" s="203" t="n"/>
      <c r="O28" s="115" t="n"/>
      <c r="P28" s="200" t="n"/>
      <c r="Q28" s="200" t="n"/>
      <c r="R28" s="200" t="n"/>
      <c r="S28" s="200" t="n"/>
      <c r="T28" s="179" t="n"/>
      <c r="U28" s="200" t="n"/>
      <c r="V28" s="200" t="n"/>
    </row>
    <row r="29" ht="12.95" customHeight="1">
      <c r="B29" s="77" t="n"/>
      <c r="C29" s="53" t="inlineStr">
        <is>
          <t>Air Coil Diameter</t>
        </is>
      </c>
      <c r="D29" s="207" t="n">
        <v>1399</v>
      </c>
      <c r="E29" s="53" t="inlineStr">
        <is>
          <t>mm</t>
        </is>
      </c>
      <c r="F29" s="51" t="n"/>
      <c r="G29" s="51" t="n"/>
      <c r="H29" s="51" t="n"/>
      <c r="I29" s="65" t="n"/>
      <c r="J29" s="65" t="n"/>
      <c r="K29" s="80" t="n"/>
      <c r="N29" s="203" t="n"/>
      <c r="O29" s="115" t="n"/>
      <c r="P29" s="200" t="n"/>
      <c r="Q29" s="200" t="n"/>
      <c r="R29" s="200" t="n"/>
      <c r="S29" s="200" t="n"/>
      <c r="T29" s="179" t="n"/>
      <c r="U29" s="200" t="n"/>
      <c r="V29" s="200" t="n"/>
    </row>
    <row r="30" ht="12.95" customHeight="1">
      <c r="B30" s="77" t="n"/>
      <c r="C30" s="53" t="inlineStr">
        <is>
          <t>Foundation Diameter</t>
        </is>
      </c>
      <c r="D30" s="212" t="inlineStr"/>
      <c r="E30" s="53" t="inlineStr">
        <is>
          <t>mm</t>
        </is>
      </c>
      <c r="F30" s="51" t="n"/>
      <c r="G30" s="51" t="n"/>
      <c r="H30" s="51" t="n"/>
      <c r="I30" s="65" t="n"/>
      <c r="J30" s="65" t="n"/>
      <c r="K30" s="80" t="n"/>
      <c r="M30" s="206" t="n"/>
      <c r="N30" s="179" t="n"/>
      <c r="O30" s="179" t="n"/>
    </row>
    <row r="31" ht="12.95" customHeight="1">
      <c r="B31" s="77" t="n"/>
      <c r="C31" s="53" t="inlineStr">
        <is>
          <t>Weight per Module</t>
        </is>
      </c>
      <c r="D31" s="212" t="inlineStr"/>
      <c r="E31" s="53" t="inlineStr">
        <is>
          <t>kg</t>
        </is>
      </c>
      <c r="F31" s="51" t="n"/>
      <c r="G31" s="51" t="n"/>
      <c r="H31" s="51" t="n"/>
      <c r="I31" s="65" t="n"/>
      <c r="J31" s="65" t="n"/>
      <c r="K31" s="80" t="n"/>
      <c r="N31" s="203" t="n"/>
      <c r="O31" s="115" t="n"/>
      <c r="P31" s="200" t="n"/>
      <c r="Q31" s="200" t="n"/>
      <c r="R31" s="200" t="n"/>
      <c r="S31" s="200" t="n"/>
      <c r="T31" s="179" t="n"/>
      <c r="U31" s="200" t="n"/>
      <c r="V31" s="200" t="n"/>
    </row>
    <row r="32" ht="12.95" customHeight="1">
      <c r="B32" s="79" t="n"/>
      <c r="C32" s="53" t="inlineStr">
        <is>
          <t>Total Weight</t>
        </is>
      </c>
      <c r="D32" s="212" t="inlineStr"/>
      <c r="E32" s="53" t="inlineStr">
        <is>
          <t>kg</t>
        </is>
      </c>
      <c r="F32" s="51" t="n"/>
      <c r="G32" s="51" t="n"/>
      <c r="H32" s="51" t="n"/>
      <c r="I32" s="65" t="n"/>
      <c r="J32" s="65" t="n"/>
      <c r="K32" s="80" t="n"/>
      <c r="N32" s="203" t="n"/>
      <c r="O32" s="115" t="n"/>
      <c r="P32" s="200" t="n"/>
      <c r="Q32" s="200" t="n"/>
      <c r="R32" s="200" t="n"/>
      <c r="S32" s="200" t="n"/>
      <c r="T32" s="179" t="n"/>
      <c r="U32" s="200" t="n"/>
      <c r="V32" s="200" t="n"/>
    </row>
    <row r="33" ht="12.95" customHeight="1">
      <c r="B33" s="79" t="n"/>
      <c r="C33" s="53" t="n"/>
      <c r="D33" s="207" t="n"/>
      <c r="E33" s="53" t="n"/>
      <c r="F33" s="51" t="n"/>
      <c r="G33" s="176" t="inlineStr">
        <is>
          <t>Environment</t>
        </is>
      </c>
      <c r="I33" s="82" t="n"/>
      <c r="J33" s="65" t="n"/>
      <c r="K33" s="80" t="n"/>
      <c r="M33" s="206" t="n"/>
      <c r="N33" s="179" t="n"/>
      <c r="O33" s="179" t="n"/>
      <c r="P33" s="179" t="n"/>
      <c r="Q33" s="179" t="n"/>
      <c r="R33" s="179" t="n"/>
      <c r="S33" s="179" t="n"/>
      <c r="T33" s="179" t="n"/>
      <c r="U33" s="179" t="n"/>
      <c r="V33" s="200" t="n"/>
    </row>
    <row r="34" ht="12.95" customHeight="1">
      <c r="B34" s="77" t="n"/>
      <c r="C34" s="98" t="inlineStr">
        <is>
          <t>Total height of the three-phase set (")</t>
        </is>
      </c>
      <c r="D34" s="99">
        <f>'PROPOSTA (PT-BR)'!D34</f>
        <v/>
      </c>
      <c r="E34" s="100" t="inlineStr">
        <is>
          <t>"</t>
        </is>
      </c>
      <c r="F34" s="51" t="n"/>
      <c r="G34" s="51" t="n"/>
      <c r="H34" s="51" t="n"/>
      <c r="I34" s="65" t="n"/>
      <c r="J34" s="65" t="n"/>
      <c r="K34" s="80" t="n"/>
      <c r="N34" s="203" t="n"/>
      <c r="O34" s="115" t="n"/>
      <c r="P34" s="200" t="n"/>
      <c r="Q34" s="200" t="n"/>
      <c r="R34" s="200" t="n"/>
      <c r="S34" s="200" t="n"/>
      <c r="T34" s="179" t="n"/>
      <c r="U34" s="200" t="n"/>
      <c r="V34" s="200" t="n"/>
    </row>
    <row r="35" ht="12.95" customHeight="1">
      <c r="B35" s="77" t="n"/>
      <c r="C35" s="177">
        <f>'PROPOSTA (PT-BR)'!C35</f>
        <v/>
      </c>
      <c r="D35" s="76" t="n"/>
      <c r="E35" s="75" t="n"/>
      <c r="F35" s="51" t="n"/>
      <c r="G35" s="53" t="inlineStr">
        <is>
          <t>Installation</t>
        </is>
      </c>
      <c r="H35" s="51" t="n"/>
      <c r="I35" s="214">
        <f>P5</f>
        <v/>
      </c>
      <c r="J35" s="103" t="n"/>
      <c r="K35" s="80" t="n"/>
      <c r="N35" s="179" t="n"/>
      <c r="O35" s="179" t="n"/>
      <c r="P35" s="179" t="n"/>
      <c r="Q35" s="179" t="n"/>
      <c r="R35" s="179" t="n"/>
      <c r="S35" s="179" t="n"/>
      <c r="T35" s="179" t="n"/>
      <c r="U35" s="179" t="n"/>
      <c r="V35" s="179" t="n"/>
      <c r="W35" s="179" t="n"/>
      <c r="X35" s="179" t="n"/>
      <c r="Y35" s="179" t="n"/>
    </row>
    <row r="36" ht="12.95" customHeight="1">
      <c r="B36" s="77" t="n"/>
      <c r="D36" s="76" t="n"/>
      <c r="E36" s="75" t="n"/>
      <c r="F36" s="51" t="n"/>
      <c r="G36" s="53" t="inlineStr">
        <is>
          <t>Maximum Altitude</t>
        </is>
      </c>
      <c r="H36" s="51" t="n"/>
      <c r="I36" s="71" t="inlineStr">
        <is>
          <t>1399 x 1399 x 496</t>
        </is>
      </c>
      <c r="J36" s="53" t="inlineStr">
        <is>
          <t>manm</t>
        </is>
      </c>
      <c r="K36" s="80" t="n"/>
      <c r="N36" s="203" t="n"/>
      <c r="O36" s="115" t="n"/>
      <c r="P36" s="200" t="n"/>
      <c r="Q36" s="200" t="n"/>
      <c r="R36" s="200" t="n"/>
      <c r="S36" s="200" t="n"/>
      <c r="T36" s="179" t="n"/>
      <c r="U36" s="200" t="n"/>
      <c r="V36" s="200" t="n"/>
    </row>
    <row r="37" ht="12.95" customFormat="1" customHeight="1" s="65">
      <c r="B37" s="77" t="n"/>
      <c r="D37" s="76" t="n"/>
      <c r="E37" s="75" t="n"/>
      <c r="F37" s="51" t="n"/>
      <c r="G37" s="53" t="inlineStr">
        <is>
          <t>Ambient Temperature</t>
        </is>
      </c>
      <c r="H37" s="51" t="n"/>
      <c r="I37" s="215">
        <f>N5</f>
        <v/>
      </c>
      <c r="J37" s="53" t="inlineStr">
        <is>
          <t>ºC</t>
        </is>
      </c>
      <c r="K37" s="80" t="n"/>
      <c r="L37" s="65" t="n"/>
      <c r="M37" s="200" t="n"/>
      <c r="N37" s="203" t="n"/>
      <c r="O37" s="115" t="n"/>
      <c r="P37" s="200" t="n"/>
      <c r="Q37" s="200" t="n"/>
      <c r="R37" s="200" t="n"/>
      <c r="S37" s="200" t="n"/>
      <c r="T37" s="179" t="n"/>
      <c r="U37" s="200" t="n"/>
      <c r="V37" s="200" t="n"/>
      <c r="W37" s="201" t="n"/>
      <c r="X37" s="201" t="n"/>
      <c r="Y37" s="201" t="n"/>
      <c r="Z37" s="201" t="n"/>
      <c r="AA37" s="201" t="n"/>
      <c r="AB37" s="201" t="n"/>
      <c r="AC37" s="201" t="n"/>
      <c r="AD37" s="201" t="n"/>
      <c r="AE37" s="65" t="n"/>
      <c r="AF37" s="65" t="n"/>
    </row>
    <row r="38" ht="12.95" customFormat="1" customHeight="1" s="65">
      <c r="B38" s="77" t="n"/>
      <c r="D38" s="76" t="n"/>
      <c r="E38" s="75" t="n"/>
      <c r="F38" s="51" t="n"/>
      <c r="G38" s="53" t="inlineStr">
        <is>
          <t>Wind Speed</t>
        </is>
      </c>
      <c r="H38" s="51" t="n"/>
      <c r="I38" s="215">
        <f>S5</f>
        <v/>
      </c>
      <c r="J38" s="53" t="inlineStr">
        <is>
          <t>km/h</t>
        </is>
      </c>
      <c r="K38" s="80" t="n"/>
      <c r="L38" s="65" t="n"/>
      <c r="M38" s="206" t="n"/>
      <c r="N38" s="179" t="n"/>
      <c r="O38" s="179" t="n"/>
      <c r="P38" s="200" t="n"/>
      <c r="Q38" s="200" t="n"/>
      <c r="R38" s="200" t="n"/>
      <c r="S38" s="200" t="n"/>
      <c r="T38" s="179" t="n"/>
      <c r="U38" s="200" t="n"/>
      <c r="V38" s="200" t="n"/>
      <c r="W38" s="201" t="n"/>
      <c r="X38" s="201" t="n"/>
      <c r="Y38" s="201" t="n"/>
      <c r="Z38" s="201" t="n"/>
      <c r="AA38" s="201" t="n"/>
      <c r="AB38" s="201" t="n"/>
      <c r="AC38" s="201" t="n"/>
      <c r="AD38" s="201" t="n"/>
      <c r="AE38" s="65" t="n"/>
      <c r="AF38" s="65" t="n"/>
    </row>
    <row r="39" ht="12.95" customFormat="1" customHeight="1" s="65">
      <c r="B39" s="79" t="n"/>
      <c r="D39" s="76" t="n"/>
      <c r="E39" s="75" t="n"/>
      <c r="F39" s="51" t="n"/>
      <c r="G39" s="51" t="n"/>
      <c r="H39" s="51" t="n"/>
      <c r="I39" s="65" t="n"/>
      <c r="J39" s="65" t="n"/>
      <c r="K39" s="80" t="n"/>
      <c r="L39" s="65" t="n"/>
      <c r="N39" s="203" t="n"/>
      <c r="O39" s="115" t="n"/>
      <c r="P39" s="200" t="n"/>
      <c r="Q39" s="200" t="n"/>
      <c r="R39" s="200" t="n"/>
      <c r="S39" s="200" t="n"/>
      <c r="T39" s="179" t="n"/>
      <c r="U39" s="200" t="n"/>
      <c r="V39" s="200" t="n"/>
      <c r="W39" s="201" t="n"/>
      <c r="X39" s="201" t="n"/>
      <c r="Y39" s="201" t="n"/>
      <c r="Z39" s="201" t="n"/>
      <c r="AA39" s="201" t="n"/>
      <c r="AB39" s="201" t="n"/>
      <c r="AC39" s="201" t="n"/>
      <c r="AD39" s="201" t="n"/>
      <c r="AE39" s="65" t="n"/>
      <c r="AF39" s="65" t="n"/>
    </row>
    <row r="40" ht="12.95" customFormat="1" customHeight="1" s="65">
      <c r="B40" s="79" t="n"/>
      <c r="D40" s="76" t="n"/>
      <c r="E40" s="75" t="n"/>
      <c r="F40" s="65" t="n"/>
      <c r="G40" s="65" t="n"/>
      <c r="H40" s="65" t="n"/>
      <c r="I40" s="65" t="n"/>
      <c r="J40" s="65" t="n"/>
      <c r="K40" s="80" t="n"/>
      <c r="L40" s="65" t="n"/>
      <c r="M40" s="200" t="n"/>
      <c r="N40" s="203" t="n"/>
      <c r="O40" s="115" t="n"/>
      <c r="P40" s="200" t="n"/>
      <c r="Q40" s="200" t="n"/>
      <c r="R40" s="200" t="n"/>
      <c r="S40" s="200" t="n"/>
      <c r="T40" s="179" t="n"/>
      <c r="U40" s="200" t="n"/>
      <c r="V40" s="200" t="n"/>
      <c r="W40" s="201" t="n"/>
      <c r="X40" s="201" t="n"/>
      <c r="Y40" s="201" t="n"/>
      <c r="Z40" s="201" t="n"/>
      <c r="AA40" s="201" t="n"/>
      <c r="AB40" s="201" t="n"/>
      <c r="AC40" s="201" t="n"/>
      <c r="AD40" s="201" t="n"/>
      <c r="AE40" s="65" t="n"/>
      <c r="AF40" s="65" t="n"/>
    </row>
    <row r="41" ht="12.95" customFormat="1" customHeight="1" s="65">
      <c r="B41" s="79" t="n"/>
      <c r="D41" s="76" t="n"/>
      <c r="E41" s="75" t="n"/>
      <c r="F41" s="65" t="n"/>
      <c r="G41" s="176" t="inlineStr">
        <is>
          <t>Support information</t>
        </is>
      </c>
      <c r="I41" s="65" t="n"/>
      <c r="J41" s="65" t="n"/>
      <c r="K41" s="80" t="n"/>
      <c r="L41" s="65" t="n"/>
      <c r="M41" s="206" t="n"/>
      <c r="N41" s="179" t="n"/>
      <c r="O41" s="179" t="n"/>
      <c r="P41" s="179" t="n"/>
      <c r="Q41" s="179" t="n"/>
      <c r="R41" s="179" t="n"/>
      <c r="S41" s="179" t="n"/>
      <c r="T41" s="179" t="n"/>
      <c r="U41" s="200" t="n"/>
      <c r="V41" s="200" t="n"/>
      <c r="W41" s="201" t="n"/>
      <c r="X41" s="201" t="n"/>
      <c r="Y41" s="201" t="n"/>
      <c r="Z41" s="201" t="n"/>
      <c r="AA41" s="201" t="n"/>
      <c r="AB41" s="201" t="n"/>
      <c r="AC41" s="201" t="n"/>
      <c r="AD41" s="201" t="n"/>
      <c r="AE41" s="65" t="n"/>
      <c r="AF41" s="65" t="n"/>
    </row>
    <row r="42" ht="12.95" customFormat="1" customHeight="1" s="65">
      <c r="B42" s="79" t="n"/>
      <c r="D42" s="76" t="n"/>
      <c r="E42" s="75" t="n"/>
      <c r="F42" s="65" t="n"/>
      <c r="J42" s="65" t="n"/>
      <c r="K42" s="80" t="n"/>
      <c r="L42" s="65" t="n"/>
      <c r="N42" s="203" t="n"/>
      <c r="O42" s="115" t="n"/>
      <c r="P42" s="200" t="n"/>
      <c r="Q42" s="200" t="n"/>
      <c r="R42" s="200" t="n"/>
      <c r="S42" s="200" t="n"/>
      <c r="T42" s="179" t="n"/>
      <c r="U42" s="200" t="n"/>
      <c r="V42" s="200" t="n"/>
      <c r="W42" s="201" t="n"/>
      <c r="X42" s="201" t="n"/>
      <c r="Y42" s="201" t="n"/>
      <c r="Z42" s="201" t="n"/>
      <c r="AA42" s="201" t="n"/>
      <c r="AB42" s="201" t="n"/>
      <c r="AC42" s="201" t="n"/>
      <c r="AD42" s="201" t="n"/>
      <c r="AE42" s="65" t="n"/>
      <c r="AF42" s="65" t="n"/>
    </row>
    <row r="43" ht="12.95" customFormat="1" customHeight="1" s="65">
      <c r="B43" s="79" t="n"/>
      <c r="C43" s="177" t="n"/>
      <c r="D43" s="76" t="n"/>
      <c r="E43" s="75" t="n"/>
      <c r="F43" s="65" t="n"/>
      <c r="G43" s="53" t="inlineStr">
        <is>
          <t>Insulators</t>
        </is>
      </c>
      <c r="H43" s="75" t="n"/>
      <c r="I43" s="127" t="inlineStr">
        <is>
          <t>Não inclusos</t>
        </is>
      </c>
      <c r="J43" s="65" t="n"/>
      <c r="K43" s="80" t="n"/>
      <c r="L43" s="65" t="n"/>
      <c r="M43" s="200" t="n"/>
      <c r="N43" s="201" t="n"/>
      <c r="O43" s="201" t="n"/>
      <c r="P43" s="201" t="n"/>
      <c r="Q43" s="200" t="n"/>
      <c r="R43" s="200" t="n"/>
      <c r="S43" s="200" t="n"/>
      <c r="T43" s="179" t="n"/>
      <c r="U43" s="200" t="n"/>
      <c r="V43" s="200" t="n"/>
      <c r="W43" s="201" t="n"/>
      <c r="X43" s="201" t="n"/>
      <c r="Y43" s="201" t="n"/>
      <c r="Z43" s="201" t="n"/>
      <c r="AA43" s="201" t="n"/>
      <c r="AB43" s="201" t="n"/>
      <c r="AC43" s="201" t="n"/>
      <c r="AD43" s="201" t="n"/>
      <c r="AE43" s="65" t="n"/>
      <c r="AF43" s="65" t="n"/>
    </row>
    <row r="44" ht="12.95" customFormat="1" customHeight="1" s="65">
      <c r="B44" s="79" t="n"/>
      <c r="C44" s="177">
        <f>'PROPOSTA (PT-BR)'!C44</f>
        <v/>
      </c>
      <c r="D44" s="76" t="n"/>
      <c r="E44" s="75" t="n"/>
      <c r="F44" s="65" t="n"/>
      <c r="G44" s="53" t="n"/>
      <c r="H44" s="75" t="n"/>
      <c r="I44" s="216">
        <f>N17</f>
        <v/>
      </c>
      <c r="J44" s="65" t="n"/>
      <c r="K44" s="80" t="n"/>
      <c r="L44" s="65" t="n"/>
      <c r="M44" s="206" t="n"/>
      <c r="N44" s="179" t="n"/>
      <c r="O44" s="179" t="n"/>
      <c r="P44" s="179" t="n"/>
      <c r="Q44" s="200" t="n"/>
      <c r="R44" s="200" t="n"/>
      <c r="S44" s="200" t="n"/>
      <c r="T44" s="179" t="n"/>
      <c r="U44" s="200" t="n"/>
      <c r="V44" s="200" t="n"/>
      <c r="W44" s="201" t="n"/>
      <c r="X44" s="201" t="n"/>
      <c r="Y44" s="201" t="n"/>
      <c r="Z44" s="201" t="n"/>
      <c r="AA44" s="201" t="n"/>
      <c r="AB44" s="201" t="n"/>
      <c r="AC44" s="201" t="n"/>
      <c r="AD44" s="201" t="n"/>
      <c r="AE44" s="65" t="n"/>
      <c r="AF44" s="65" t="n"/>
    </row>
    <row r="45" ht="12.95" customFormat="1" customHeight="1" s="65">
      <c r="B45" s="79" t="n"/>
      <c r="D45" s="76" t="n"/>
      <c r="E45" s="75" t="n"/>
      <c r="F45" s="65" t="n"/>
      <c r="G45" s="53" t="n"/>
      <c r="H45" s="75" t="n"/>
      <c r="I45" s="216">
        <f>Q17</f>
        <v/>
      </c>
      <c r="J45" s="65" t="n"/>
      <c r="K45" s="80" t="n"/>
      <c r="L45" s="65" t="n"/>
      <c r="N45" s="203" t="n"/>
      <c r="O45" s="115" t="n"/>
      <c r="P45" s="200" t="n"/>
      <c r="Q45" s="200" t="n"/>
      <c r="R45" s="200" t="n"/>
      <c r="S45" s="200" t="n"/>
      <c r="T45" s="179" t="n"/>
      <c r="U45" s="200" t="n"/>
      <c r="V45" s="200" t="n"/>
      <c r="W45" s="201" t="n"/>
      <c r="X45" s="201" t="n"/>
      <c r="Y45" s="201" t="n"/>
      <c r="Z45" s="201" t="n"/>
      <c r="AA45" s="201" t="n"/>
      <c r="AB45" s="201" t="n"/>
      <c r="AC45" s="201" t="n"/>
      <c r="AD45" s="201" t="n"/>
      <c r="AE45" s="65" t="n"/>
      <c r="AF45" s="65" t="n"/>
    </row>
    <row r="46" ht="12.95" customFormat="1" customHeight="1" s="65">
      <c r="B46" s="79" t="n"/>
      <c r="D46" s="76" t="n"/>
      <c r="E46" s="75" t="n"/>
      <c r="F46" s="65" t="n"/>
      <c r="G46" s="72" t="n"/>
      <c r="H46" s="75" t="n"/>
      <c r="I46" s="216">
        <f>R17</f>
        <v/>
      </c>
      <c r="J46" s="65" t="n"/>
      <c r="K46" s="80" t="n"/>
      <c r="L46" s="65" t="n"/>
      <c r="M46" s="200" t="n"/>
      <c r="N46" s="203" t="n"/>
      <c r="O46" s="115" t="n"/>
      <c r="P46" s="200" t="n"/>
      <c r="Q46" s="200" t="n"/>
      <c r="R46" s="200" t="n"/>
      <c r="S46" s="200" t="n"/>
      <c r="T46" s="179" t="n"/>
      <c r="U46" s="200" t="n"/>
      <c r="V46" s="200" t="n"/>
      <c r="W46" s="201" t="n"/>
      <c r="X46" s="201" t="n"/>
      <c r="Y46" s="201" t="n"/>
      <c r="Z46" s="201" t="n"/>
      <c r="AA46" s="201" t="n"/>
      <c r="AB46" s="201" t="n"/>
      <c r="AC46" s="201" t="n"/>
      <c r="AD46" s="201" t="n"/>
      <c r="AE46" s="65" t="n"/>
      <c r="AF46" s="65" t="n"/>
    </row>
    <row r="47" ht="12.95" customFormat="1" customHeight="1" s="65">
      <c r="B47" s="79" t="n"/>
      <c r="D47" s="76" t="n"/>
      <c r="E47" s="75" t="n"/>
      <c r="F47" s="65" t="n"/>
      <c r="G47" s="53" t="inlineStr">
        <is>
          <t>Type of Installation</t>
        </is>
      </c>
      <c r="I47" s="217">
        <f>U11</f>
        <v/>
      </c>
      <c r="J47" s="65" t="n"/>
      <c r="K47" s="80" t="n"/>
      <c r="L47" s="65" t="n"/>
      <c r="M47" s="206" t="n"/>
      <c r="N47" s="118" t="n"/>
      <c r="O47" s="118" t="n"/>
      <c r="P47" s="118" t="n"/>
      <c r="Q47" s="200" t="n"/>
      <c r="R47" s="200" t="n"/>
      <c r="S47" s="200" t="n"/>
      <c r="T47" s="179" t="n"/>
      <c r="U47" s="200" t="n"/>
      <c r="V47" s="200" t="n"/>
      <c r="W47" s="201" t="n"/>
      <c r="X47" s="201" t="n"/>
      <c r="Y47" s="201" t="n"/>
      <c r="Z47" s="201" t="n"/>
      <c r="AA47" s="201" t="n"/>
      <c r="AB47" s="201" t="n"/>
      <c r="AC47" s="201" t="n"/>
      <c r="AD47" s="201" t="n"/>
      <c r="AE47" s="65" t="n"/>
      <c r="AF47" s="65" t="n"/>
    </row>
    <row r="48" ht="12.95" customFormat="1" customHeight="1" s="65">
      <c r="B48" s="79" t="n"/>
      <c r="D48" s="76" t="n"/>
      <c r="E48" s="75" t="n"/>
      <c r="F48" s="65" t="n"/>
      <c r="G48" s="65" t="n"/>
      <c r="H48" s="65" t="n"/>
      <c r="I48" s="65" t="n"/>
      <c r="J48" s="65" t="n"/>
      <c r="K48" s="80" t="n"/>
      <c r="L48" s="65" t="n"/>
      <c r="N48" s="118" t="n"/>
      <c r="O48" s="118" t="n"/>
      <c r="P48" s="118" t="n"/>
      <c r="Q48" s="200" t="n"/>
      <c r="R48" s="200" t="n"/>
      <c r="S48" s="200" t="n"/>
      <c r="T48" s="179" t="n"/>
      <c r="U48" s="200" t="n"/>
      <c r="V48" s="200" t="n"/>
      <c r="W48" s="201" t="n"/>
      <c r="X48" s="201" t="n"/>
      <c r="Y48" s="201" t="n"/>
      <c r="Z48" s="201" t="n"/>
      <c r="AA48" s="201" t="n"/>
      <c r="AB48" s="201" t="n"/>
      <c r="AC48" s="201" t="n"/>
      <c r="AD48" s="201" t="n"/>
      <c r="AE48" s="65" t="n"/>
      <c r="AF48" s="65" t="n"/>
    </row>
    <row r="49" ht="12.95" customFormat="1" customHeight="1" s="65">
      <c r="B49" s="79" t="n"/>
      <c r="D49" s="76" t="n"/>
      <c r="E49" s="75" t="n"/>
      <c r="F49" s="81" t="n"/>
      <c r="G49" s="65" t="n"/>
      <c r="H49" s="65" t="n"/>
      <c r="I49" s="65" t="n"/>
      <c r="J49" s="65" t="n"/>
      <c r="K49" s="80" t="n"/>
      <c r="L49" s="65" t="n"/>
      <c r="N49" s="118" t="n"/>
      <c r="O49" s="200" t="n"/>
      <c r="P49" s="118" t="n"/>
      <c r="Q49" s="200" t="n"/>
      <c r="R49" s="200" t="n"/>
      <c r="S49" s="200" t="n"/>
      <c r="T49" s="179" t="n"/>
      <c r="U49" s="200" t="n"/>
      <c r="V49" s="200" t="n"/>
      <c r="W49" s="201" t="n"/>
      <c r="X49" s="201" t="n"/>
      <c r="Y49" s="201" t="n"/>
      <c r="Z49" s="201" t="n"/>
      <c r="AA49" s="201" t="n"/>
      <c r="AB49" s="201" t="n"/>
      <c r="AC49" s="201" t="n"/>
      <c r="AD49" s="201" t="n"/>
      <c r="AE49" s="65" t="n"/>
      <c r="AF49" s="65" t="n"/>
    </row>
    <row r="50" ht="12.95" customFormat="1" customHeight="1" s="65">
      <c r="B50" s="79" t="n"/>
      <c r="D50" s="76" t="n"/>
      <c r="E50" s="75" t="n"/>
      <c r="F50" s="81" t="n"/>
      <c r="K50" s="80" t="n"/>
      <c r="L50" s="65" t="n"/>
      <c r="N50" s="118" t="n"/>
      <c r="O50" s="118" t="n"/>
      <c r="P50" s="118" t="n"/>
      <c r="Q50" s="200" t="n"/>
      <c r="R50" s="200" t="n"/>
      <c r="S50" s="200" t="n"/>
      <c r="T50" s="179" t="n"/>
      <c r="U50" s="200" t="n"/>
      <c r="V50" s="200" t="n"/>
      <c r="W50" s="201" t="n"/>
      <c r="X50" s="201" t="n"/>
      <c r="Y50" s="201" t="n"/>
      <c r="Z50" s="201" t="n"/>
      <c r="AA50" s="201" t="n"/>
      <c r="AB50" s="201" t="n"/>
      <c r="AC50" s="201" t="n"/>
      <c r="AD50" s="201" t="n"/>
      <c r="AE50" s="65" t="n"/>
      <c r="AF50" s="65" t="n"/>
    </row>
    <row r="51" ht="12.95" customFormat="1" customHeight="1" s="65">
      <c r="B51" s="79" t="n"/>
      <c r="C51" s="65" t="n"/>
      <c r="D51" s="65" t="n"/>
      <c r="E51" s="65" t="n"/>
      <c r="F51" s="81" t="n"/>
      <c r="G51" s="65" t="n"/>
      <c r="H51" s="85" t="inlineStr">
        <is>
          <t>Package Dimensions</t>
        </is>
      </c>
      <c r="I51" s="86" t="n"/>
      <c r="J51" s="65" t="n"/>
      <c r="K51" s="80" t="n"/>
      <c r="L51" s="65" t="n"/>
      <c r="N51" s="200" t="n"/>
      <c r="O51" s="200" t="n"/>
      <c r="P51" s="200" t="n"/>
      <c r="Q51" s="200" t="n"/>
      <c r="R51" s="200" t="n"/>
      <c r="S51" s="200" t="n"/>
      <c r="T51" s="179" t="n"/>
      <c r="U51" s="200" t="n"/>
      <c r="V51" s="200" t="n"/>
      <c r="W51" s="201" t="n"/>
      <c r="X51" s="201" t="n"/>
      <c r="Y51" s="201" t="n"/>
      <c r="Z51" s="201" t="n"/>
      <c r="AA51" s="201" t="n"/>
      <c r="AB51" s="201" t="n"/>
      <c r="AC51" s="201" t="n"/>
      <c r="AD51" s="201" t="n"/>
      <c r="AE51" s="65" t="n"/>
      <c r="AF51" s="65" t="n"/>
    </row>
    <row r="52" ht="12.95" customFormat="1" customHeight="1" s="65">
      <c r="B52" s="79" t="n"/>
      <c r="C52" s="65" t="n"/>
      <c r="D52" s="65" t="n"/>
      <c r="E52" s="65" t="n"/>
      <c r="F52" s="177" t="n"/>
      <c r="G52" s="65" t="n"/>
      <c r="H52" s="53" t="n"/>
      <c r="I52" s="51" t="n"/>
      <c r="J52" s="65" t="n"/>
      <c r="K52" s="80" t="n"/>
      <c r="L52" s="65" t="n"/>
      <c r="N52" s="118" t="n"/>
      <c r="O52" s="118" t="n"/>
      <c r="P52" s="118" t="n"/>
      <c r="Q52" s="200" t="n"/>
      <c r="R52" s="200" t="n"/>
      <c r="S52" s="200" t="n"/>
      <c r="T52" s="179" t="n"/>
      <c r="U52" s="200" t="n"/>
      <c r="V52" s="200" t="n"/>
      <c r="W52" s="201" t="n"/>
      <c r="X52" s="201" t="n"/>
      <c r="Y52" s="201" t="n"/>
      <c r="Z52" s="201" t="n"/>
      <c r="AA52" s="201" t="n"/>
      <c r="AB52" s="201" t="n"/>
      <c r="AC52" s="201" t="n"/>
      <c r="AD52" s="201" t="n"/>
      <c r="AE52" s="65" t="n"/>
      <c r="AF52" s="65" t="n"/>
    </row>
    <row r="53" ht="12.95" customFormat="1" customHeight="1" s="65">
      <c r="B53" s="79" t="n"/>
      <c r="C53" s="73" t="inlineStr">
        <is>
          <t>Note</t>
        </is>
      </c>
      <c r="D53" s="51" t="n"/>
      <c r="E53" s="51" t="n"/>
      <c r="F53" s="65" t="n"/>
      <c r="G53" s="65" t="n"/>
      <c r="H53" s="70" t="inlineStr">
        <is>
          <t>Package Contents</t>
        </is>
      </c>
      <c r="I53" s="127" t="inlineStr">
        <is>
          <t>1 x Air Coil</t>
        </is>
      </c>
      <c r="J53" s="65" t="n"/>
      <c r="K53" s="80" t="n"/>
      <c r="L53" s="65" t="n"/>
      <c r="M53" s="200" t="n"/>
      <c r="N53" s="118" t="n"/>
      <c r="O53" s="118" t="n"/>
      <c r="P53" s="118" t="n"/>
      <c r="Q53" s="200" t="n"/>
      <c r="R53" s="200" t="n"/>
      <c r="S53" s="200" t="n"/>
      <c r="T53" s="179" t="n"/>
      <c r="U53" s="200" t="n"/>
      <c r="V53" s="200" t="n"/>
      <c r="W53" s="201" t="n"/>
      <c r="X53" s="201" t="n"/>
      <c r="Y53" s="201" t="n"/>
      <c r="Z53" s="201" t="n"/>
      <c r="AA53" s="201" t="n"/>
      <c r="AB53" s="201" t="n"/>
      <c r="AC53" s="201" t="n"/>
      <c r="AD53" s="201" t="n"/>
      <c r="AE53" s="65" t="n"/>
      <c r="AF53" s="65" t="n"/>
    </row>
    <row r="54" ht="12.75" customFormat="1" customHeight="1" s="65">
      <c r="B54" s="79" t="n"/>
      <c r="C54" s="53" t="inlineStr">
        <is>
          <t>1 - Air Coil color - Ansi 70 Light Gray.</t>
        </is>
      </c>
      <c r="D54" s="51" t="n"/>
      <c r="E54" s="51" t="n"/>
      <c r="F54" s="65" t="n"/>
      <c r="G54" s="65" t="n"/>
      <c r="H54" s="70" t="inlineStr">
        <is>
          <t>L x W x H (cm) :</t>
        </is>
      </c>
      <c r="I54" s="57">
        <f>Q55&amp;" x "&amp;R55&amp;" x "&amp;S55</f>
        <v/>
      </c>
      <c r="J54" s="65" t="n"/>
      <c r="K54" s="80" t="n"/>
      <c r="L54" s="65" t="n"/>
      <c r="M54" s="206" t="n"/>
      <c r="N54" s="200" t="n"/>
      <c r="O54" s="118" t="n"/>
      <c r="P54" s="119" t="n"/>
      <c r="Q54" s="120" t="n"/>
      <c r="R54" s="120" t="n"/>
      <c r="S54" s="120" t="n"/>
      <c r="T54" s="179" t="n"/>
      <c r="U54" s="200" t="n"/>
      <c r="V54" s="200" t="n"/>
      <c r="W54" s="201" t="n"/>
      <c r="X54" s="201" t="n"/>
      <c r="Y54" s="201" t="n"/>
      <c r="Z54" s="201" t="n"/>
      <c r="AA54" s="201" t="n"/>
      <c r="AB54" s="201" t="n"/>
      <c r="AC54" s="201" t="n"/>
      <c r="AD54" s="201" t="n"/>
      <c r="AE54" s="65" t="n"/>
      <c r="AF54" s="65" t="n"/>
    </row>
    <row r="55" ht="12.75" customHeight="1">
      <c r="B55" s="79" t="n"/>
      <c r="C55" s="53" t="inlineStr">
        <is>
          <t>2 - Orientation design for proposal.</t>
        </is>
      </c>
      <c r="D55" s="51" t="n"/>
      <c r="E55" s="51" t="n"/>
      <c r="F55" s="65" t="n"/>
      <c r="G55" s="65" t="n"/>
      <c r="H55" s="70" t="inlineStr">
        <is>
          <t>Packing Type:</t>
        </is>
      </c>
      <c r="I55" s="103" t="inlineStr">
        <is>
          <t>Engradado</t>
        </is>
      </c>
      <c r="J55" s="65" t="n"/>
      <c r="K55" s="80" t="n"/>
      <c r="N55" s="118" t="n"/>
      <c r="O55" s="118" t="n"/>
      <c r="P55" s="118" t="n"/>
      <c r="Q55" s="200" t="n"/>
      <c r="R55" s="200" t="n"/>
      <c r="S55" s="200" t="n"/>
      <c r="T55" s="179" t="n"/>
      <c r="U55" s="200" t="n"/>
      <c r="V55" s="200" t="n"/>
    </row>
    <row r="56" ht="12.75" customHeight="1">
      <c r="B56" s="79" t="n"/>
      <c r="C56" s="168" t="inlineStr">
        <is>
          <t>3 - Location of the terminals can be modified to meet the customer's specification.</t>
        </is>
      </c>
      <c r="F56" s="65" t="n"/>
      <c r="G56" s="65" t="n"/>
      <c r="H56" s="70" t="inlineStr">
        <is>
          <t>Gross weight (kg):</t>
        </is>
      </c>
      <c r="I56" s="129">
        <f>P55</f>
        <v/>
      </c>
      <c r="J56" s="65" t="n"/>
      <c r="K56" s="80" t="n"/>
      <c r="N56" s="118" t="n"/>
      <c r="O56" s="118" t="n"/>
      <c r="P56" s="118" t="n"/>
      <c r="Q56" s="200" t="n"/>
      <c r="R56" s="200" t="n"/>
      <c r="S56" s="200" t="n"/>
      <c r="T56" s="179" t="n"/>
      <c r="U56" s="200" t="n"/>
      <c r="V56" s="200" t="n"/>
    </row>
    <row r="57" ht="12.75" customHeight="1">
      <c r="B57" s="79" t="n"/>
      <c r="F57" s="51" t="n"/>
      <c r="G57" s="65" t="n"/>
      <c r="H57" s="70" t="inlineStr">
        <is>
          <t>Number of Packing</t>
        </is>
      </c>
      <c r="I57" s="127">
        <f>N55</f>
        <v/>
      </c>
      <c r="J57" s="65" t="n"/>
      <c r="K57" s="80" t="n"/>
      <c r="M57" s="206" t="n"/>
      <c r="N57" s="179" t="n"/>
      <c r="O57" s="118" t="n"/>
      <c r="P57" s="118" t="n"/>
      <c r="Q57" s="200" t="n"/>
      <c r="R57" s="200" t="n"/>
      <c r="S57" s="200" t="n"/>
      <c r="T57" s="179" t="n"/>
      <c r="U57" s="200" t="n"/>
      <c r="V57" s="200" t="n"/>
    </row>
    <row r="58" ht="12.75" customHeight="1">
      <c r="B58" s="79" t="n"/>
      <c r="C58" s="168" t="inlineStr">
        <is>
          <t>4 - Dimensions in mm</t>
        </is>
      </c>
      <c r="F58" s="51" t="n"/>
      <c r="G58" s="51" t="n"/>
      <c r="H58" s="65" t="n"/>
      <c r="I58" s="65" t="n"/>
      <c r="J58" s="65" t="n"/>
      <c r="K58" s="80" t="n"/>
      <c r="N58" s="118" t="n"/>
      <c r="O58" s="118" t="n"/>
      <c r="P58" s="118" t="n"/>
      <c r="Q58" s="200" t="n"/>
      <c r="R58" s="200" t="n"/>
      <c r="S58" s="200" t="n"/>
      <c r="T58" s="179" t="n"/>
      <c r="U58" s="200" t="n"/>
      <c r="V58" s="200" t="n"/>
    </row>
    <row r="59" ht="12.75" customHeight="1">
      <c r="B59" s="79" t="n"/>
      <c r="F59" s="51" t="n"/>
      <c r="G59" s="51" t="n"/>
      <c r="H59" s="51" t="n"/>
      <c r="I59" s="65" t="n"/>
      <c r="J59" s="65" t="n"/>
      <c r="K59" s="80" t="n"/>
      <c r="N59" s="118" t="n"/>
      <c r="O59" s="118" t="n"/>
      <c r="P59" s="118" t="n"/>
      <c r="Q59" s="200" t="n"/>
      <c r="R59" s="200" t="n"/>
      <c r="S59" s="200" t="n"/>
      <c r="T59" s="179" t="n"/>
      <c r="U59" s="200" t="n"/>
      <c r="V59" s="200" t="n"/>
    </row>
    <row r="60" ht="15" customHeight="1">
      <c r="B60" s="79" t="n"/>
      <c r="C60" s="53" t="n"/>
      <c r="D60" s="51" t="n"/>
      <c r="E60" s="51" t="n"/>
      <c r="F60" s="51" t="n"/>
      <c r="G60" s="51" t="n"/>
      <c r="H60" s="51" t="n"/>
      <c r="I60" s="65" t="n"/>
      <c r="J60" s="65" t="n"/>
      <c r="K60" s="80" t="n"/>
      <c r="M60" s="206" t="n"/>
      <c r="R60" s="200" t="n"/>
      <c r="S60" s="200" t="n"/>
      <c r="T60" s="179" t="n"/>
      <c r="U60" s="200" t="n"/>
      <c r="V60" s="200" t="n"/>
    </row>
    <row r="61" ht="15" customHeight="1">
      <c r="B61" s="77" t="n"/>
      <c r="E61" s="51" t="n"/>
      <c r="F61" s="51" t="n"/>
      <c r="G61" s="51" t="n"/>
      <c r="H61" s="51" t="n"/>
      <c r="I61" s="65" t="n"/>
      <c r="J61" s="65" t="n"/>
      <c r="K61" s="80" t="n"/>
      <c r="N61" s="118" t="n"/>
      <c r="O61" s="118" t="n"/>
      <c r="P61" s="118" t="n"/>
      <c r="Q61" s="200" t="n"/>
      <c r="R61" s="200" t="n"/>
      <c r="S61" s="200" t="n"/>
      <c r="T61" s="179" t="n"/>
      <c r="U61" s="200" t="n"/>
      <c r="V61" s="200" t="n"/>
    </row>
    <row r="62" ht="15" customHeight="1">
      <c r="B62" s="77" t="n"/>
      <c r="E62" s="51" t="n"/>
      <c r="F62" s="51" t="n"/>
      <c r="G62" s="51" t="n"/>
      <c r="H62" s="51" t="n"/>
      <c r="I62" s="65" t="n"/>
      <c r="J62" s="65" t="n"/>
      <c r="K62" s="80" t="n"/>
      <c r="N62" s="118" t="n"/>
      <c r="O62" s="118" t="n"/>
      <c r="P62" s="118" t="n"/>
      <c r="Q62" s="200" t="n"/>
      <c r="R62" s="200" t="n"/>
      <c r="S62" s="200" t="n"/>
      <c r="T62" s="179" t="n"/>
      <c r="U62" s="200" t="n"/>
      <c r="V62" s="200" t="n"/>
    </row>
    <row r="63" ht="12.75" customHeight="1">
      <c r="B63" s="77" t="n"/>
      <c r="C63" s="51" t="n"/>
      <c r="D63" s="51" t="n"/>
      <c r="E63" s="51" t="n"/>
      <c r="F63" s="51" t="n"/>
      <c r="G63" s="51" t="n"/>
      <c r="H63" s="51" t="n"/>
      <c r="I63" s="65" t="n"/>
      <c r="J63" s="101" t="inlineStr">
        <is>
          <t>ID:</t>
        </is>
      </c>
      <c r="K63" s="130" t="n"/>
      <c r="M63" s="206" t="n"/>
      <c r="N63" s="179" t="n"/>
      <c r="O63" s="179" t="n"/>
      <c r="R63" s="200" t="n"/>
      <c r="S63" s="200" t="n"/>
      <c r="T63" s="179" t="n"/>
      <c r="U63" s="200" t="n"/>
      <c r="V63" s="200" t="n"/>
    </row>
    <row r="64" ht="15" customHeight="1">
      <c r="B64" s="96" t="n"/>
      <c r="C64" s="95" t="n"/>
      <c r="D64" s="95" t="n"/>
      <c r="E64" s="95" t="n"/>
      <c r="F64" s="95" t="n"/>
      <c r="G64" s="95" t="n"/>
      <c r="H64" s="95" t="n"/>
      <c r="I64" s="95" t="n"/>
      <c r="J64" s="83" t="inlineStr">
        <is>
          <t>Date:</t>
        </is>
      </c>
      <c r="K64" s="97">
        <f>TODAY()</f>
        <v/>
      </c>
      <c r="N64" s="203" t="n"/>
      <c r="O64" s="115" t="n"/>
      <c r="R64" s="200" t="n"/>
      <c r="S64" s="200" t="n"/>
      <c r="T64" s="179" t="n"/>
      <c r="U64" s="200" t="n"/>
      <c r="V64" s="200" t="n"/>
    </row>
    <row r="65" ht="15.75" customHeight="1">
      <c r="B65" s="183" t="inlineStr">
        <is>
          <t xml:space="preserve">Commercial +55 41 3167-4000 or 4002                    Engineering +55 41 3167-4016        </t>
        </is>
      </c>
      <c r="E65" s="181" t="inlineStr">
        <is>
          <t>www.bree.com.br                           reativos@bree.com.br</t>
        </is>
      </c>
      <c r="H65" s="185" t="inlineStr">
        <is>
          <t>Street Pref. Domingos Mocelin Neto, 157                                                  Zip Code 83420-000    Quatro Barras - PR</t>
        </is>
      </c>
      <c r="K65" s="218" t="n"/>
      <c r="N65" s="203" t="n"/>
      <c r="O65" s="203" t="n"/>
    </row>
    <row r="66" ht="15" customHeight="1">
      <c r="B66" s="219" t="n"/>
      <c r="K66" s="218" t="n"/>
      <c r="T66" s="179" t="n"/>
      <c r="U66" s="179" t="n"/>
    </row>
    <row r="67" ht="15" customHeight="1" thickBot="1">
      <c r="B67" s="220" t="n"/>
      <c r="C67" s="221" t="n"/>
      <c r="D67" s="221" t="n"/>
      <c r="E67" s="221" t="n"/>
      <c r="F67" s="221" t="n"/>
      <c r="G67" s="221" t="n"/>
      <c r="H67" s="221" t="n"/>
      <c r="I67" s="221" t="n"/>
      <c r="J67" s="221" t="n"/>
      <c r="K67" s="222" t="n"/>
      <c r="Q67" s="203" t="n"/>
      <c r="T67" s="179" t="n"/>
      <c r="U67" s="179" t="n"/>
      <c r="V67" s="203" t="n"/>
      <c r="W67" s="203" t="n"/>
      <c r="X67" s="203" t="n"/>
      <c r="Y67" s="203" t="n"/>
      <c r="Z67" s="203" t="n"/>
      <c r="AA67" s="203" t="n"/>
      <c r="AB67" s="203" t="n"/>
      <c r="AC67" s="203" t="n"/>
      <c r="AD67" s="203" t="n"/>
    </row>
    <row r="68" ht="15" customHeight="1">
      <c r="Q68" s="121" t="n"/>
      <c r="T68" s="179" t="n"/>
      <c r="U68" s="179" t="n"/>
      <c r="V68" s="203" t="n"/>
      <c r="W68" s="203" t="n"/>
      <c r="X68" s="203" t="n"/>
      <c r="Y68" s="203" t="n"/>
      <c r="Z68" s="203" t="n"/>
      <c r="AA68" s="203" t="n"/>
      <c r="AB68" s="203" t="n"/>
      <c r="AC68" s="203" t="n"/>
      <c r="AD68" s="203" t="n"/>
    </row>
    <row r="69" ht="16.5" customHeight="1">
      <c r="Q69" s="203" t="n"/>
      <c r="T69" s="179" t="n"/>
      <c r="U69" s="179" t="n"/>
      <c r="V69" s="203" t="n"/>
      <c r="W69" s="203" t="n"/>
      <c r="X69" s="203" t="n"/>
      <c r="Y69" s="203" t="n"/>
      <c r="Z69" s="203" t="n"/>
      <c r="AA69" s="203" t="n"/>
      <c r="AB69" s="203" t="n"/>
      <c r="AC69" s="203" t="n"/>
      <c r="AD69" s="203" t="n"/>
    </row>
    <row r="70" ht="12.75" customFormat="1" customHeight="1" s="65">
      <c r="B70" s="51" t="n"/>
      <c r="C70" s="51" t="n"/>
      <c r="D70" s="51" t="n"/>
      <c r="E70" s="51" t="n"/>
      <c r="F70" s="51" t="n"/>
      <c r="G70" s="51" t="n"/>
      <c r="H70" s="51" t="n"/>
      <c r="N70" s="201" t="n"/>
      <c r="O70" s="201" t="n"/>
      <c r="P70" s="201" t="n"/>
      <c r="Q70" s="203" t="n"/>
      <c r="R70" s="201" t="n"/>
      <c r="S70" s="201" t="n"/>
      <c r="T70" s="179" t="n"/>
      <c r="U70" s="179" t="n"/>
      <c r="V70" s="203" t="n"/>
      <c r="W70" s="203" t="n"/>
      <c r="X70" s="203" t="n"/>
      <c r="Y70" s="203" t="n"/>
      <c r="Z70" s="203" t="n"/>
      <c r="AA70" s="203" t="n"/>
      <c r="AB70" s="203" t="n"/>
      <c r="AC70" s="203" t="n"/>
      <c r="AD70" s="203" t="n"/>
    </row>
    <row r="71" ht="12.75" customFormat="1" customHeight="1" s="65">
      <c r="B71" s="51" t="n"/>
      <c r="C71" s="51" t="n"/>
      <c r="D71" s="51" t="n"/>
      <c r="E71" s="51" t="n"/>
      <c r="F71" s="51" t="n"/>
      <c r="G71" s="51" t="n"/>
      <c r="H71" s="51" t="n"/>
      <c r="N71" s="201" t="n"/>
      <c r="O71" s="201" t="n"/>
      <c r="P71" s="201" t="n"/>
      <c r="Q71" s="203" t="n"/>
      <c r="R71" s="201" t="n"/>
      <c r="S71" s="201" t="n"/>
      <c r="T71" s="179" t="n"/>
      <c r="U71" s="179" t="n"/>
      <c r="V71" s="203" t="n"/>
      <c r="W71" s="203" t="n"/>
      <c r="X71" s="203" t="n"/>
      <c r="Y71" s="203" t="n"/>
      <c r="Z71" s="203" t="n"/>
      <c r="AA71" s="203" t="n"/>
      <c r="AB71" s="203" t="n"/>
      <c r="AC71" s="203" t="n"/>
      <c r="AD71" s="203" t="n"/>
    </row>
    <row r="72" ht="16.5" customFormat="1" customHeight="1" s="65">
      <c r="B72" s="51" t="n"/>
      <c r="C72" s="51" t="n"/>
      <c r="D72" s="51" t="n"/>
      <c r="E72" s="51" t="n"/>
      <c r="F72" s="51" t="n"/>
      <c r="G72" s="51" t="n"/>
      <c r="H72" s="51" t="n"/>
      <c r="N72" s="201" t="n"/>
      <c r="O72" s="201" t="n"/>
      <c r="P72" s="201" t="n"/>
      <c r="Q72" s="203" t="n"/>
      <c r="R72" s="201" t="n"/>
      <c r="S72" s="201" t="n"/>
      <c r="T72" s="179" t="n"/>
      <c r="U72" s="179" t="n"/>
      <c r="V72" s="203" t="n"/>
      <c r="W72" s="203" t="n"/>
      <c r="X72" s="203" t="n"/>
      <c r="Y72" s="203" t="n"/>
      <c r="Z72" s="203" t="n"/>
      <c r="AA72" s="203" t="n"/>
      <c r="AB72" s="203" t="n"/>
      <c r="AC72" s="203" t="n"/>
      <c r="AD72" s="203" t="n"/>
    </row>
    <row r="73" ht="16.5" customFormat="1" customHeight="1" s="65">
      <c r="B73" s="51" t="n"/>
      <c r="C73" s="51" t="n"/>
      <c r="D73" s="51" t="n"/>
      <c r="E73" s="51" t="n"/>
      <c r="F73" s="51" t="n"/>
      <c r="G73" s="51" t="n"/>
      <c r="H73" s="51" t="n"/>
      <c r="N73" s="201" t="n"/>
      <c r="O73" s="201" t="n"/>
      <c r="P73" s="201" t="n"/>
      <c r="Q73" s="223" t="n"/>
      <c r="R73" s="201" t="n"/>
      <c r="S73" s="201" t="n"/>
      <c r="T73" s="179" t="n"/>
      <c r="U73" s="179" t="n"/>
      <c r="V73" s="203" t="n"/>
      <c r="W73" s="203" t="n"/>
      <c r="X73" s="203" t="n"/>
      <c r="Y73" s="203" t="n"/>
      <c r="Z73" s="203" t="n"/>
      <c r="AA73" s="203" t="n"/>
      <c r="AB73" s="203" t="n"/>
      <c r="AC73" s="203" t="n"/>
      <c r="AD73" s="203" t="n"/>
    </row>
    <row r="74" ht="15" customFormat="1" customHeight="1" s="65">
      <c r="B74" s="51" t="n"/>
      <c r="C74" s="51" t="n"/>
      <c r="D74" s="51" t="n"/>
      <c r="E74" s="51" t="n"/>
      <c r="F74" s="51" t="n"/>
      <c r="G74" s="51" t="n"/>
      <c r="H74" s="51" t="n"/>
      <c r="N74" s="201" t="n"/>
      <c r="O74" s="201" t="n"/>
      <c r="P74" s="201" t="n"/>
      <c r="Q74" s="123" t="n"/>
      <c r="R74" s="201" t="n"/>
      <c r="S74" s="201" t="n"/>
      <c r="T74" s="179" t="n"/>
      <c r="U74" s="179" t="n"/>
      <c r="V74" s="201" t="n"/>
      <c r="W74" s="201" t="n"/>
      <c r="X74" s="201" t="n"/>
      <c r="Y74" s="201" t="n"/>
      <c r="Z74" s="201" t="n"/>
      <c r="AA74" s="201" t="n"/>
      <c r="AB74" s="201" t="n"/>
      <c r="AC74" s="201" t="n"/>
      <c r="AD74" s="201" t="n"/>
    </row>
    <row r="75" ht="15" customFormat="1" customHeight="1" s="65">
      <c r="B75" s="51" t="n"/>
      <c r="C75" s="51" t="n"/>
      <c r="D75" s="51" t="n"/>
      <c r="E75" s="51" t="n"/>
      <c r="F75" s="51" t="n"/>
      <c r="G75" s="51" t="n"/>
      <c r="H75" s="51" t="n"/>
      <c r="N75" s="201" t="n"/>
      <c r="O75" s="201" t="n"/>
      <c r="P75" s="201" t="n"/>
      <c r="Q75" s="123" t="n"/>
      <c r="R75" s="201" t="n"/>
      <c r="S75" s="201" t="n"/>
      <c r="T75" s="179" t="n"/>
      <c r="U75" s="179" t="n"/>
      <c r="V75" s="210" t="n"/>
      <c r="W75" s="210" t="n"/>
      <c r="X75" s="210" t="n"/>
      <c r="Y75" s="210" t="n"/>
      <c r="Z75" s="210" t="n"/>
      <c r="AA75" s="210" t="n"/>
      <c r="AB75" s="210" t="n"/>
      <c r="AC75" s="210" t="n"/>
      <c r="AD75" s="210" t="n"/>
    </row>
    <row r="76" ht="15" customFormat="1" customHeight="1" s="65">
      <c r="B76" s="51" t="n"/>
      <c r="C76" s="51" t="n"/>
      <c r="D76" s="51" t="n"/>
      <c r="E76" s="51" t="n"/>
      <c r="F76" s="51" t="n"/>
      <c r="G76" s="51" t="n"/>
      <c r="H76" s="51" t="n"/>
      <c r="N76" s="201" t="n"/>
      <c r="O76" s="201" t="n"/>
      <c r="P76" s="201" t="n"/>
      <c r="Q76" s="123" t="n"/>
      <c r="R76" s="201" t="n"/>
      <c r="S76" s="201" t="n"/>
      <c r="T76" s="179" t="n"/>
      <c r="U76" s="179" t="n"/>
      <c r="V76" s="211" t="n"/>
      <c r="W76" s="211" t="n"/>
      <c r="X76" s="211" t="n"/>
      <c r="Y76" s="211" t="n"/>
      <c r="Z76" s="211" t="n"/>
      <c r="AA76" s="211" t="n"/>
      <c r="AB76" s="211" t="n"/>
      <c r="AC76" s="211" t="n"/>
      <c r="AD76" s="211" t="n"/>
    </row>
    <row r="77" ht="15" customFormat="1" customHeight="1" s="65">
      <c r="B77" s="51" t="n"/>
      <c r="C77" s="105" t="n"/>
      <c r="D77" s="106" t="n"/>
      <c r="E77" s="107" t="n"/>
      <c r="F77" s="107" t="n"/>
      <c r="G77" s="107" t="n"/>
      <c r="H77" s="107" t="n"/>
      <c r="I77" s="107" t="n"/>
      <c r="J77" s="108" t="n"/>
      <c r="K77" s="109" t="n"/>
      <c r="N77" s="201" t="n"/>
      <c r="O77" s="201" t="n"/>
      <c r="P77" s="201" t="n"/>
      <c r="Q77" s="123" t="n"/>
      <c r="R77" s="201" t="n"/>
      <c r="S77" s="201" t="n"/>
      <c r="T77" s="179" t="n"/>
      <c r="U77" s="179" t="n"/>
      <c r="V77" s="201" t="n"/>
      <c r="W77" s="201" t="n"/>
      <c r="X77" s="201" t="n"/>
      <c r="Y77" s="201" t="n"/>
      <c r="Z77" s="201" t="n"/>
      <c r="AA77" s="201" t="n"/>
      <c r="AB77" s="201" t="n"/>
      <c r="AC77" s="201" t="n"/>
      <c r="AD77" s="201" t="n"/>
    </row>
    <row r="78" ht="15" customFormat="1" customHeight="1" s="65">
      <c r="B78" s="51" t="n"/>
      <c r="C78" s="105" t="n"/>
      <c r="D78" s="106" t="n"/>
      <c r="E78" s="107" t="n"/>
      <c r="F78" s="107" t="n"/>
      <c r="G78" s="107" t="n"/>
      <c r="H78" s="107" t="n"/>
      <c r="I78" s="107" t="n"/>
      <c r="J78" s="108" t="n"/>
      <c r="K78" s="109" t="n"/>
      <c r="N78" s="201" t="n"/>
      <c r="O78" s="201" t="n"/>
      <c r="P78" s="201" t="n"/>
      <c r="Q78" s="123" t="n"/>
      <c r="R78" s="201" t="n"/>
      <c r="S78" s="201" t="n"/>
      <c r="T78" s="179" t="n"/>
      <c r="U78" s="179" t="n"/>
      <c r="V78" s="201" t="n"/>
      <c r="W78" s="201" t="n"/>
      <c r="X78" s="201" t="n"/>
      <c r="Y78" s="201" t="n"/>
      <c r="Z78" s="201" t="n"/>
      <c r="AA78" s="201" t="n"/>
      <c r="AB78" s="201" t="n"/>
      <c r="AC78" s="201" t="n"/>
      <c r="AD78" s="201" t="n"/>
    </row>
    <row r="79" ht="15" customFormat="1" customHeight="1" s="65">
      <c r="B79" s="51" t="n"/>
      <c r="C79" s="51" t="n"/>
      <c r="D79" s="51" t="n"/>
      <c r="E79" s="51" t="n"/>
      <c r="F79" s="51" t="n"/>
      <c r="G79" s="51" t="n"/>
      <c r="H79" s="51" t="n"/>
      <c r="N79" s="201" t="n"/>
      <c r="O79" s="201" t="n"/>
      <c r="P79" s="201" t="n"/>
      <c r="Q79" s="123" t="n"/>
      <c r="R79" s="201" t="n"/>
      <c r="S79" s="201" t="n"/>
      <c r="T79" s="179" t="n"/>
      <c r="U79" s="179" t="n"/>
      <c r="V79" s="201" t="n"/>
      <c r="W79" s="201" t="n"/>
      <c r="X79" s="201" t="n"/>
      <c r="Y79" s="201" t="n"/>
      <c r="Z79" s="201" t="n"/>
      <c r="AA79" s="201" t="n"/>
      <c r="AB79" s="201" t="n"/>
      <c r="AC79" s="201" t="n"/>
      <c r="AD79" s="201" t="n"/>
    </row>
    <row r="80" ht="15" customFormat="1" customHeight="1" s="65">
      <c r="B80" s="51" t="n"/>
      <c r="C80" s="51" t="n"/>
      <c r="D80" s="51" t="n"/>
      <c r="E80" s="51" t="n"/>
      <c r="F80" s="51" t="n"/>
      <c r="G80" s="51" t="n"/>
      <c r="H80" s="51" t="n"/>
      <c r="N80" s="201" t="n"/>
      <c r="O80" s="201" t="n"/>
      <c r="P80" s="201" t="n"/>
      <c r="Q80" s="123" t="n"/>
      <c r="R80" s="201" t="n"/>
      <c r="S80" s="201" t="n"/>
      <c r="T80" s="179" t="n"/>
      <c r="U80" s="179" t="n"/>
      <c r="V80" s="201" t="n"/>
      <c r="W80" s="201" t="n"/>
      <c r="X80" s="201" t="n"/>
      <c r="Y80" s="201" t="n"/>
      <c r="Z80" s="201" t="n"/>
      <c r="AA80" s="201" t="n"/>
      <c r="AB80" s="201" t="n"/>
      <c r="AC80" s="201" t="n"/>
      <c r="AD80" s="201" t="n"/>
    </row>
    <row r="81" customFormat="1" s="65">
      <c r="B81" s="51" t="n"/>
      <c r="C81" s="51" t="n"/>
      <c r="D81" s="51" t="n"/>
      <c r="E81" s="51" t="n"/>
      <c r="F81" s="51" t="n"/>
      <c r="G81" s="51" t="n"/>
      <c r="H81" s="51" t="n"/>
      <c r="N81" s="201" t="n"/>
      <c r="O81" s="201" t="n"/>
      <c r="P81" s="201" t="n"/>
      <c r="Q81" s="201" t="n"/>
      <c r="R81" s="201" t="n"/>
      <c r="S81" s="201" t="n"/>
      <c r="T81" s="201" t="n"/>
      <c r="U81" s="201" t="n"/>
      <c r="V81" s="201" t="n"/>
      <c r="W81" s="201" t="n"/>
      <c r="X81" s="201" t="n"/>
      <c r="Y81" s="201" t="n"/>
      <c r="Z81" s="201" t="n"/>
      <c r="AA81" s="201" t="n"/>
      <c r="AB81" s="201" t="n"/>
      <c r="AC81" s="201" t="n"/>
      <c r="AD81" s="201" t="n"/>
    </row>
    <row r="82" customFormat="1" s="65">
      <c r="B82" s="51" t="n"/>
      <c r="C82" s="51" t="n"/>
      <c r="D82" s="51" t="n"/>
      <c r="E82" s="51" t="n"/>
      <c r="F82" s="51" t="n"/>
      <c r="G82" s="51" t="n"/>
      <c r="H82" s="51" t="n"/>
      <c r="N82" s="201" t="n"/>
      <c r="O82" s="201" t="n"/>
      <c r="P82" s="201" t="n"/>
      <c r="Q82" s="201" t="n"/>
      <c r="R82" s="201" t="n"/>
      <c r="S82" s="201" t="n"/>
      <c r="T82" s="201" t="n"/>
      <c r="U82" s="201" t="n"/>
      <c r="V82" s="201" t="n"/>
      <c r="W82" s="201" t="n"/>
      <c r="X82" s="201" t="n"/>
      <c r="Y82" s="201" t="n"/>
      <c r="Z82" s="201" t="n"/>
      <c r="AA82" s="201" t="n"/>
      <c r="AB82" s="201" t="n"/>
      <c r="AC82" s="201" t="n"/>
      <c r="AD82" s="201" t="n"/>
    </row>
    <row r="83" customFormat="1" s="65">
      <c r="B83" s="51" t="n"/>
      <c r="C83" s="51" t="n"/>
      <c r="D83" s="51" t="n"/>
      <c r="E83" s="51" t="n"/>
      <c r="F83" s="51" t="n"/>
      <c r="G83" s="51" t="n"/>
      <c r="H83" s="51" t="n"/>
      <c r="N83" s="201" t="n"/>
      <c r="O83" s="201" t="n"/>
      <c r="P83" s="201" t="n"/>
      <c r="Q83" s="201" t="n"/>
      <c r="R83" s="201" t="n"/>
      <c r="S83" s="201" t="n"/>
      <c r="T83" s="201" t="n"/>
      <c r="U83" s="201" t="n"/>
      <c r="V83" s="201" t="n"/>
      <c r="W83" s="201" t="n"/>
      <c r="X83" s="201" t="n"/>
      <c r="Y83" s="201" t="n"/>
      <c r="Z83" s="201" t="n"/>
      <c r="AA83" s="201" t="n"/>
      <c r="AB83" s="201" t="n"/>
      <c r="AC83" s="201" t="n"/>
      <c r="AD83" s="201" t="n"/>
    </row>
    <row r="84" customFormat="1" s="65">
      <c r="B84" s="51" t="n"/>
      <c r="C84" s="51" t="n"/>
      <c r="D84" s="51" t="n"/>
      <c r="E84" s="51" t="n"/>
      <c r="F84" s="51" t="n"/>
      <c r="G84" s="51" t="n"/>
      <c r="H84" s="51" t="n"/>
      <c r="N84" s="201" t="n"/>
      <c r="O84" s="201" t="n"/>
      <c r="P84" s="201" t="n"/>
      <c r="Q84" s="201" t="n"/>
      <c r="R84" s="201" t="n"/>
      <c r="S84" s="201" t="n"/>
      <c r="T84" s="201" t="n"/>
      <c r="U84" s="201" t="n"/>
      <c r="V84" s="201" t="n"/>
      <c r="W84" s="201" t="n"/>
      <c r="X84" s="201" t="n"/>
      <c r="Y84" s="201" t="n"/>
      <c r="Z84" s="201" t="n"/>
      <c r="AA84" s="201" t="n"/>
      <c r="AB84" s="201" t="n"/>
      <c r="AC84" s="201" t="n"/>
      <c r="AD84" s="201" t="n"/>
    </row>
    <row r="85" customFormat="1" s="65">
      <c r="B85" s="51" t="n"/>
      <c r="C85" s="51" t="n"/>
      <c r="D85" s="51" t="n"/>
      <c r="E85" s="51" t="n"/>
      <c r="F85" s="51" t="n"/>
      <c r="G85" s="51" t="n"/>
      <c r="H85" s="51" t="n"/>
      <c r="N85" s="201" t="n"/>
      <c r="O85" s="201" t="n"/>
      <c r="P85" s="201" t="n"/>
      <c r="Q85" s="201" t="n"/>
      <c r="R85" s="201" t="n"/>
      <c r="S85" s="201" t="n"/>
      <c r="T85" s="201" t="n"/>
      <c r="U85" s="201" t="n"/>
      <c r="V85" s="201" t="n"/>
      <c r="W85" s="201" t="n"/>
      <c r="X85" s="201" t="n"/>
      <c r="Y85" s="201" t="n"/>
      <c r="Z85" s="201" t="n"/>
      <c r="AA85" s="201" t="n"/>
      <c r="AB85" s="201" t="n"/>
      <c r="AC85" s="201" t="n"/>
      <c r="AD85" s="201" t="n"/>
    </row>
    <row r="86" customFormat="1" s="65">
      <c r="B86" s="51" t="n"/>
      <c r="C86" s="51" t="n"/>
      <c r="D86" s="51" t="n"/>
      <c r="E86" s="51" t="n"/>
      <c r="F86" s="51" t="n"/>
      <c r="G86" s="51" t="n"/>
      <c r="H86" s="51" t="n"/>
      <c r="N86" s="201" t="n"/>
      <c r="O86" s="201" t="n"/>
      <c r="P86" s="201" t="n"/>
      <c r="Q86" s="201" t="n"/>
      <c r="R86" s="201" t="n"/>
      <c r="S86" s="201" t="n"/>
      <c r="T86" s="201" t="n"/>
      <c r="U86" s="201" t="n"/>
      <c r="V86" s="201" t="n"/>
      <c r="W86" s="201" t="n"/>
      <c r="X86" s="201" t="n"/>
      <c r="Y86" s="201" t="n"/>
      <c r="Z86" s="201" t="n"/>
      <c r="AA86" s="201" t="n"/>
      <c r="AB86" s="201" t="n"/>
      <c r="AC86" s="201" t="n"/>
      <c r="AD86" s="201" t="n"/>
    </row>
    <row r="87" customFormat="1" s="65">
      <c r="B87" s="51" t="n"/>
      <c r="C87" s="51" t="n"/>
      <c r="D87" s="51" t="n"/>
      <c r="E87" s="51" t="n"/>
      <c r="F87" s="51" t="n"/>
      <c r="G87" s="51" t="n"/>
      <c r="H87" s="51" t="n"/>
      <c r="N87" s="201" t="n"/>
      <c r="O87" s="201" t="n"/>
      <c r="P87" s="201" t="n"/>
      <c r="Q87" s="201" t="n"/>
      <c r="R87" s="201" t="n"/>
      <c r="S87" s="201" t="n"/>
      <c r="T87" s="201" t="n"/>
      <c r="U87" s="201" t="n"/>
      <c r="V87" s="201" t="n"/>
      <c r="W87" s="201" t="n"/>
      <c r="X87" s="201" t="n"/>
      <c r="Y87" s="201" t="n"/>
      <c r="Z87" s="201" t="n"/>
      <c r="AA87" s="201" t="n"/>
      <c r="AB87" s="201" t="n"/>
      <c r="AC87" s="201" t="n"/>
      <c r="AD87" s="201" t="n"/>
    </row>
    <row r="88" customFormat="1" s="65">
      <c r="B88" s="51" t="n"/>
      <c r="C88" s="51" t="n"/>
      <c r="D88" s="51" t="n"/>
      <c r="E88" s="51" t="n"/>
      <c r="F88" s="51" t="n"/>
      <c r="G88" s="51" t="n"/>
      <c r="H88" s="51" t="n"/>
      <c r="N88" s="201" t="n"/>
      <c r="O88" s="201" t="n"/>
      <c r="P88" s="201" t="n"/>
      <c r="Q88" s="201" t="n"/>
      <c r="R88" s="201" t="n"/>
      <c r="S88" s="201" t="n"/>
      <c r="T88" s="201" t="n"/>
      <c r="U88" s="201" t="n"/>
      <c r="V88" s="201" t="n"/>
      <c r="W88" s="201" t="n"/>
      <c r="X88" s="201" t="n"/>
      <c r="Y88" s="201" t="n"/>
      <c r="Z88" s="201" t="n"/>
      <c r="AA88" s="201" t="n"/>
      <c r="AB88" s="201" t="n"/>
      <c r="AC88" s="201" t="n"/>
      <c r="AD88" s="201" t="n"/>
    </row>
    <row r="89" customFormat="1" s="65">
      <c r="B89" s="51" t="n"/>
      <c r="C89" s="51" t="n"/>
      <c r="D89" s="51" t="n"/>
      <c r="E89" s="51" t="n"/>
      <c r="F89" s="51" t="n"/>
      <c r="G89" s="51" t="n"/>
      <c r="H89" s="51" t="n"/>
      <c r="N89" s="201" t="n"/>
      <c r="O89" s="201" t="n"/>
      <c r="P89" s="201" t="n"/>
      <c r="Q89" s="201" t="n"/>
      <c r="R89" s="201" t="n"/>
      <c r="S89" s="201" t="n"/>
      <c r="T89" s="201" t="n"/>
      <c r="U89" s="201" t="n"/>
      <c r="V89" s="201" t="n"/>
      <c r="W89" s="201" t="n"/>
      <c r="X89" s="201" t="n"/>
      <c r="Y89" s="201" t="n"/>
      <c r="Z89" s="201" t="n"/>
      <c r="AA89" s="201" t="n"/>
      <c r="AB89" s="201" t="n"/>
      <c r="AC89" s="201" t="n"/>
      <c r="AD89" s="201" t="n"/>
    </row>
    <row r="90" customFormat="1" s="65">
      <c r="B90" s="51" t="n"/>
      <c r="C90" s="51" t="n"/>
      <c r="D90" s="51" t="n"/>
      <c r="E90" s="51" t="n"/>
      <c r="F90" s="51" t="n"/>
      <c r="G90" s="51" t="n"/>
      <c r="H90" s="51" t="n"/>
      <c r="N90" s="201" t="n"/>
      <c r="O90" s="201" t="n"/>
      <c r="P90" s="201" t="n"/>
      <c r="Q90" s="201" t="n"/>
      <c r="R90" s="201" t="n"/>
      <c r="S90" s="201" t="n"/>
      <c r="T90" s="201" t="n"/>
      <c r="U90" s="201" t="n"/>
      <c r="V90" s="201" t="n"/>
      <c r="W90" s="201" t="n"/>
      <c r="X90" s="201" t="n"/>
      <c r="Y90" s="201" t="n"/>
      <c r="Z90" s="201" t="n"/>
      <c r="AA90" s="201" t="n"/>
      <c r="AB90" s="201" t="n"/>
      <c r="AC90" s="201" t="n"/>
      <c r="AD90" s="201" t="n"/>
    </row>
    <row r="91" customFormat="1" s="65">
      <c r="B91" s="51" t="n"/>
      <c r="C91" s="51" t="n"/>
      <c r="D91" s="51" t="n"/>
      <c r="E91" s="51" t="n"/>
      <c r="F91" s="51" t="n"/>
      <c r="G91" s="51" t="n"/>
      <c r="H91" s="51" t="n"/>
      <c r="N91" s="201" t="n"/>
      <c r="O91" s="201" t="n"/>
      <c r="P91" s="201" t="n"/>
      <c r="Q91" s="201" t="n"/>
      <c r="R91" s="201" t="n"/>
      <c r="S91" s="201" t="n"/>
      <c r="T91" s="201" t="n"/>
      <c r="U91" s="201" t="n"/>
      <c r="V91" s="201" t="n"/>
      <c r="W91" s="201" t="n"/>
      <c r="X91" s="201" t="n"/>
      <c r="Y91" s="201" t="n"/>
      <c r="Z91" s="201" t="n"/>
      <c r="AA91" s="201" t="n"/>
      <c r="AB91" s="201" t="n"/>
      <c r="AC91" s="201" t="n"/>
      <c r="AD91" s="201" t="n"/>
    </row>
    <row r="92" customFormat="1" s="65">
      <c r="B92" s="51" t="n"/>
      <c r="C92" s="51" t="n"/>
      <c r="D92" s="51" t="n"/>
      <c r="E92" s="51" t="n"/>
      <c r="F92" s="51" t="n"/>
      <c r="G92" s="51" t="n"/>
      <c r="H92" s="51" t="n"/>
      <c r="N92" s="201" t="n"/>
      <c r="O92" s="201" t="n"/>
      <c r="P92" s="201" t="n"/>
      <c r="Q92" s="201" t="n"/>
      <c r="R92" s="201" t="n"/>
      <c r="S92" s="201" t="n"/>
      <c r="T92" s="201" t="n"/>
      <c r="U92" s="201" t="n"/>
      <c r="V92" s="201" t="n"/>
      <c r="W92" s="201" t="n"/>
      <c r="X92" s="201" t="n"/>
      <c r="Y92" s="201" t="n"/>
      <c r="Z92" s="201" t="n"/>
      <c r="AA92" s="201" t="n"/>
      <c r="AB92" s="201" t="n"/>
      <c r="AC92" s="201" t="n"/>
      <c r="AD92" s="201" t="n"/>
    </row>
    <row r="93" customFormat="1" s="65">
      <c r="B93" s="51" t="n"/>
      <c r="C93" s="51" t="n"/>
      <c r="D93" s="51" t="n"/>
      <c r="E93" s="51" t="n"/>
      <c r="F93" s="51" t="n"/>
      <c r="G93" s="51" t="n"/>
      <c r="H93" s="51" t="n"/>
      <c r="N93" s="201" t="n"/>
      <c r="O93" s="201" t="n"/>
      <c r="P93" s="201" t="n"/>
      <c r="Q93" s="201" t="n"/>
      <c r="R93" s="201" t="n"/>
      <c r="S93" s="201" t="n"/>
      <c r="T93" s="201" t="n"/>
      <c r="U93" s="201" t="n"/>
      <c r="V93" s="201" t="n"/>
      <c r="W93" s="201" t="n"/>
      <c r="X93" s="201" t="n"/>
      <c r="Y93" s="201" t="n"/>
      <c r="Z93" s="201" t="n"/>
      <c r="AA93" s="201" t="n"/>
      <c r="AB93" s="201" t="n"/>
      <c r="AC93" s="201" t="n"/>
      <c r="AD93" s="201" t="n"/>
    </row>
    <row r="94" customFormat="1" s="65">
      <c r="B94" s="51" t="n"/>
      <c r="C94" s="51" t="n"/>
      <c r="D94" s="51" t="n"/>
      <c r="E94" s="51" t="n"/>
      <c r="F94" s="51" t="n"/>
      <c r="G94" s="51" t="n"/>
      <c r="H94" s="51" t="n"/>
      <c r="N94" s="201" t="n"/>
      <c r="O94" s="201" t="n"/>
      <c r="P94" s="201" t="n"/>
      <c r="Q94" s="201" t="n"/>
      <c r="R94" s="201" t="n"/>
      <c r="S94" s="201" t="n"/>
      <c r="T94" s="201" t="n"/>
      <c r="U94" s="201" t="n"/>
      <c r="V94" s="201" t="n"/>
      <c r="W94" s="201" t="n"/>
      <c r="X94" s="201" t="n"/>
      <c r="Y94" s="201" t="n"/>
      <c r="Z94" s="201" t="n"/>
      <c r="AA94" s="201" t="n"/>
      <c r="AB94" s="201" t="n"/>
      <c r="AC94" s="201" t="n"/>
      <c r="AD94" s="201" t="n"/>
    </row>
    <row r="95" customFormat="1" s="65">
      <c r="B95" s="51" t="n"/>
      <c r="C95" s="51" t="n"/>
      <c r="D95" s="51" t="n"/>
      <c r="E95" s="51" t="n"/>
      <c r="F95" s="51" t="n"/>
      <c r="G95" s="51" t="n"/>
      <c r="H95" s="51" t="n"/>
      <c r="N95" s="201" t="n"/>
      <c r="O95" s="201" t="n"/>
      <c r="P95" s="201" t="n"/>
      <c r="Q95" s="201" t="n"/>
      <c r="R95" s="201" t="n"/>
      <c r="S95" s="201" t="n"/>
      <c r="T95" s="201" t="n"/>
      <c r="U95" s="201" t="n"/>
      <c r="V95" s="201" t="n"/>
      <c r="W95" s="201" t="n"/>
      <c r="X95" s="201" t="n"/>
      <c r="Y95" s="201" t="n"/>
      <c r="Z95" s="201" t="n"/>
      <c r="AA95" s="201" t="n"/>
      <c r="AB95" s="201" t="n"/>
      <c r="AC95" s="201" t="n"/>
      <c r="AD95" s="201" t="n"/>
    </row>
    <row r="96" customFormat="1" s="65">
      <c r="B96" s="51" t="n"/>
      <c r="C96" s="51" t="n"/>
      <c r="D96" s="51" t="n"/>
      <c r="E96" s="51" t="n"/>
      <c r="F96" s="51" t="n"/>
      <c r="G96" s="51" t="n"/>
      <c r="H96" s="51" t="n"/>
      <c r="N96" s="201" t="n"/>
      <c r="O96" s="201" t="n"/>
      <c r="P96" s="201" t="n"/>
      <c r="Q96" s="201" t="n"/>
      <c r="R96" s="201" t="n"/>
      <c r="S96" s="201" t="n"/>
      <c r="T96" s="201" t="n"/>
      <c r="U96" s="201" t="n"/>
      <c r="V96" s="201" t="n"/>
      <c r="W96" s="201" t="n"/>
      <c r="X96" s="201" t="n"/>
      <c r="Y96" s="201" t="n"/>
      <c r="Z96" s="201" t="n"/>
      <c r="AA96" s="201" t="n"/>
      <c r="AB96" s="201" t="n"/>
      <c r="AC96" s="201" t="n"/>
      <c r="AD96" s="201" t="n"/>
    </row>
    <row r="97" customFormat="1" s="65">
      <c r="B97" s="51" t="n"/>
      <c r="C97" s="51" t="n"/>
      <c r="D97" s="51" t="n"/>
      <c r="E97" s="51" t="n"/>
      <c r="F97" s="51" t="n"/>
      <c r="G97" s="51" t="n"/>
      <c r="H97" s="51" t="n"/>
      <c r="N97" s="201" t="n"/>
      <c r="O97" s="201" t="n"/>
      <c r="P97" s="201" t="n"/>
      <c r="Q97" s="201" t="n"/>
      <c r="R97" s="201" t="n"/>
      <c r="S97" s="201" t="n"/>
      <c r="T97" s="201" t="n"/>
      <c r="U97" s="201" t="n"/>
      <c r="V97" s="201" t="n"/>
      <c r="W97" s="201" t="n"/>
      <c r="X97" s="201" t="n"/>
      <c r="Y97" s="201" t="n"/>
      <c r="Z97" s="201" t="n"/>
      <c r="AA97" s="201" t="n"/>
      <c r="AB97" s="201" t="n"/>
      <c r="AC97" s="201" t="n"/>
      <c r="AD97" s="201" t="n"/>
    </row>
    <row r="98" customFormat="1" s="65">
      <c r="B98" s="51" t="n"/>
      <c r="C98" s="51" t="n"/>
      <c r="D98" s="51" t="n"/>
      <c r="E98" s="51" t="n"/>
      <c r="F98" s="51" t="n"/>
      <c r="G98" s="51" t="n"/>
      <c r="H98" s="51" t="n"/>
      <c r="N98" s="201" t="n"/>
      <c r="O98" s="201" t="n"/>
      <c r="P98" s="201" t="n"/>
      <c r="Q98" s="201" t="n"/>
      <c r="R98" s="201" t="n"/>
      <c r="S98" s="201" t="n"/>
      <c r="T98" s="201" t="n"/>
      <c r="U98" s="201" t="n"/>
      <c r="V98" s="201" t="n"/>
      <c r="W98" s="201" t="n"/>
      <c r="X98" s="201" t="n"/>
      <c r="Y98" s="201" t="n"/>
      <c r="Z98" s="201" t="n"/>
      <c r="AA98" s="201" t="n"/>
      <c r="AB98" s="201" t="n"/>
      <c r="AC98" s="201" t="n"/>
      <c r="AD98" s="201" t="n"/>
    </row>
    <row r="99" customFormat="1" s="65">
      <c r="B99" s="51" t="n"/>
      <c r="C99" s="51" t="n"/>
      <c r="D99" s="51" t="n"/>
      <c r="E99" s="51" t="n"/>
      <c r="F99" s="51" t="n"/>
      <c r="G99" s="69" t="n"/>
      <c r="H99" s="175" t="n"/>
      <c r="N99" s="201" t="n"/>
      <c r="O99" s="201" t="n"/>
      <c r="P99" s="201" t="n"/>
      <c r="Q99" s="201" t="n"/>
      <c r="R99" s="201" t="n"/>
      <c r="S99" s="201" t="n"/>
      <c r="T99" s="201" t="n"/>
      <c r="U99" s="201" t="n"/>
      <c r="V99" s="201" t="n"/>
      <c r="W99" s="201" t="n"/>
      <c r="X99" s="201" t="n"/>
      <c r="Y99" s="201" t="n"/>
      <c r="Z99" s="201" t="n"/>
      <c r="AA99" s="201" t="n"/>
      <c r="AB99" s="201" t="n"/>
      <c r="AC99" s="201" t="n"/>
      <c r="AD99" s="201" t="n"/>
    </row>
    <row r="100" customFormat="1" s="65">
      <c r="B100" s="51" t="n"/>
      <c r="C100" s="51" t="n"/>
      <c r="D100" s="51" t="n"/>
      <c r="E100" s="51" t="n"/>
      <c r="F100" s="51" t="n"/>
      <c r="G100" s="51" t="n"/>
      <c r="H100" s="51" t="n"/>
      <c r="I100" s="51" t="n"/>
      <c r="J100" s="51" t="n"/>
      <c r="N100" s="201" t="n"/>
      <c r="O100" s="201" t="n"/>
      <c r="P100" s="201" t="n"/>
      <c r="Q100" s="201" t="n"/>
      <c r="R100" s="201" t="n"/>
      <c r="S100" s="201" t="n"/>
      <c r="T100" s="201" t="n"/>
      <c r="U100" s="201" t="n"/>
      <c r="V100" s="201" t="n"/>
      <c r="W100" s="201" t="n"/>
      <c r="X100" s="201" t="n"/>
      <c r="Y100" s="201" t="n"/>
      <c r="Z100" s="201" t="n"/>
      <c r="AA100" s="201" t="n"/>
      <c r="AB100" s="201" t="n"/>
      <c r="AC100" s="201" t="n"/>
      <c r="AD100" s="201" t="n"/>
    </row>
    <row r="101" customFormat="1" s="65">
      <c r="B101" s="51" t="n"/>
      <c r="C101" s="51" t="n"/>
      <c r="D101" s="51" t="n"/>
      <c r="E101" s="51" t="n"/>
      <c r="F101" s="51" t="n"/>
      <c r="G101" s="51" t="n"/>
      <c r="H101" s="51" t="n"/>
      <c r="I101" s="51" t="n"/>
      <c r="J101" s="51" t="n"/>
      <c r="N101" s="201" t="n"/>
      <c r="O101" s="201" t="n"/>
      <c r="P101" s="201" t="n"/>
      <c r="Q101" s="201" t="n"/>
      <c r="R101" s="201" t="n"/>
      <c r="S101" s="201" t="n"/>
      <c r="T101" s="201" t="n"/>
      <c r="U101" s="201" t="n"/>
      <c r="V101" s="201" t="n"/>
      <c r="W101" s="201" t="n"/>
      <c r="X101" s="201" t="n"/>
      <c r="Y101" s="201" t="n"/>
      <c r="Z101" s="201" t="n"/>
      <c r="AA101" s="201" t="n"/>
      <c r="AB101" s="201" t="n"/>
      <c r="AC101" s="201" t="n"/>
      <c r="AD101" s="201" t="n"/>
    </row>
    <row r="102" customFormat="1" s="65">
      <c r="B102" s="51" t="n"/>
      <c r="C102" s="51" t="n"/>
      <c r="D102" s="51" t="n"/>
      <c r="E102" s="51" t="n"/>
      <c r="F102" s="51" t="n"/>
      <c r="G102" s="51" t="n"/>
      <c r="H102" s="51" t="n"/>
      <c r="I102" s="51" t="n"/>
      <c r="J102" s="51" t="n"/>
      <c r="N102" s="201" t="n"/>
      <c r="O102" s="201" t="n"/>
      <c r="P102" s="201" t="n"/>
      <c r="Q102" s="201" t="n"/>
      <c r="R102" s="201" t="n"/>
      <c r="S102" s="201" t="n"/>
      <c r="T102" s="201" t="n"/>
      <c r="U102" s="201" t="n"/>
      <c r="V102" s="201" t="n"/>
      <c r="W102" s="201" t="n"/>
      <c r="X102" s="201" t="n"/>
      <c r="Y102" s="201" t="n"/>
      <c r="Z102" s="201" t="n"/>
      <c r="AA102" s="201" t="n"/>
      <c r="AB102" s="201" t="n"/>
      <c r="AC102" s="201" t="n"/>
      <c r="AD102" s="201" t="n"/>
    </row>
    <row r="103" customFormat="1" s="65">
      <c r="B103" s="51" t="n"/>
      <c r="C103" s="51" t="n"/>
      <c r="D103" s="51" t="n"/>
      <c r="E103" s="51" t="n"/>
      <c r="F103" s="51" t="n"/>
      <c r="G103" s="51" t="n"/>
      <c r="H103" s="51" t="n"/>
      <c r="I103" s="51" t="n"/>
      <c r="J103" s="51" t="n"/>
      <c r="N103" s="201" t="n"/>
      <c r="O103" s="201" t="n"/>
      <c r="P103" s="201" t="n"/>
      <c r="Q103" s="201" t="n"/>
      <c r="R103" s="201" t="n"/>
      <c r="S103" s="201" t="n"/>
      <c r="T103" s="201" t="n"/>
      <c r="U103" s="201" t="n"/>
      <c r="V103" s="201" t="n"/>
      <c r="W103" s="201" t="n"/>
      <c r="X103" s="201" t="n"/>
      <c r="Y103" s="201" t="n"/>
      <c r="Z103" s="201" t="n"/>
      <c r="AA103" s="201" t="n"/>
      <c r="AB103" s="201" t="n"/>
      <c r="AC103" s="201" t="n"/>
      <c r="AD103" s="201" t="n"/>
    </row>
    <row r="104" customFormat="1" s="65">
      <c r="B104" s="51" t="n"/>
      <c r="C104" s="51" t="n"/>
      <c r="D104" s="51" t="n"/>
      <c r="E104" s="51" t="n"/>
      <c r="F104" s="51" t="n"/>
      <c r="G104" s="51" t="n"/>
      <c r="H104" s="51" t="n"/>
      <c r="I104" s="51" t="n"/>
      <c r="J104" s="51" t="n"/>
      <c r="N104" s="201" t="n"/>
      <c r="O104" s="201" t="n"/>
      <c r="P104" s="201" t="n"/>
      <c r="Q104" s="201" t="n"/>
      <c r="R104" s="201" t="n"/>
      <c r="S104" s="201" t="n"/>
      <c r="T104" s="201" t="n"/>
      <c r="U104" s="201" t="n"/>
      <c r="V104" s="201" t="n"/>
      <c r="W104" s="201" t="n"/>
      <c r="X104" s="201" t="n"/>
      <c r="Y104" s="201" t="n"/>
      <c r="Z104" s="201" t="n"/>
      <c r="AA104" s="201" t="n"/>
      <c r="AB104" s="201" t="n"/>
      <c r="AC104" s="201" t="n"/>
      <c r="AD104" s="201" t="n"/>
    </row>
    <row r="105" customFormat="1" s="65">
      <c r="B105" s="51" t="n"/>
      <c r="C105" s="51" t="n"/>
      <c r="D105" s="51" t="n"/>
      <c r="E105" s="51" t="n"/>
      <c r="F105" s="51" t="n"/>
      <c r="G105" s="51" t="n"/>
      <c r="H105" s="51" t="n"/>
      <c r="I105" s="51" t="n"/>
      <c r="J105" s="51" t="n"/>
      <c r="N105" s="201" t="n"/>
      <c r="O105" s="201" t="n"/>
      <c r="P105" s="201" t="n"/>
      <c r="Q105" s="201" t="n"/>
      <c r="R105" s="201" t="n"/>
      <c r="S105" s="201" t="n"/>
      <c r="T105" s="201" t="n"/>
      <c r="U105" s="201" t="n"/>
      <c r="V105" s="201" t="n"/>
      <c r="W105" s="201" t="n"/>
      <c r="X105" s="201" t="n"/>
      <c r="Y105" s="201" t="n"/>
      <c r="Z105" s="201" t="n"/>
      <c r="AA105" s="201" t="n"/>
      <c r="AB105" s="201" t="n"/>
      <c r="AC105" s="201" t="n"/>
      <c r="AD105" s="201" t="n"/>
    </row>
    <row r="106" customFormat="1" s="65">
      <c r="B106" s="51" t="n"/>
      <c r="C106" s="51" t="n"/>
      <c r="D106" s="51" t="n"/>
      <c r="E106" s="51" t="n"/>
      <c r="F106" s="51" t="n"/>
      <c r="G106" s="51" t="n"/>
      <c r="H106" s="51" t="n"/>
      <c r="I106" s="51" t="n"/>
      <c r="J106" s="51" t="n"/>
      <c r="N106" s="201" t="n"/>
      <c r="O106" s="201" t="n"/>
      <c r="P106" s="201" t="n"/>
      <c r="Q106" s="201" t="n"/>
      <c r="R106" s="201" t="n"/>
      <c r="S106" s="201" t="n"/>
      <c r="T106" s="201" t="n"/>
      <c r="U106" s="201" t="n"/>
      <c r="V106" s="201" t="n"/>
      <c r="W106" s="201" t="n"/>
      <c r="X106" s="201" t="n"/>
      <c r="Y106" s="201" t="n"/>
      <c r="Z106" s="201" t="n"/>
      <c r="AA106" s="201" t="n"/>
      <c r="AB106" s="201" t="n"/>
      <c r="AC106" s="201" t="n"/>
      <c r="AD106" s="201" t="n"/>
    </row>
    <row r="107" customFormat="1" s="65">
      <c r="B107" s="51" t="n"/>
      <c r="C107" s="51" t="n"/>
      <c r="D107" s="51" t="n"/>
      <c r="E107" s="51" t="n"/>
      <c r="F107" s="51" t="n"/>
      <c r="G107" s="51" t="n"/>
      <c r="H107" s="51" t="n"/>
      <c r="I107" s="51" t="n"/>
      <c r="J107" s="51" t="n"/>
      <c r="N107" s="201" t="n"/>
      <c r="O107" s="201" t="n"/>
      <c r="P107" s="201" t="n"/>
      <c r="Q107" s="201" t="n"/>
      <c r="R107" s="201" t="n"/>
      <c r="S107" s="201" t="n"/>
      <c r="T107" s="201" t="n"/>
      <c r="U107" s="201" t="n"/>
      <c r="V107" s="201" t="n"/>
      <c r="W107" s="201" t="n"/>
      <c r="X107" s="201" t="n"/>
      <c r="Y107" s="201" t="n"/>
      <c r="Z107" s="201" t="n"/>
      <c r="AA107" s="201" t="n"/>
      <c r="AB107" s="201" t="n"/>
      <c r="AC107" s="201" t="n"/>
      <c r="AD107" s="201" t="n"/>
    </row>
    <row r="108" customFormat="1" s="65">
      <c r="B108" s="51" t="n"/>
      <c r="C108" s="51" t="n"/>
      <c r="D108" s="51" t="n"/>
      <c r="E108" s="51" t="n"/>
      <c r="F108" s="51" t="n"/>
      <c r="G108" s="51" t="n"/>
      <c r="H108" s="51" t="n"/>
      <c r="I108" s="51" t="n"/>
      <c r="J108" s="51" t="n"/>
      <c r="N108" s="201" t="n"/>
      <c r="O108" s="201" t="n"/>
      <c r="P108" s="201" t="n"/>
      <c r="Q108" s="201" t="n"/>
      <c r="R108" s="201" t="n"/>
      <c r="S108" s="201" t="n"/>
      <c r="T108" s="201" t="n"/>
      <c r="U108" s="201" t="n"/>
      <c r="V108" s="201" t="n"/>
      <c r="W108" s="201" t="n"/>
      <c r="X108" s="201" t="n"/>
      <c r="Y108" s="201" t="n"/>
      <c r="Z108" s="201" t="n"/>
      <c r="AA108" s="201" t="n"/>
      <c r="AB108" s="201" t="n"/>
      <c r="AC108" s="201" t="n"/>
      <c r="AD108" s="201" t="n"/>
    </row>
    <row r="109" customFormat="1" s="65">
      <c r="B109" s="51" t="n"/>
      <c r="C109" s="51" t="n"/>
      <c r="D109" s="51" t="n"/>
      <c r="E109" s="51" t="n"/>
      <c r="F109" s="51" t="n"/>
      <c r="G109" s="51" t="n"/>
      <c r="H109" s="51" t="n"/>
      <c r="I109" s="51" t="n"/>
      <c r="J109" s="51" t="n"/>
      <c r="N109" s="201" t="n"/>
      <c r="O109" s="201" t="n"/>
      <c r="P109" s="201" t="n"/>
      <c r="Q109" s="201" t="n"/>
      <c r="R109" s="201" t="n"/>
      <c r="S109" s="201" t="n"/>
      <c r="T109" s="201" t="n"/>
      <c r="U109" s="201" t="n"/>
      <c r="V109" s="201" t="n"/>
      <c r="W109" s="201" t="n"/>
      <c r="X109" s="201" t="n"/>
      <c r="Y109" s="201" t="n"/>
      <c r="Z109" s="201" t="n"/>
      <c r="AA109" s="201" t="n"/>
      <c r="AB109" s="201" t="n"/>
      <c r="AC109" s="201" t="n"/>
      <c r="AD109" s="201" t="n"/>
    </row>
    <row r="110" customFormat="1" s="65">
      <c r="B110" s="51" t="n"/>
      <c r="C110" s="51" t="n"/>
      <c r="D110" s="51" t="n"/>
      <c r="E110" s="51" t="n"/>
      <c r="F110" s="51" t="n"/>
      <c r="G110" s="51" t="n"/>
      <c r="H110" s="51" t="n"/>
      <c r="I110" s="51" t="n"/>
      <c r="J110" s="51" t="n"/>
      <c r="N110" s="201" t="n"/>
      <c r="O110" s="201" t="n"/>
      <c r="P110" s="201" t="n"/>
      <c r="Q110" s="201" t="n"/>
      <c r="R110" s="201" t="n"/>
      <c r="S110" s="201" t="n"/>
      <c r="T110" s="201" t="n"/>
      <c r="U110" s="201" t="n"/>
      <c r="V110" s="201" t="n"/>
      <c r="W110" s="201" t="n"/>
      <c r="X110" s="201" t="n"/>
      <c r="Y110" s="201" t="n"/>
      <c r="Z110" s="201" t="n"/>
      <c r="AA110" s="201" t="n"/>
      <c r="AB110" s="201" t="n"/>
      <c r="AC110" s="201" t="n"/>
      <c r="AD110" s="201" t="n"/>
    </row>
    <row r="111" customFormat="1" s="65">
      <c r="B111" s="51" t="n"/>
      <c r="C111" s="51" t="n"/>
      <c r="D111" s="51" t="n"/>
      <c r="E111" s="51" t="n"/>
      <c r="F111" s="51" t="n"/>
      <c r="G111" s="51" t="n"/>
      <c r="H111" s="51" t="n"/>
      <c r="I111" s="51" t="n"/>
      <c r="J111" s="51" t="n"/>
      <c r="N111" s="201" t="n"/>
      <c r="O111" s="201" t="n"/>
      <c r="P111" s="201" t="n"/>
      <c r="Q111" s="201" t="n"/>
      <c r="R111" s="201" t="n"/>
      <c r="S111" s="201" t="n"/>
      <c r="T111" s="201" t="n"/>
      <c r="U111" s="201" t="n"/>
      <c r="V111" s="201" t="n"/>
      <c r="W111" s="201" t="n"/>
      <c r="X111" s="201" t="n"/>
      <c r="Y111" s="201" t="n"/>
      <c r="Z111" s="201" t="n"/>
      <c r="AA111" s="201" t="n"/>
      <c r="AB111" s="201" t="n"/>
      <c r="AC111" s="201" t="n"/>
      <c r="AD111" s="201" t="n"/>
    </row>
    <row r="112" customFormat="1" s="65">
      <c r="B112" s="51" t="n"/>
      <c r="C112" s="51" t="n"/>
      <c r="D112" s="51" t="n"/>
      <c r="E112" s="51" t="n"/>
      <c r="F112" s="51" t="n"/>
      <c r="G112" s="51" t="n"/>
      <c r="H112" s="51" t="n"/>
      <c r="I112" s="51" t="n"/>
      <c r="J112" s="51" t="n"/>
      <c r="N112" s="201" t="n"/>
      <c r="O112" s="201" t="n"/>
      <c r="P112" s="201" t="n"/>
      <c r="Q112" s="201" t="n"/>
      <c r="R112" s="201" t="n"/>
      <c r="S112" s="201" t="n"/>
      <c r="T112" s="201" t="n"/>
      <c r="U112" s="201" t="n"/>
      <c r="V112" s="201" t="n"/>
      <c r="W112" s="201" t="n"/>
      <c r="X112" s="201" t="n"/>
      <c r="Y112" s="201" t="n"/>
      <c r="Z112" s="201" t="n"/>
      <c r="AA112" s="201" t="n"/>
      <c r="AB112" s="201" t="n"/>
      <c r="AC112" s="201" t="n"/>
      <c r="AD112" s="201" t="n"/>
    </row>
    <row r="113" customFormat="1" s="65">
      <c r="B113" s="51" t="n"/>
      <c r="C113" s="51" t="n"/>
      <c r="D113" s="51" t="n"/>
      <c r="E113" s="51" t="n"/>
      <c r="F113" s="51" t="n"/>
      <c r="G113" s="51" t="n"/>
      <c r="H113" s="51" t="n"/>
      <c r="I113" s="51" t="n"/>
      <c r="J113" s="51" t="n"/>
      <c r="N113" s="201" t="n"/>
      <c r="O113" s="201" t="n"/>
      <c r="P113" s="201" t="n"/>
      <c r="Q113" s="201" t="n"/>
      <c r="R113" s="201" t="n"/>
      <c r="S113" s="201" t="n"/>
      <c r="T113" s="201" t="n"/>
      <c r="U113" s="201" t="n"/>
      <c r="V113" s="201" t="n"/>
      <c r="W113" s="201" t="n"/>
      <c r="X113" s="201" t="n"/>
      <c r="Y113" s="201" t="n"/>
      <c r="Z113" s="201" t="n"/>
      <c r="AA113" s="201" t="n"/>
      <c r="AB113" s="201" t="n"/>
      <c r="AC113" s="201" t="n"/>
      <c r="AD113" s="201" t="n"/>
    </row>
    <row r="114" customFormat="1" s="65">
      <c r="B114" s="51" t="n"/>
      <c r="C114" s="51" t="n"/>
      <c r="D114" s="51" t="n"/>
      <c r="E114" s="51" t="n"/>
      <c r="F114" s="51" t="n"/>
      <c r="G114" s="51" t="n"/>
      <c r="H114" s="51" t="n"/>
      <c r="I114" s="51" t="n"/>
      <c r="J114" s="51" t="n"/>
      <c r="N114" s="201" t="n"/>
      <c r="O114" s="201" t="n"/>
      <c r="P114" s="201" t="n"/>
      <c r="Q114" s="201" t="n"/>
      <c r="R114" s="201" t="n"/>
      <c r="S114" s="201" t="n"/>
      <c r="T114" s="201" t="n"/>
      <c r="U114" s="201" t="n"/>
      <c r="V114" s="201" t="n"/>
      <c r="W114" s="201" t="n"/>
      <c r="X114" s="201" t="n"/>
      <c r="Y114" s="201" t="n"/>
      <c r="Z114" s="201" t="n"/>
      <c r="AA114" s="201" t="n"/>
      <c r="AB114" s="201" t="n"/>
      <c r="AC114" s="201" t="n"/>
      <c r="AD114" s="201" t="n"/>
    </row>
    <row r="115" customFormat="1" s="65">
      <c r="B115" s="51" t="n"/>
      <c r="C115" s="51" t="n"/>
      <c r="D115" s="51" t="n"/>
      <c r="E115" s="51" t="n"/>
      <c r="F115" s="51" t="n"/>
      <c r="G115" s="51" t="n"/>
      <c r="H115" s="51" t="n"/>
      <c r="I115" s="51" t="n"/>
      <c r="J115" s="51" t="n"/>
      <c r="N115" s="201" t="n"/>
      <c r="O115" s="201" t="n"/>
      <c r="P115" s="201" t="n"/>
      <c r="Q115" s="201" t="n"/>
      <c r="R115" s="201" t="n"/>
      <c r="S115" s="201" t="n"/>
      <c r="T115" s="201" t="n"/>
      <c r="U115" s="201" t="n"/>
      <c r="V115" s="201" t="n"/>
      <c r="W115" s="201" t="n"/>
      <c r="X115" s="201" t="n"/>
      <c r="Y115" s="201" t="n"/>
      <c r="Z115" s="201" t="n"/>
      <c r="AA115" s="201" t="n"/>
      <c r="AB115" s="201" t="n"/>
      <c r="AC115" s="201" t="n"/>
      <c r="AD115" s="201" t="n"/>
    </row>
    <row r="116" customFormat="1" s="65">
      <c r="B116" s="51" t="n"/>
      <c r="C116" s="51" t="n"/>
      <c r="D116" s="51" t="n"/>
      <c r="E116" s="51" t="n"/>
      <c r="F116" s="51" t="n"/>
      <c r="G116" s="51" t="n"/>
      <c r="H116" s="186" t="n"/>
      <c r="N116" s="201" t="n"/>
      <c r="O116" s="201" t="n"/>
      <c r="P116" s="201" t="n"/>
      <c r="Q116" s="201" t="n"/>
      <c r="R116" s="201" t="n"/>
      <c r="S116" s="201" t="n"/>
      <c r="T116" s="201" t="n"/>
      <c r="U116" s="201" t="n"/>
      <c r="V116" s="201" t="n"/>
      <c r="W116" s="201" t="n"/>
      <c r="X116" s="201" t="n"/>
      <c r="Y116" s="201" t="n"/>
      <c r="Z116" s="201" t="n"/>
      <c r="AA116" s="201" t="n"/>
      <c r="AB116" s="201" t="n"/>
      <c r="AC116" s="201" t="n"/>
      <c r="AD116" s="201" t="n"/>
    </row>
    <row r="117" customFormat="1" s="65">
      <c r="B117" s="51" t="n"/>
      <c r="C117" s="51" t="n"/>
      <c r="D117" s="51" t="n"/>
      <c r="E117" s="51" t="n"/>
      <c r="F117" s="51" t="n"/>
      <c r="G117" s="51" t="n"/>
      <c r="H117" s="51" t="n"/>
      <c r="N117" s="201" t="n"/>
      <c r="O117" s="201" t="n"/>
      <c r="P117" s="201" t="n"/>
      <c r="Q117" s="201" t="n"/>
      <c r="R117" s="201" t="n"/>
      <c r="S117" s="201" t="n"/>
      <c r="T117" s="201" t="n"/>
      <c r="U117" s="201" t="n"/>
      <c r="V117" s="201" t="n"/>
      <c r="W117" s="201" t="n"/>
      <c r="X117" s="201" t="n"/>
      <c r="Y117" s="201" t="n"/>
      <c r="Z117" s="201" t="n"/>
      <c r="AA117" s="201" t="n"/>
      <c r="AB117" s="201" t="n"/>
      <c r="AC117" s="201" t="n"/>
      <c r="AD117" s="201" t="n"/>
    </row>
    <row r="118" customFormat="1" s="65">
      <c r="B118" s="51" t="n"/>
      <c r="C118" s="51" t="n"/>
      <c r="D118" s="51" t="n"/>
      <c r="E118" s="51" t="n"/>
      <c r="F118" s="51" t="n"/>
      <c r="G118" s="51" t="n"/>
      <c r="H118" s="51" t="n"/>
      <c r="N118" s="201" t="n"/>
      <c r="O118" s="201" t="n"/>
      <c r="P118" s="201" t="n"/>
      <c r="Q118" s="201" t="n"/>
      <c r="R118" s="201" t="n"/>
      <c r="S118" s="201" t="n"/>
      <c r="T118" s="201" t="n"/>
      <c r="U118" s="201" t="n"/>
      <c r="V118" s="201" t="n"/>
      <c r="W118" s="201" t="n"/>
      <c r="X118" s="201" t="n"/>
      <c r="Y118" s="201" t="n"/>
      <c r="Z118" s="201" t="n"/>
      <c r="AA118" s="201" t="n"/>
      <c r="AB118" s="201" t="n"/>
      <c r="AC118" s="201" t="n"/>
      <c r="AD118" s="201" t="n"/>
    </row>
    <row r="119" customFormat="1" s="65">
      <c r="B119" s="51" t="n"/>
      <c r="C119" s="51" t="n"/>
      <c r="D119" s="51" t="n"/>
      <c r="E119" s="51" t="n"/>
      <c r="F119" s="51" t="n"/>
      <c r="G119" s="51" t="n"/>
      <c r="H119" s="51" t="n"/>
      <c r="I119" s="65" t="n"/>
      <c r="J119" s="65" t="n"/>
      <c r="K119" s="65" t="n"/>
      <c r="N119" s="201" t="n"/>
      <c r="O119" s="201" t="n"/>
      <c r="P119" s="201" t="n"/>
      <c r="Q119" s="201" t="n"/>
      <c r="R119" s="201" t="n"/>
      <c r="S119" s="201" t="n"/>
      <c r="T119" s="201" t="n"/>
      <c r="U119" s="201" t="n"/>
      <c r="V119" s="201" t="n"/>
      <c r="W119" s="201" t="n"/>
      <c r="X119" s="201" t="n"/>
      <c r="Y119" s="201" t="n"/>
      <c r="Z119" s="201" t="n"/>
      <c r="AA119" s="201" t="n"/>
      <c r="AB119" s="201" t="n"/>
      <c r="AC119" s="201" t="n"/>
      <c r="AD119" s="201" t="n"/>
    </row>
    <row r="120" customFormat="1" s="65">
      <c r="B120" s="51" t="n"/>
      <c r="C120" s="51" t="n"/>
      <c r="D120" s="51" t="n"/>
      <c r="E120" s="51" t="n"/>
      <c r="F120" s="51" t="n"/>
      <c r="G120" s="51" t="n"/>
      <c r="H120" s="51" t="n"/>
      <c r="I120" s="65" t="n"/>
      <c r="J120" s="65" t="n"/>
      <c r="K120" s="65" t="n"/>
      <c r="N120" s="201" t="n"/>
      <c r="O120" s="201" t="n"/>
      <c r="P120" s="201" t="n"/>
      <c r="Q120" s="201" t="n"/>
      <c r="R120" s="201" t="n"/>
      <c r="S120" s="201" t="n"/>
      <c r="T120" s="201" t="n"/>
      <c r="U120" s="201" t="n"/>
      <c r="V120" s="201" t="n"/>
      <c r="W120" s="201" t="n"/>
      <c r="X120" s="201" t="n"/>
      <c r="Y120" s="201" t="n"/>
      <c r="Z120" s="201" t="n"/>
      <c r="AA120" s="201" t="n"/>
      <c r="AB120" s="201" t="n"/>
      <c r="AC120" s="201" t="n"/>
      <c r="AD120" s="201" t="n"/>
    </row>
    <row r="121" customFormat="1" s="65">
      <c r="B121" s="51" t="n"/>
      <c r="C121" s="51" t="n"/>
      <c r="D121" s="51" t="n"/>
      <c r="E121" s="51" t="n"/>
      <c r="F121" s="51" t="n"/>
      <c r="G121" s="51" t="n"/>
      <c r="H121" s="51" t="n"/>
      <c r="I121" s="65" t="n"/>
      <c r="J121" s="65" t="n"/>
      <c r="K121" s="65" t="n"/>
      <c r="N121" s="201" t="n"/>
      <c r="O121" s="201" t="n"/>
      <c r="P121" s="201" t="n"/>
      <c r="Q121" s="201" t="n"/>
      <c r="R121" s="201" t="n"/>
      <c r="S121" s="201" t="n"/>
      <c r="T121" s="201" t="n"/>
      <c r="U121" s="201" t="n"/>
      <c r="V121" s="201" t="n"/>
      <c r="W121" s="201" t="n"/>
      <c r="X121" s="201" t="n"/>
      <c r="Y121" s="201" t="n"/>
      <c r="Z121" s="201" t="n"/>
      <c r="AA121" s="201" t="n"/>
      <c r="AB121" s="201" t="n"/>
      <c r="AC121" s="201" t="n"/>
      <c r="AD121" s="201" t="n"/>
    </row>
    <row r="122" customFormat="1" s="65">
      <c r="B122" s="51" t="n"/>
      <c r="C122" s="51" t="n"/>
      <c r="D122" s="51" t="n"/>
      <c r="E122" s="51" t="n"/>
      <c r="F122" s="51" t="n"/>
      <c r="G122" s="51" t="n"/>
      <c r="H122" s="51" t="n"/>
      <c r="I122" s="65" t="n"/>
      <c r="J122" s="65" t="n"/>
      <c r="K122" s="65" t="n"/>
      <c r="N122" s="201" t="n"/>
      <c r="O122" s="201" t="n"/>
      <c r="P122" s="201" t="n"/>
      <c r="Q122" s="201" t="n"/>
      <c r="R122" s="201" t="n"/>
      <c r="S122" s="201" t="n"/>
      <c r="T122" s="201" t="n"/>
      <c r="U122" s="201" t="n"/>
      <c r="V122" s="201" t="n"/>
      <c r="W122" s="201" t="n"/>
      <c r="X122" s="201" t="n"/>
      <c r="Y122" s="201" t="n"/>
      <c r="Z122" s="201" t="n"/>
      <c r="AA122" s="201" t="n"/>
      <c r="AB122" s="201" t="n"/>
      <c r="AC122" s="201" t="n"/>
      <c r="AD122" s="201" t="n"/>
    </row>
    <row r="123" customFormat="1" s="65">
      <c r="B123" s="51" t="n"/>
      <c r="C123" s="51" t="n"/>
      <c r="D123" s="51" t="n"/>
      <c r="E123" s="51" t="n"/>
      <c r="F123" s="51" t="n"/>
      <c r="G123" s="51" t="n"/>
      <c r="H123" s="51" t="n"/>
      <c r="I123" s="65" t="n"/>
      <c r="J123" s="65" t="n"/>
      <c r="K123" s="65" t="n"/>
      <c r="N123" s="201" t="n"/>
      <c r="O123" s="201" t="n"/>
      <c r="P123" s="201" t="n"/>
      <c r="Q123" s="201" t="n"/>
      <c r="R123" s="201" t="n"/>
      <c r="S123" s="201" t="n"/>
      <c r="T123" s="201" t="n"/>
      <c r="U123" s="201" t="n"/>
      <c r="V123" s="201" t="n"/>
      <c r="W123" s="201" t="n"/>
      <c r="X123" s="201" t="n"/>
      <c r="Y123" s="201" t="n"/>
      <c r="Z123" s="201" t="n"/>
      <c r="AA123" s="201" t="n"/>
      <c r="AB123" s="201" t="n"/>
      <c r="AC123" s="201" t="n"/>
      <c r="AD123" s="201" t="n"/>
    </row>
    <row r="124" customFormat="1" s="65">
      <c r="B124" s="51" t="n"/>
      <c r="C124" s="51" t="n"/>
      <c r="D124" s="51" t="n"/>
      <c r="E124" s="51" t="n"/>
      <c r="F124" s="51" t="n"/>
      <c r="G124" s="51" t="n"/>
      <c r="H124" s="51" t="n"/>
      <c r="I124" s="65" t="n"/>
      <c r="J124" s="65" t="n"/>
      <c r="K124" s="65" t="n"/>
      <c r="N124" s="201" t="n"/>
      <c r="O124" s="201" t="n"/>
      <c r="P124" s="201" t="n"/>
      <c r="Q124" s="201" t="n"/>
      <c r="R124" s="201" t="n"/>
      <c r="S124" s="201" t="n"/>
      <c r="T124" s="201" t="n"/>
      <c r="U124" s="201" t="n"/>
      <c r="V124" s="201" t="n"/>
      <c r="W124" s="201" t="n"/>
      <c r="X124" s="201" t="n"/>
      <c r="Y124" s="201" t="n"/>
      <c r="Z124" s="201" t="n"/>
      <c r="AA124" s="201" t="n"/>
      <c r="AB124" s="201" t="n"/>
      <c r="AC124" s="201" t="n"/>
      <c r="AD124" s="201" t="n"/>
    </row>
    <row r="125" customFormat="1" s="65">
      <c r="B125" s="51" t="n"/>
      <c r="C125" s="51" t="n"/>
      <c r="D125" s="51" t="n"/>
      <c r="E125" s="51" t="n"/>
      <c r="F125" s="51" t="n"/>
      <c r="G125" s="51" t="n"/>
      <c r="H125" s="51" t="n"/>
      <c r="I125" s="65" t="n"/>
      <c r="J125" s="65" t="n"/>
      <c r="K125" s="65" t="n"/>
      <c r="N125" s="201" t="n"/>
      <c r="O125" s="201" t="n"/>
      <c r="P125" s="201" t="n"/>
      <c r="Q125" s="201" t="n"/>
      <c r="R125" s="201" t="n"/>
      <c r="S125" s="201" t="n"/>
      <c r="T125" s="201" t="n"/>
      <c r="U125" s="201" t="n"/>
      <c r="V125" s="201" t="n"/>
      <c r="W125" s="201" t="n"/>
      <c r="X125" s="201" t="n"/>
      <c r="Y125" s="201" t="n"/>
      <c r="Z125" s="201" t="n"/>
      <c r="AA125" s="201" t="n"/>
      <c r="AB125" s="201" t="n"/>
      <c r="AC125" s="201" t="n"/>
      <c r="AD125" s="201" t="n"/>
    </row>
    <row r="126" customFormat="1" s="65">
      <c r="B126" s="51" t="n"/>
      <c r="C126" s="51" t="n"/>
      <c r="D126" s="51" t="n"/>
      <c r="E126" s="51" t="n"/>
      <c r="F126" s="51" t="n"/>
      <c r="G126" s="51" t="n"/>
      <c r="H126" s="51" t="n"/>
      <c r="I126" s="65" t="n"/>
      <c r="J126" s="65" t="n"/>
      <c r="K126" s="65" t="n"/>
      <c r="N126" s="201" t="n"/>
      <c r="O126" s="201" t="n"/>
      <c r="P126" s="201" t="n"/>
      <c r="Q126" s="201" t="n"/>
      <c r="R126" s="201" t="n"/>
      <c r="S126" s="201" t="n"/>
      <c r="T126" s="201" t="n"/>
      <c r="U126" s="201" t="n"/>
      <c r="V126" s="201" t="n"/>
      <c r="W126" s="201" t="n"/>
      <c r="X126" s="201" t="n"/>
      <c r="Y126" s="201" t="n"/>
      <c r="Z126" s="201" t="n"/>
      <c r="AA126" s="201" t="n"/>
      <c r="AB126" s="201" t="n"/>
      <c r="AC126" s="201" t="n"/>
      <c r="AD126" s="201" t="n"/>
    </row>
    <row r="127" customFormat="1" s="65">
      <c r="B127" s="51" t="n"/>
      <c r="C127" s="51" t="n"/>
      <c r="D127" s="51" t="n"/>
      <c r="E127" s="51" t="n"/>
      <c r="F127" s="51" t="n"/>
      <c r="G127" s="51" t="n"/>
      <c r="H127" s="51" t="n"/>
      <c r="I127" s="65" t="n"/>
      <c r="J127" s="65" t="n"/>
      <c r="K127" s="65" t="n"/>
      <c r="N127" s="201" t="n"/>
      <c r="O127" s="201" t="n"/>
      <c r="P127" s="201" t="n"/>
      <c r="Q127" s="201" t="n"/>
      <c r="R127" s="201" t="n"/>
      <c r="S127" s="201" t="n"/>
      <c r="T127" s="201" t="n"/>
      <c r="U127" s="201" t="n"/>
      <c r="V127" s="201" t="n"/>
      <c r="W127" s="201" t="n"/>
      <c r="X127" s="201" t="n"/>
      <c r="Y127" s="201" t="n"/>
      <c r="Z127" s="201" t="n"/>
      <c r="AA127" s="201" t="n"/>
      <c r="AB127" s="201" t="n"/>
      <c r="AC127" s="201" t="n"/>
      <c r="AD127" s="201" t="n"/>
    </row>
    <row r="128" customFormat="1" s="65">
      <c r="B128" s="51" t="n"/>
      <c r="C128" s="51" t="n"/>
      <c r="D128" s="51" t="n"/>
      <c r="E128" s="51" t="n"/>
      <c r="F128" s="51" t="n"/>
      <c r="G128" s="51" t="n"/>
      <c r="H128" s="51" t="n"/>
      <c r="I128" s="65" t="n"/>
      <c r="J128" s="65" t="n"/>
      <c r="K128" s="65" t="n"/>
      <c r="N128" s="201" t="n"/>
      <c r="O128" s="201" t="n"/>
      <c r="P128" s="201" t="n"/>
      <c r="Q128" s="201" t="n"/>
      <c r="R128" s="201" t="n"/>
      <c r="S128" s="201" t="n"/>
      <c r="T128" s="201" t="n"/>
      <c r="U128" s="201" t="n"/>
      <c r="V128" s="201" t="n"/>
      <c r="W128" s="201" t="n"/>
      <c r="X128" s="201" t="n"/>
      <c r="Y128" s="201" t="n"/>
      <c r="Z128" s="201" t="n"/>
      <c r="AA128" s="201" t="n"/>
      <c r="AB128" s="201" t="n"/>
      <c r="AC128" s="201" t="n"/>
      <c r="AD128" s="201" t="n"/>
    </row>
    <row r="129" customFormat="1" s="65">
      <c r="B129" s="51" t="n"/>
      <c r="C129" s="51" t="n"/>
      <c r="D129" s="51" t="n"/>
      <c r="E129" s="51" t="n"/>
      <c r="F129" s="51" t="n"/>
      <c r="G129" s="51" t="n"/>
      <c r="H129" s="51" t="n"/>
      <c r="I129" s="65" t="n"/>
      <c r="J129" s="65" t="n"/>
      <c r="K129" s="65" t="n"/>
      <c r="N129" s="201" t="n"/>
      <c r="O129" s="201" t="n"/>
      <c r="P129" s="201" t="n"/>
      <c r="Q129" s="201" t="n"/>
      <c r="R129" s="201" t="n"/>
      <c r="S129" s="201" t="n"/>
      <c r="T129" s="201" t="n"/>
      <c r="U129" s="201" t="n"/>
      <c r="V129" s="201" t="n"/>
      <c r="W129" s="201" t="n"/>
      <c r="X129" s="201" t="n"/>
      <c r="Y129" s="201" t="n"/>
      <c r="Z129" s="201" t="n"/>
      <c r="AA129" s="201" t="n"/>
      <c r="AB129" s="201" t="n"/>
      <c r="AC129" s="201" t="n"/>
      <c r="AD129" s="201" t="n"/>
    </row>
    <row r="130" customFormat="1" s="65">
      <c r="B130" s="51" t="n"/>
      <c r="C130" s="51" t="n"/>
      <c r="D130" s="51" t="n"/>
      <c r="E130" s="51" t="n"/>
      <c r="F130" s="51" t="n"/>
      <c r="G130" s="51" t="n"/>
      <c r="H130" s="51" t="n"/>
      <c r="I130" s="65" t="n"/>
      <c r="J130" s="65" t="n"/>
      <c r="K130" s="65" t="n"/>
      <c r="N130" s="201" t="n"/>
      <c r="O130" s="201" t="n"/>
      <c r="P130" s="201" t="n"/>
      <c r="Q130" s="201" t="n"/>
      <c r="R130" s="201" t="n"/>
      <c r="S130" s="201" t="n"/>
      <c r="T130" s="201" t="n"/>
      <c r="U130" s="201" t="n"/>
      <c r="V130" s="201" t="n"/>
      <c r="W130" s="201" t="n"/>
      <c r="X130" s="201" t="n"/>
      <c r="Y130" s="201" t="n"/>
      <c r="Z130" s="201" t="n"/>
      <c r="AA130" s="201" t="n"/>
      <c r="AB130" s="201" t="n"/>
      <c r="AC130" s="201" t="n"/>
      <c r="AD130" s="201" t="n"/>
    </row>
    <row r="131" customFormat="1" s="65">
      <c r="B131" s="51" t="n"/>
      <c r="C131" s="51" t="n"/>
      <c r="D131" s="51" t="n"/>
      <c r="E131" s="51" t="n"/>
      <c r="F131" s="51" t="n"/>
      <c r="G131" s="51" t="n"/>
      <c r="H131" s="51" t="n"/>
      <c r="I131" s="65" t="n"/>
      <c r="J131" s="65" t="n"/>
      <c r="K131" s="65" t="n"/>
      <c r="N131" s="201" t="n"/>
      <c r="O131" s="201" t="n"/>
      <c r="P131" s="201" t="n"/>
      <c r="Q131" s="201" t="n"/>
      <c r="R131" s="201" t="n"/>
      <c r="S131" s="201" t="n"/>
      <c r="T131" s="201" t="n"/>
      <c r="U131" s="201" t="n"/>
      <c r="V131" s="201" t="n"/>
      <c r="W131" s="201" t="n"/>
      <c r="X131" s="201" t="n"/>
      <c r="Y131" s="201" t="n"/>
      <c r="Z131" s="201" t="n"/>
      <c r="AA131" s="201" t="n"/>
      <c r="AB131" s="201" t="n"/>
      <c r="AC131" s="201" t="n"/>
      <c r="AD131" s="201" t="n"/>
    </row>
    <row r="132" customFormat="1" s="65">
      <c r="B132" s="51" t="n"/>
      <c r="C132" s="51" t="n"/>
      <c r="D132" s="51" t="n"/>
      <c r="E132" s="51" t="n"/>
      <c r="F132" s="51" t="n"/>
      <c r="G132" s="51" t="n"/>
      <c r="H132" s="51" t="n"/>
      <c r="I132" s="65" t="n"/>
      <c r="J132" s="65" t="n"/>
      <c r="K132" s="65" t="n"/>
      <c r="M132" s="200" t="n"/>
      <c r="N132" s="201" t="n"/>
      <c r="O132" s="201" t="n"/>
      <c r="P132" s="201" t="n"/>
      <c r="Q132" s="201" t="n"/>
      <c r="R132" s="201" t="n"/>
      <c r="S132" s="201" t="n"/>
      <c r="T132" s="201" t="n"/>
      <c r="U132" s="201" t="n"/>
      <c r="V132" s="201" t="n"/>
      <c r="W132" s="201" t="n"/>
      <c r="X132" s="201" t="n"/>
      <c r="Y132" s="201" t="n"/>
      <c r="Z132" s="201" t="n"/>
      <c r="AA132" s="201" t="n"/>
      <c r="AB132" s="201" t="n"/>
      <c r="AC132" s="201" t="n"/>
      <c r="AD132" s="201" t="n"/>
    </row>
    <row r="133" customFormat="1" s="65">
      <c r="B133" s="51" t="n"/>
      <c r="C133" s="51" t="n"/>
      <c r="D133" s="51" t="n"/>
      <c r="E133" s="51" t="n"/>
      <c r="F133" s="51" t="n"/>
      <c r="G133" s="51" t="n"/>
      <c r="H133" s="51" t="n"/>
      <c r="I133" s="65" t="n"/>
      <c r="J133" s="65" t="n"/>
      <c r="K133" s="65" t="n"/>
      <c r="M133" s="200" t="n"/>
      <c r="N133" s="201" t="n"/>
      <c r="O133" s="201" t="n"/>
      <c r="P133" s="201" t="n"/>
      <c r="Q133" s="201" t="n"/>
      <c r="R133" s="201" t="n"/>
      <c r="S133" s="201" t="n"/>
      <c r="T133" s="201" t="n"/>
      <c r="U133" s="201" t="n"/>
      <c r="V133" s="201" t="n"/>
      <c r="W133" s="201" t="n"/>
      <c r="X133" s="201" t="n"/>
      <c r="Y133" s="201" t="n"/>
      <c r="Z133" s="201" t="n"/>
      <c r="AA133" s="201" t="n"/>
      <c r="AB133" s="201" t="n"/>
      <c r="AC133" s="201" t="n"/>
      <c r="AD133" s="201" t="n"/>
    </row>
    <row r="134" customFormat="1" s="65">
      <c r="B134" s="51" t="n"/>
      <c r="C134" s="51" t="n"/>
      <c r="D134" s="51" t="n"/>
      <c r="E134" s="51" t="n"/>
      <c r="F134" s="51" t="n"/>
      <c r="G134" s="51" t="n"/>
      <c r="H134" s="51" t="n"/>
      <c r="I134" s="65" t="n"/>
      <c r="J134" s="65" t="n"/>
      <c r="K134" s="65" t="n"/>
      <c r="M134" s="200" t="n"/>
      <c r="N134" s="201" t="n"/>
      <c r="O134" s="201" t="n"/>
      <c r="P134" s="201" t="n"/>
      <c r="Q134" s="201" t="n"/>
      <c r="R134" s="201" t="n"/>
      <c r="S134" s="201" t="n"/>
      <c r="T134" s="201" t="n"/>
      <c r="U134" s="201" t="n"/>
      <c r="V134" s="201" t="n"/>
      <c r="W134" s="201" t="n"/>
      <c r="X134" s="201" t="n"/>
      <c r="Y134" s="201" t="n"/>
      <c r="Z134" s="201" t="n"/>
      <c r="AA134" s="201" t="n"/>
      <c r="AB134" s="201" t="n"/>
      <c r="AC134" s="201" t="n"/>
      <c r="AD134" s="201" t="n"/>
    </row>
    <row r="135" customFormat="1" s="65">
      <c r="B135" s="51" t="n"/>
      <c r="C135" s="51" t="n"/>
      <c r="D135" s="51" t="n"/>
      <c r="E135" s="51" t="n"/>
      <c r="F135" s="51" t="n"/>
      <c r="G135" s="51" t="n"/>
      <c r="H135" s="51" t="n"/>
      <c r="I135" s="65" t="n"/>
      <c r="J135" s="65" t="n"/>
      <c r="K135" s="65" t="n"/>
      <c r="M135" s="200" t="n"/>
      <c r="N135" s="201" t="n"/>
      <c r="O135" s="201" t="n"/>
      <c r="P135" s="201" t="n"/>
      <c r="Q135" s="201" t="n"/>
      <c r="R135" s="201" t="n"/>
      <c r="S135" s="201" t="n"/>
      <c r="T135" s="201" t="n"/>
      <c r="U135" s="201" t="n"/>
      <c r="V135" s="201" t="n"/>
      <c r="W135" s="201" t="n"/>
      <c r="X135" s="201" t="n"/>
      <c r="Y135" s="201" t="n"/>
      <c r="Z135" s="201" t="n"/>
      <c r="AA135" s="201" t="n"/>
      <c r="AB135" s="201" t="n"/>
      <c r="AC135" s="201" t="n"/>
      <c r="AD135" s="201" t="n"/>
    </row>
  </sheetData>
  <mergeCells count="33">
    <mergeCell ref="M19:M22"/>
    <mergeCell ref="M24:M25"/>
    <mergeCell ref="M27:M28"/>
    <mergeCell ref="M30:M31"/>
    <mergeCell ref="M33:M36"/>
    <mergeCell ref="M1:M2"/>
    <mergeCell ref="M4:M5"/>
    <mergeCell ref="M7:M8"/>
    <mergeCell ref="M10:M11"/>
    <mergeCell ref="M13:M14"/>
    <mergeCell ref="C44:C50"/>
    <mergeCell ref="H116:J116"/>
    <mergeCell ref="C58:E59"/>
    <mergeCell ref="B65:D67"/>
    <mergeCell ref="E65:G67"/>
    <mergeCell ref="H65:K67"/>
    <mergeCell ref="H99:J99"/>
    <mergeCell ref="M60:M61"/>
    <mergeCell ref="M63:M131"/>
    <mergeCell ref="C3:I3"/>
    <mergeCell ref="G4:I4"/>
    <mergeCell ref="C5:I5"/>
    <mergeCell ref="M16:M17"/>
    <mergeCell ref="C56:E57"/>
    <mergeCell ref="M38:M39"/>
    <mergeCell ref="M41:M42"/>
    <mergeCell ref="M44:M45"/>
    <mergeCell ref="M47:M52"/>
    <mergeCell ref="M54:M55"/>
    <mergeCell ref="M57:M58"/>
    <mergeCell ref="G33:H33"/>
    <mergeCell ref="C35:C42"/>
    <mergeCell ref="G41:H41"/>
  </mergeCells>
  <conditionalFormatting sqref="T7:Z7">
    <cfRule type="expression" priority="27" dxfId="0">
      <formula>#REF!=1</formula>
    </cfRule>
  </conditionalFormatting>
  <conditionalFormatting sqref="Q49:R49">
    <cfRule type="expression" priority="26" dxfId="0">
      <formula>#REF!=1</formula>
    </cfRule>
  </conditionalFormatting>
  <conditionalFormatting sqref="N51:Q51">
    <cfRule type="expression" priority="25" dxfId="0">
      <formula>#REF!=1</formula>
    </cfRule>
  </conditionalFormatting>
  <conditionalFormatting sqref="H100:H115 F49:F52">
    <cfRule type="expression" priority="11" dxfId="5">
      <formula>#REF!=2</formula>
    </cfRule>
    <cfRule type="expression" priority="12" dxfId="5">
      <formula>#REF!=3</formula>
    </cfRule>
  </conditionalFormatting>
  <conditionalFormatting sqref="C34">
    <cfRule type="expression" priority="10" dxfId="4">
      <formula>#REF!=3</formula>
    </cfRule>
  </conditionalFormatting>
  <conditionalFormatting sqref="G45">
    <cfRule type="expression" priority="9" dxfId="0">
      <formula>#REF!=1</formula>
    </cfRule>
  </conditionalFormatting>
  <conditionalFormatting sqref="G46">
    <cfRule type="expression" priority="8" dxfId="0">
      <formula>$Q$1=0</formula>
    </cfRule>
  </conditionalFormatting>
  <conditionalFormatting sqref="C35:D50">
    <cfRule type="expression" priority="6" dxfId="5">
      <formula>#REF!=2</formula>
    </cfRule>
    <cfRule type="expression" priority="7" dxfId="5">
      <formula>#REF!=3</formula>
    </cfRule>
  </conditionalFormatting>
  <conditionalFormatting sqref="D34:E34">
    <cfRule type="expression" priority="4" dxfId="4">
      <formula>#REF!=3</formula>
    </cfRule>
  </conditionalFormatting>
  <conditionalFormatting sqref="C33">
    <cfRule type="expression" priority="5" dxfId="0">
      <formula>#REF!=1</formula>
    </cfRule>
  </conditionalFormatting>
  <conditionalFormatting sqref="E20">
    <cfRule type="expression" priority="3" dxfId="0">
      <formula>$E$20=erro</formula>
    </cfRule>
  </conditionalFormatting>
  <conditionalFormatting sqref="D33:E33">
    <cfRule type="expression" priority="2" dxfId="0">
      <formula>#REF!=1</formula>
    </cfRule>
  </conditionalFormatting>
  <conditionalFormatting sqref="I45:I46">
    <cfRule type="expression" priority="1" dxfId="0">
      <formula>#REF!=1</formula>
    </cfRule>
  </conditionalFormatting>
  <dataValidations count="3">
    <dataValidation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I53" showErrorMessage="1" showInputMessage="1" allowBlank="1" type="list">
      <formula1>$S$1:$S$1</formula1>
    </dataValidation>
    <dataValidation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showErrorMessage="1" showInputMessage="1" allowBlank="1" type="list">
      <formula1>$R$1:$R$2</formula1>
    </dataValidation>
    <dataValidation sqref="O5" showErrorMessage="1" showInputMessage="1" allowBlank="1" type="list">
      <formula1>$AA$3:$AA$5</formula1>
    </dataValidation>
  </dataValidations>
  <pageMargins left="0.5118110236220472" right="0.3149606299212598" top="0.7874015748031497" bottom="0.7874015748031497" header="0.3149606299212598" footer="0.3149606299212598"/>
  <pageSetup orientation="portrait" paperSize="9" scale="80"/>
  <drawing r:id="rId1"/>
</worksheet>
</file>

<file path=xl/worksheets/sheet4.xml><?xml version="1.0" encoding="utf-8"?>
<worksheet xmlns:r="http://schemas.openxmlformats.org/officeDocument/2006/relationships" xmlns="http://schemas.openxmlformats.org/spreadsheetml/2006/main">
  <sheetPr codeName="Planilha10">
    <tabColor rgb="FF00B0F0"/>
    <outlinePr summaryBelow="1" summaryRight="1"/>
    <pageSetUpPr/>
  </sheetPr>
  <dimension ref="B1:AM131"/>
  <sheetViews>
    <sheetView zoomScale="115" zoomScaleNormal="115" workbookViewId="0">
      <selection activeCell="N24" sqref="N24"/>
    </sheetView>
  </sheetViews>
  <sheetFormatPr baseColWidth="8" defaultColWidth="9.140625" defaultRowHeight="12.75"/>
  <cols>
    <col width="9.140625" customWidth="1" style="65" min="1" max="1"/>
    <col width="5.7109375" customWidth="1" style="51" min="2" max="2"/>
    <col width="27.85546875" bestFit="1" customWidth="1" style="51" min="3" max="3"/>
    <col width="7.7109375" customWidth="1" style="51" min="4" max="4"/>
    <col width="9" customWidth="1" style="51" min="5" max="5"/>
    <col width="7.140625" bestFit="1" customWidth="1" style="51" min="6" max="6"/>
    <col width="15.85546875" customWidth="1" style="51" min="7" max="7"/>
    <col width="18.140625" customWidth="1" style="51" min="8" max="8"/>
    <col width="7.5703125" bestFit="1" customWidth="1" style="65" min="9" max="9"/>
    <col width="5.140625" bestFit="1" customWidth="1" style="65" min="10" max="10"/>
    <col width="10.7109375" bestFit="1" customWidth="1" style="65" min="11" max="11"/>
    <col width="9.140625" customWidth="1" style="65" min="12" max="12"/>
    <col width="17.42578125" customWidth="1" style="200" min="13" max="13"/>
    <col width="39.85546875" bestFit="1" customWidth="1" style="201" min="14" max="14"/>
    <col width="37.5703125" bestFit="1" customWidth="1" style="201" min="15" max="15"/>
    <col width="35.7109375" bestFit="1" customWidth="1" style="201" min="16" max="16"/>
    <col width="43.5703125" bestFit="1" customWidth="1" style="201" min="17" max="17"/>
    <col width="33.85546875" bestFit="1" customWidth="1" style="201" min="18" max="18"/>
    <col width="37.85546875" bestFit="1" customWidth="1" style="201" min="19" max="19"/>
    <col width="42.42578125" bestFit="1" customWidth="1" style="201" min="20" max="20"/>
    <col width="33.85546875" bestFit="1" customWidth="1" style="201" min="21" max="21"/>
    <col width="42.28515625" bestFit="1" customWidth="1" style="201" min="22" max="22"/>
    <col width="41.7109375" bestFit="1" customWidth="1" style="201" min="23" max="23"/>
    <col width="45.28515625" bestFit="1" customWidth="1" style="201" min="24" max="24"/>
    <col width="42.42578125" bestFit="1" customWidth="1" style="201" min="25" max="25"/>
    <col width="15.140625" bestFit="1" customWidth="1" style="201" min="26" max="26"/>
    <col width="24" bestFit="1" customWidth="1" style="201" min="27" max="27"/>
    <col width="23.28515625" customWidth="1" style="201" min="28" max="28"/>
    <col width="20.85546875" bestFit="1" customWidth="1" style="201" min="29" max="29"/>
    <col width="25.7109375" bestFit="1" customWidth="1" style="201" min="30" max="30"/>
    <col width="12.5703125" bestFit="1" customWidth="1" style="65" min="31" max="31"/>
    <col width="9.140625" customWidth="1" style="65" min="32" max="39"/>
    <col width="9.140625" customWidth="1" style="65" min="40" max="16384"/>
  </cols>
  <sheetData>
    <row r="1" ht="13.5" customHeight="1" thickBot="1">
      <c r="M1" s="206" t="n"/>
      <c r="N1" s="200" t="n"/>
      <c r="O1" s="200" t="n"/>
      <c r="P1" s="200" t="n"/>
      <c r="Q1" s="200" t="n"/>
      <c r="R1" s="200" t="n"/>
      <c r="S1" s="200" t="n"/>
      <c r="T1" s="200" t="n"/>
      <c r="U1" s="200" t="n"/>
      <c r="V1" s="200" t="n"/>
    </row>
    <row r="2" ht="15" customHeight="1">
      <c r="B2" s="88" t="n"/>
      <c r="C2" s="89" t="n"/>
      <c r="D2" s="89" t="n"/>
      <c r="E2" s="89" t="n"/>
      <c r="F2" s="89" t="n"/>
      <c r="G2" s="89" t="n"/>
      <c r="H2" s="89" t="n"/>
      <c r="I2" s="90" t="n"/>
      <c r="J2" s="90" t="n"/>
      <c r="K2" s="87" t="n"/>
      <c r="N2" s="200" t="n"/>
      <c r="O2" s="200" t="n"/>
      <c r="P2" s="200" t="n"/>
      <c r="Q2" s="200" t="n"/>
      <c r="R2" s="200" t="n"/>
      <c r="S2" s="200" t="n"/>
      <c r="T2" s="179" t="n"/>
      <c r="U2" s="200" t="n"/>
      <c r="V2" s="200" t="n"/>
    </row>
    <row r="3" ht="21" customHeight="1">
      <c r="B3" s="91" t="n"/>
      <c r="C3" s="170">
        <f>"Proposta Técnica para Reator"&amp;" "&amp;W2</f>
        <v/>
      </c>
      <c r="J3" s="92" t="n"/>
      <c r="K3" s="93" t="n"/>
      <c r="M3" s="203" t="n"/>
      <c r="N3" s="200" t="n"/>
      <c r="O3" s="200" t="n"/>
      <c r="P3" s="200" t="n"/>
      <c r="Q3" s="200" t="n"/>
      <c r="R3" s="200" t="n"/>
      <c r="S3" s="200" t="n"/>
      <c r="T3" s="179" t="n"/>
      <c r="U3" s="200" t="n"/>
      <c r="V3" s="200" t="n"/>
    </row>
    <row r="4" ht="12.95" customHeight="1">
      <c r="B4" s="91" t="n"/>
      <c r="C4" s="94" t="inlineStr">
        <is>
          <t>Nossa Referência:</t>
        </is>
      </c>
      <c r="D4" s="204">
        <f>O2</f>
        <v/>
      </c>
      <c r="E4" s="85" t="n"/>
      <c r="F4" s="94" t="inlineStr">
        <is>
          <t>Cliente:</t>
        </is>
      </c>
      <c r="G4" s="205">
        <f>R2</f>
        <v/>
      </c>
      <c r="J4" s="92" t="n"/>
      <c r="K4" s="93" t="n"/>
      <c r="M4" s="206" t="n"/>
      <c r="N4" s="179" t="n"/>
      <c r="O4" s="179" t="n"/>
      <c r="P4" s="179" t="n"/>
      <c r="Q4" s="179" t="n"/>
      <c r="R4" s="179" t="n"/>
      <c r="S4" s="179" t="n"/>
      <c r="T4" s="179" t="n"/>
      <c r="U4" s="200" t="n"/>
      <c r="V4" s="200" t="n"/>
    </row>
    <row r="5" ht="12.95" customHeight="1">
      <c r="B5" s="91" t="n"/>
      <c r="C5" s="174" t="inlineStr">
        <is>
          <t xml:space="preserve">Reator(es), tipo </t>
        </is>
      </c>
      <c r="J5" s="92" t="n"/>
      <c r="K5" s="93" t="n"/>
      <c r="N5" s="203" t="n"/>
      <c r="O5" s="203" t="n"/>
      <c r="P5" s="200" t="n"/>
      <c r="Q5" s="200" t="n"/>
      <c r="R5" s="200" t="n"/>
      <c r="S5" s="200" t="n"/>
      <c r="T5" s="179" t="n"/>
      <c r="U5" s="200" t="n"/>
      <c r="V5" s="200" t="n"/>
    </row>
    <row r="6" ht="12.95" customHeight="1">
      <c r="B6" s="77" t="n"/>
      <c r="C6" s="51" t="n"/>
      <c r="D6" s="51" t="n"/>
      <c r="E6" s="51" t="n"/>
      <c r="F6" s="51" t="n"/>
      <c r="G6" s="51" t="n"/>
      <c r="H6" s="51" t="n"/>
      <c r="I6" s="65" t="n"/>
      <c r="J6" s="65" t="n"/>
      <c r="K6" s="80" t="n"/>
      <c r="M6" s="203" t="n"/>
      <c r="N6" s="203" t="n"/>
      <c r="O6" s="203" t="n"/>
      <c r="P6" s="200" t="n"/>
      <c r="Q6" s="200" t="n"/>
      <c r="R6" s="200" t="n"/>
      <c r="S6" s="200" t="n"/>
      <c r="T6" s="179" t="n"/>
      <c r="U6" s="200" t="n"/>
      <c r="V6" s="200" t="n"/>
    </row>
    <row r="7" ht="12.95" customHeight="1">
      <c r="B7" s="77" t="n"/>
      <c r="C7" s="85" t="inlineStr">
        <is>
          <t xml:space="preserve">Características elétricas </t>
        </is>
      </c>
      <c r="D7" s="51" t="n"/>
      <c r="E7" s="51" t="n"/>
      <c r="F7" s="51" t="n"/>
      <c r="G7" s="83" t="inlineStr">
        <is>
          <t>Ensaios Elétricos em Fábrica</t>
        </is>
      </c>
      <c r="H7" s="83" t="n"/>
      <c r="I7" s="82" t="n"/>
      <c r="J7" s="65" t="n"/>
      <c r="K7" s="80" t="n"/>
      <c r="M7" s="206" t="n"/>
      <c r="N7" s="179" t="n"/>
      <c r="O7" s="179" t="n"/>
      <c r="P7" s="179" t="n"/>
      <c r="Q7" s="179" t="n"/>
      <c r="R7" s="179" t="n"/>
      <c r="S7" s="179" t="n"/>
      <c r="T7" s="179" t="n"/>
      <c r="U7" s="179" t="n"/>
      <c r="V7" s="179" t="n"/>
      <c r="W7" s="179" t="n"/>
      <c r="X7" s="179" t="n"/>
      <c r="Y7" s="179" t="n"/>
      <c r="Z7" s="179" t="n"/>
      <c r="AA7" s="179" t="n"/>
      <c r="AB7" s="179" t="n"/>
      <c r="AC7" s="179" t="n"/>
    </row>
    <row r="8" ht="12.95" customHeight="1">
      <c r="B8" s="77" t="n"/>
      <c r="C8" s="51" t="n"/>
      <c r="D8" s="51" t="n"/>
      <c r="E8" s="51" t="n"/>
      <c r="F8" s="51" t="n"/>
      <c r="G8" s="51" t="n"/>
      <c r="H8" s="51" t="n"/>
      <c r="I8" s="51" t="n"/>
      <c r="J8" s="65" t="n"/>
      <c r="K8" s="80" t="n"/>
      <c r="N8" s="203" t="n"/>
      <c r="O8" s="115" t="n"/>
      <c r="P8" s="200" t="n"/>
      <c r="Q8" s="200" t="n"/>
      <c r="R8" s="200" t="n"/>
      <c r="S8" s="200" t="n"/>
      <c r="T8" s="179" t="n"/>
      <c r="U8" s="200" t="n"/>
      <c r="V8" s="200" t="n"/>
    </row>
    <row r="9" ht="12.95" customHeight="1">
      <c r="B9" s="77" t="n"/>
      <c r="C9" s="53" t="inlineStr">
        <is>
          <t>Indutância Nominal</t>
        </is>
      </c>
      <c r="D9" s="207" t="n">
        <v>14.205</v>
      </c>
      <c r="E9" s="103" t="inlineStr">
        <is>
          <t>mH</t>
        </is>
      </c>
      <c r="F9" s="51" t="n"/>
      <c r="G9" s="53" t="inlineStr">
        <is>
          <t>Norma Aplicável</t>
        </is>
      </c>
      <c r="H9" s="208" t="inlineStr">
        <is>
          <t>ABNT NBR 5356-06</t>
        </is>
      </c>
      <c r="I9" s="51" t="n"/>
      <c r="J9" s="65" t="n"/>
      <c r="K9" s="80" t="n"/>
      <c r="N9" s="203" t="n"/>
      <c r="O9" s="115" t="n"/>
      <c r="P9" s="200" t="n"/>
      <c r="Q9" s="200" t="n"/>
      <c r="R9" s="200" t="n"/>
      <c r="S9" s="200" t="n"/>
      <c r="T9" s="179" t="n"/>
      <c r="U9" s="200" t="n"/>
      <c r="V9" s="200" t="n"/>
    </row>
    <row r="10" ht="12.95" customHeight="1">
      <c r="B10" s="77" t="n"/>
      <c r="C10" s="53" t="inlineStr">
        <is>
          <t>Impedância Nominal</t>
        </is>
      </c>
      <c r="D10" s="207" t="n">
        <v>5.3550009</v>
      </c>
      <c r="E10" s="209" t="inlineStr">
        <is>
          <t>Ω</t>
        </is>
      </c>
      <c r="F10" s="51" t="n"/>
      <c r="G10" s="53" t="inlineStr">
        <is>
          <t>→ Visual e dimensional.</t>
        </is>
      </c>
      <c r="H10" s="53" t="n"/>
      <c r="I10" s="51" t="n"/>
      <c r="J10" s="65" t="n"/>
      <c r="K10" s="80" t="n"/>
      <c r="M10" s="206" t="n"/>
      <c r="N10" s="179" t="n"/>
      <c r="O10" s="179" t="n"/>
      <c r="P10" s="179" t="n"/>
      <c r="Q10" s="179" t="n"/>
      <c r="R10" s="179" t="n"/>
      <c r="S10" s="179" t="n"/>
      <c r="T10" s="179" t="n"/>
      <c r="U10" s="210" t="n"/>
      <c r="V10" s="210" t="n"/>
      <c r="W10" s="210" t="n"/>
      <c r="X10" s="210" t="n"/>
      <c r="Y10" s="210" t="n"/>
      <c r="Z10" s="210" t="n"/>
      <c r="AA10" s="210" t="n"/>
      <c r="AB10" s="210" t="n"/>
    </row>
    <row r="11" ht="12.95" customHeight="1">
      <c r="B11" s="77" t="n"/>
      <c r="C11" s="53" t="inlineStr">
        <is>
          <t>Tensão do Sistema</t>
        </is>
      </c>
      <c r="D11" s="207" t="inlineStr">
        <is>
          <t>13.8</t>
        </is>
      </c>
      <c r="E11" s="103" t="inlineStr">
        <is>
          <t>kV</t>
        </is>
      </c>
      <c r="F11" s="51" t="n"/>
      <c r="G11" s="53" t="inlineStr">
        <is>
          <t>→ Medição de resistência ôhmica do enrolamento.</t>
        </is>
      </c>
      <c r="H11" s="53" t="n"/>
      <c r="I11" s="51" t="n"/>
      <c r="J11" s="65" t="n"/>
      <c r="K11" s="80" t="n"/>
      <c r="N11" s="203" t="n"/>
      <c r="O11" s="115" t="n"/>
      <c r="P11" s="200" t="n"/>
      <c r="Q11" s="200" t="n"/>
      <c r="U11" s="211" t="n"/>
      <c r="V11" s="211" t="n"/>
      <c r="W11" s="211" t="n"/>
      <c r="X11" s="211" t="n"/>
      <c r="Y11" s="211" t="n"/>
      <c r="Z11" s="211" t="n"/>
      <c r="AA11" s="211" t="n"/>
      <c r="AB11" s="211" t="n"/>
    </row>
    <row r="12" ht="12.95" customHeight="1">
      <c r="B12" s="77" t="n"/>
      <c r="C12" s="53" t="inlineStr">
        <is>
          <t xml:space="preserve">Nível de Isolamento Entre Terminais (NBI) </t>
        </is>
      </c>
      <c r="D12" s="207" t="inlineStr">
        <is>
          <t>110</t>
        </is>
      </c>
      <c r="E12" s="103" t="inlineStr">
        <is>
          <t>kVp</t>
        </is>
      </c>
      <c r="F12" s="51" t="n"/>
      <c r="G12" s="53" t="inlineStr">
        <is>
          <t>→ Medição da reatância.</t>
        </is>
      </c>
      <c r="H12" s="53" t="n"/>
      <c r="I12" s="51" t="n"/>
      <c r="J12" s="65" t="n"/>
      <c r="K12" s="80" t="n"/>
      <c r="N12" s="203" t="n"/>
      <c r="O12" s="115" t="n"/>
      <c r="P12" s="200" t="n"/>
      <c r="Q12" s="200" t="n"/>
      <c r="R12" s="200" t="n"/>
      <c r="S12" s="200" t="n"/>
      <c r="T12" s="179" t="n"/>
      <c r="U12" s="200" t="n"/>
      <c r="V12" s="200" t="n"/>
    </row>
    <row r="13" ht="12.95" customHeight="1">
      <c r="B13" s="77" t="n"/>
      <c r="C13" s="53" t="inlineStr">
        <is>
          <t>Frequência</t>
        </is>
      </c>
      <c r="D13" s="207" t="inlineStr">
        <is>
          <t>60</t>
        </is>
      </c>
      <c r="E13" s="103" t="inlineStr">
        <is>
          <t>Hz</t>
        </is>
      </c>
      <c r="F13" s="65" t="n"/>
      <c r="G13" s="53" t="inlineStr">
        <is>
          <t>→ Medição de perdas à temperatura ambiente.</t>
        </is>
      </c>
      <c r="H13" s="53" t="n"/>
      <c r="I13" s="51" t="n"/>
      <c r="J13" s="65" t="n"/>
      <c r="K13" s="80" t="n"/>
      <c r="M13" s="206" t="n"/>
      <c r="N13" s="179" t="n"/>
      <c r="O13" s="179" t="n"/>
      <c r="P13" s="179" t="n"/>
      <c r="Q13" s="179" t="n"/>
      <c r="R13" s="179" t="n"/>
      <c r="S13" s="179" t="n"/>
      <c r="T13" s="179" t="n"/>
      <c r="U13" s="179" t="n"/>
    </row>
    <row r="14" ht="12.95" customHeight="1">
      <c r="B14" s="77" t="n"/>
      <c r="C14" s="53" t="inlineStr">
        <is>
          <t>Frequência de Sintonia</t>
        </is>
      </c>
      <c r="D14" s="212" t="inlineStr"/>
      <c r="E14" s="103" t="inlineStr">
        <is>
          <t>Hz</t>
        </is>
      </c>
      <c r="F14" s="65" t="n"/>
      <c r="G14" s="53" t="inlineStr">
        <is>
          <t>→ Medição da indutância e do fator de qualidade na frequência de sintonia.</t>
        </is>
      </c>
      <c r="H14" s="51" t="n"/>
      <c r="I14" s="51" t="n"/>
      <c r="J14" s="65" t="n"/>
      <c r="K14" s="80" t="n"/>
      <c r="N14" s="200" t="n"/>
      <c r="O14" s="200" t="n"/>
      <c r="P14" s="179" t="n"/>
      <c r="Q14" s="200" t="n"/>
      <c r="R14" s="200" t="n"/>
    </row>
    <row r="15" ht="12.95" customHeight="1">
      <c r="B15" s="77" t="n"/>
      <c r="C15" s="53" t="inlineStr">
        <is>
          <t>Corrente Nominal</t>
        </is>
      </c>
      <c r="D15" s="207" t="inlineStr">
        <is>
          <t>253</t>
        </is>
      </c>
      <c r="E15" s="103" t="inlineStr">
        <is>
          <t>A</t>
        </is>
      </c>
      <c r="F15" s="65" t="n"/>
      <c r="G15" s="65" t="n"/>
      <c r="H15" s="65" t="n"/>
      <c r="I15" s="65" t="n"/>
      <c r="J15" s="65" t="n"/>
      <c r="K15" s="80" t="n"/>
      <c r="N15" s="203" t="n"/>
      <c r="O15" s="115" t="n"/>
      <c r="P15" s="200" t="n"/>
      <c r="Q15" s="200" t="n"/>
      <c r="R15" s="200" t="n"/>
      <c r="S15" s="200" t="n"/>
      <c r="T15" s="179" t="n"/>
      <c r="U15" s="200" t="n"/>
      <c r="V15" s="200" t="n"/>
    </row>
    <row r="16" ht="12.95" customHeight="1">
      <c r="B16" s="77" t="n"/>
      <c r="C16" s="53" t="inlineStr">
        <is>
          <t>Corrente de Curto-circuito Térmica / Duração</t>
        </is>
      </c>
      <c r="D16" s="207" t="inlineStr">
        <is>
          <t>1 / 1</t>
        </is>
      </c>
      <c r="E16" s="103" t="inlineStr">
        <is>
          <t>kA/s</t>
        </is>
      </c>
      <c r="F16" s="51" t="n"/>
      <c r="G16" s="51" t="n"/>
      <c r="H16" s="51" t="n"/>
      <c r="I16" s="65" t="n"/>
      <c r="J16" s="65" t="n"/>
      <c r="K16" s="80" t="n"/>
      <c r="M16" s="206" t="n"/>
      <c r="N16" s="179" t="n"/>
      <c r="O16" s="179" t="n"/>
      <c r="P16" s="179" t="n"/>
      <c r="Q16" s="200" t="n"/>
      <c r="R16" s="200" t="n"/>
      <c r="S16" s="200" t="n"/>
      <c r="T16" s="179" t="n"/>
      <c r="U16" s="200" t="n"/>
      <c r="V16" s="200" t="n"/>
    </row>
    <row r="17" ht="12.95" customHeight="1">
      <c r="B17" s="77" t="n"/>
      <c r="C17" s="53" t="inlineStr">
        <is>
          <t>Corrente de Curto-circuito Dinâmica</t>
        </is>
      </c>
      <c r="D17" s="207" t="inlineStr">
        <is>
          <t>2.55</t>
        </is>
      </c>
      <c r="E17" s="103" t="inlineStr">
        <is>
          <t>kAp</t>
        </is>
      </c>
      <c r="F17" s="65" t="n"/>
      <c r="G17" s="83" t="inlineStr">
        <is>
          <t>Distanciamento Magnético</t>
        </is>
      </c>
      <c r="H17" s="83" t="n"/>
      <c r="I17" s="84" t="n"/>
      <c r="J17" s="51" t="n"/>
      <c r="K17" s="80" t="n"/>
      <c r="N17" s="203" t="n"/>
      <c r="O17" s="115" t="n"/>
      <c r="P17" s="200" t="n"/>
      <c r="Q17" s="200" t="n"/>
      <c r="R17" s="200" t="n"/>
      <c r="S17" s="200" t="n"/>
      <c r="T17" s="179" t="n"/>
      <c r="U17" s="200" t="n"/>
      <c r="V17" s="200" t="n"/>
    </row>
    <row r="18" ht="12.95" customHeight="1">
      <c r="B18" s="77" t="n"/>
      <c r="C18" s="53" t="inlineStr">
        <is>
          <t>Perdas por Fase à 75ºC / Corrente Nominal</t>
        </is>
      </c>
      <c r="D18" s="207" t="n">
        <v>10.52</v>
      </c>
      <c r="E18" s="103" t="inlineStr">
        <is>
          <t>kW</t>
        </is>
      </c>
      <c r="F18" s="65" t="n"/>
      <c r="G18" s="50" t="n"/>
      <c r="H18" s="50" t="n"/>
      <c r="I18" s="51" t="n"/>
      <c r="J18" s="51" t="n"/>
      <c r="K18" s="80" t="n"/>
      <c r="N18" s="203" t="n"/>
      <c r="O18" s="115" t="n"/>
      <c r="P18" s="200" t="n"/>
      <c r="Q18" s="200" t="n"/>
      <c r="R18" s="200" t="n"/>
      <c r="S18" s="200" t="n"/>
      <c r="T18" s="179" t="n"/>
      <c r="U18" s="200" t="n"/>
      <c r="V18" s="200" t="n"/>
    </row>
    <row r="19" ht="12.95" customHeight="1">
      <c r="B19" s="77" t="n"/>
      <c r="C19" s="53" t="inlineStr">
        <is>
          <t>Fator Q à 75ºC / Frequencia Nominal</t>
        </is>
      </c>
      <c r="D19" s="207" t="inlineStr">
        <is>
          <t>66.7</t>
        </is>
      </c>
      <c r="E19" s="58" t="n"/>
      <c r="F19" s="65" t="n"/>
      <c r="G19" s="50" t="inlineStr">
        <is>
          <t>Distância Mínima Entre Eixos de Reatores (DE)</t>
        </is>
      </c>
      <c r="H19" s="51" t="n"/>
      <c r="I19" s="65" t="n"/>
      <c r="J19" s="52" t="n">
        <v>2336.33</v>
      </c>
      <c r="K19" s="78">
        <f>K21</f>
        <v/>
      </c>
      <c r="M19" s="206" t="n"/>
      <c r="N19" s="179" t="n"/>
      <c r="O19" s="179" t="n"/>
      <c r="P19" s="179" t="n"/>
      <c r="Q19" s="179" t="n"/>
      <c r="R19" s="200" t="n"/>
      <c r="S19" s="200" t="n"/>
      <c r="T19" s="179" t="n"/>
      <c r="U19" s="200" t="n">
        <v>699.5</v>
      </c>
      <c r="V19" s="200" t="n"/>
      <c r="W19" t="n">
        <v>1538.9</v>
      </c>
    </row>
    <row r="20" ht="12.95" customHeight="1">
      <c r="B20" s="77" t="n"/>
      <c r="C20" s="53" t="inlineStr">
        <is>
          <t>Fator Q à 75ºC / Frequencia de Sintonia</t>
        </is>
      </c>
      <c r="D20" s="212" t="inlineStr">
        <is>
          <t xml:space="preserve">≥ </t>
        </is>
      </c>
      <c r="E20" s="58" t="inlineStr"/>
      <c r="F20" s="65" t="n"/>
      <c r="G20" s="74" t="inlineStr">
        <is>
          <t>Distanciamento axial a partir da cruzeta superior/inferior para:</t>
        </is>
      </c>
      <c r="H20" s="54" t="n"/>
      <c r="I20" s="51" t="n"/>
      <c r="J20" s="51" t="n"/>
      <c r="K20" s="80" t="n"/>
      <c r="N20" s="203" t="n"/>
      <c r="O20" s="115" t="n"/>
      <c r="P20" s="200" t="n"/>
      <c r="Q20" s="200" t="n"/>
      <c r="R20" s="200" t="n"/>
      <c r="S20" s="200" t="n"/>
      <c r="T20" s="179" t="n"/>
      <c r="U20" s="200" t="n"/>
      <c r="V20" s="200" t="n"/>
    </row>
    <row r="21" ht="12.95" customHeight="1">
      <c r="B21" s="77" t="n"/>
      <c r="C21" s="53" t="inlineStr">
        <is>
          <t>Potência Nominal</t>
        </is>
      </c>
      <c r="D21" s="207" t="n">
        <v>342.7682526081</v>
      </c>
      <c r="E21" s="103" t="inlineStr">
        <is>
          <t>kVAr</t>
        </is>
      </c>
      <c r="F21" s="65" t="n"/>
      <c r="G21" s="50" t="inlineStr">
        <is>
          <t>→ Pequenas partes metálicas não formando laços fechados (MC1A)</t>
        </is>
      </c>
      <c r="H21" s="50" t="n"/>
      <c r="I21" s="65" t="n"/>
      <c r="J21" s="102">
        <f>T11</f>
        <v/>
      </c>
      <c r="K21" s="78" t="inlineStr">
        <is>
          <t>mm</t>
        </is>
      </c>
      <c r="N21" s="179" t="n"/>
      <c r="O21" s="179" t="n"/>
      <c r="P21" s="179" t="n"/>
      <c r="Q21" s="179" t="n"/>
      <c r="R21" s="200" t="n"/>
      <c r="S21" s="200" t="n"/>
      <c r="T21" s="179" t="n"/>
      <c r="U21" s="200" t="n"/>
      <c r="V21" s="200" t="n"/>
    </row>
    <row r="22" ht="12.95" customHeight="1">
      <c r="B22" s="77" t="n"/>
      <c r="C22" s="53" t="inlineStr">
        <is>
          <t>Resfriamento</t>
        </is>
      </c>
      <c r="D22" s="207" t="inlineStr">
        <is>
          <t>A.N.</t>
        </is>
      </c>
      <c r="E22" s="76" t="n"/>
      <c r="F22" s="65" t="n"/>
      <c r="G22" s="74" t="inlineStr">
        <is>
          <t>Distanciamento radial a partir da linha de centro do reator para:</t>
        </is>
      </c>
      <c r="H22" s="54" t="n"/>
      <c r="I22" s="55" t="n"/>
      <c r="J22" s="51" t="n"/>
      <c r="K22" s="80" t="n"/>
      <c r="N22" s="203" t="n"/>
      <c r="O22" s="115" t="n"/>
      <c r="P22" s="200" t="n"/>
      <c r="Q22" s="200" t="n"/>
      <c r="R22" s="200" t="n"/>
      <c r="S22" s="200" t="n"/>
      <c r="T22" s="179" t="n"/>
      <c r="U22" s="200" t="n"/>
      <c r="V22" s="200" t="n"/>
    </row>
    <row r="23" ht="12.95" customHeight="1">
      <c r="B23" s="77" t="n"/>
      <c r="C23" s="53" t="inlineStr">
        <is>
          <t>Classe de Isolamento</t>
        </is>
      </c>
      <c r="D23" s="207" t="inlineStr">
        <is>
          <t>155</t>
        </is>
      </c>
      <c r="E23" s="213" t="inlineStr">
        <is>
          <t>°C</t>
        </is>
      </c>
      <c r="F23" s="65" t="n"/>
      <c r="G23" s="50" t="inlineStr">
        <is>
          <t>→ Pequenas partes metálicas não formando laços fechados (MC1R)</t>
        </is>
      </c>
      <c r="H23" s="50" t="n"/>
      <c r="I23" s="65" t="n"/>
      <c r="J23" s="52">
        <f>S11</f>
        <v/>
      </c>
      <c r="K23" s="78" t="inlineStr">
        <is>
          <t>mm</t>
        </is>
      </c>
      <c r="N23" s="203" t="n"/>
      <c r="O23" s="115" t="n"/>
      <c r="P23" s="200" t="n"/>
      <c r="Q23" s="200" t="n"/>
      <c r="R23" s="200" t="n"/>
      <c r="S23" s="200" t="n"/>
      <c r="T23" s="179" t="n"/>
      <c r="U23" s="200" t="n"/>
      <c r="V23" s="200" t="n"/>
    </row>
    <row r="24" ht="12.95" customHeight="1">
      <c r="B24" s="77" t="n"/>
      <c r="C24" s="51" t="n"/>
      <c r="D24" s="51" t="n"/>
      <c r="E24" s="51" t="n"/>
      <c r="F24" s="65" t="n"/>
      <c r="G24" s="65" t="n"/>
      <c r="H24" s="65" t="n"/>
      <c r="I24" s="65" t="n"/>
      <c r="J24" s="65" t="n"/>
      <c r="K24" s="80" t="n"/>
      <c r="M24" s="206" t="n"/>
      <c r="N24" s="179" t="n"/>
      <c r="O24" s="179" t="n"/>
      <c r="P24" s="179" t="n"/>
      <c r="Q24" s="179" t="n"/>
      <c r="R24" s="179" t="n"/>
      <c r="S24" s="200" t="n"/>
      <c r="T24" s="179" t="n"/>
      <c r="U24" s="200" t="n"/>
      <c r="V24" s="200" t="n"/>
    </row>
    <row r="25" ht="12.95" customHeight="1">
      <c r="B25" s="77" t="n"/>
      <c r="C25" s="51" t="n"/>
      <c r="D25" s="51" t="n"/>
      <c r="E25" s="51" t="n"/>
      <c r="F25" s="65" t="n"/>
      <c r="G25" s="65" t="n"/>
      <c r="H25" s="65" t="n"/>
      <c r="I25" s="65" t="n"/>
      <c r="J25" s="65" t="n"/>
      <c r="K25" s="80" t="n"/>
      <c r="N25" s="203" t="n"/>
      <c r="O25" s="115" t="n"/>
      <c r="P25" s="200" t="n"/>
      <c r="Q25" s="200" t="n"/>
      <c r="R25" s="200" t="n"/>
      <c r="S25" s="200" t="n"/>
      <c r="T25" s="179" t="n"/>
      <c r="U25" s="200" t="n"/>
      <c r="V25" s="200" t="n"/>
    </row>
    <row r="26" ht="12.95" customHeight="1">
      <c r="B26" s="77" t="n"/>
      <c r="C26" s="85" t="inlineStr">
        <is>
          <t xml:space="preserve">Dimensional </t>
        </is>
      </c>
      <c r="D26" s="51" t="n"/>
      <c r="E26" s="51" t="n"/>
      <c r="F26" s="65" t="n"/>
      <c r="G26" s="65" t="n"/>
      <c r="H26" s="65" t="n"/>
      <c r="I26" s="65" t="n"/>
      <c r="J26" s="65" t="n"/>
      <c r="K26" s="80" t="n"/>
      <c r="N26" s="203" t="n"/>
      <c r="O26" s="115" t="n"/>
      <c r="P26" s="200" t="n"/>
      <c r="Q26" s="200" t="n"/>
      <c r="R26" s="200" t="n"/>
      <c r="S26" s="200" t="n"/>
      <c r="T26" s="179" t="n"/>
      <c r="U26" s="200" t="n"/>
      <c r="V26" s="200" t="n"/>
    </row>
    <row r="27" ht="12.95" customHeight="1">
      <c r="B27" s="77" t="n"/>
      <c r="C27" s="51" t="n"/>
      <c r="D27" s="51" t="n"/>
      <c r="E27" s="51" t="n"/>
      <c r="F27" s="65" t="n"/>
      <c r="G27" s="65" t="n"/>
      <c r="H27" s="65" t="n"/>
      <c r="I27" s="65" t="n"/>
      <c r="J27" s="65" t="n"/>
      <c r="K27" s="80" t="n"/>
      <c r="M27" s="206" t="n"/>
      <c r="N27" s="179" t="n"/>
      <c r="O27" s="179" t="n"/>
      <c r="P27" s="179" t="n"/>
      <c r="Q27" s="179" t="n"/>
      <c r="R27" s="200" t="n"/>
      <c r="S27" s="200" t="n"/>
      <c r="T27" s="179" t="n"/>
      <c r="U27" s="200" t="n"/>
      <c r="V27" s="200" t="n"/>
    </row>
    <row r="28" ht="12.95" customHeight="1">
      <c r="B28" s="77" t="n"/>
      <c r="C28" s="53" t="inlineStr">
        <is>
          <t>Altura Reator Módulo</t>
        </is>
      </c>
      <c r="D28" s="207" t="n">
        <v>496.4</v>
      </c>
      <c r="E28" s="53" t="inlineStr">
        <is>
          <t>mm</t>
        </is>
      </c>
      <c r="F28" s="53" t="n"/>
      <c r="G28" s="51" t="n"/>
      <c r="H28" s="51" t="n"/>
      <c r="I28" s="65" t="n"/>
      <c r="J28" s="65" t="n"/>
      <c r="K28" s="80" t="n"/>
      <c r="N28" s="203" t="n"/>
      <c r="O28" s="115" t="n"/>
      <c r="P28" s="200" t="n"/>
      <c r="Q28" s="200" t="n"/>
      <c r="R28" s="200" t="n"/>
      <c r="S28" s="200" t="n"/>
      <c r="T28" s="179" t="n"/>
      <c r="U28" s="200" t="n"/>
      <c r="V28" s="200" t="n"/>
    </row>
    <row r="29" ht="12.95" customHeight="1">
      <c r="B29" s="77" t="n"/>
      <c r="C29" s="53" t="inlineStr">
        <is>
          <t>Diâmetro Externo</t>
        </is>
      </c>
      <c r="D29" s="207" t="n">
        <v>1399</v>
      </c>
      <c r="E29" s="53" t="inlineStr">
        <is>
          <t>mm</t>
        </is>
      </c>
      <c r="F29" s="51" t="n"/>
      <c r="G29" s="51" t="n"/>
      <c r="H29" s="51" t="n"/>
      <c r="I29" s="65" t="n"/>
      <c r="J29" s="65" t="n"/>
      <c r="K29" s="80" t="n"/>
      <c r="N29" s="203" t="n"/>
      <c r="O29" s="115" t="n"/>
      <c r="P29" s="200" t="n"/>
      <c r="Q29" s="200" t="n"/>
      <c r="R29" s="200" t="n"/>
      <c r="S29" s="200" t="n"/>
      <c r="T29" s="179" t="n"/>
      <c r="U29" s="200" t="n"/>
      <c r="V29" s="200" t="n"/>
    </row>
    <row r="30" ht="12.95" customHeight="1">
      <c r="B30" s="77" t="n"/>
      <c r="C30" s="53" t="inlineStr">
        <is>
          <t>Diâmetro da Fundação</t>
        </is>
      </c>
      <c r="D30" s="212" t="inlineStr"/>
      <c r="E30" s="53" t="inlineStr">
        <is>
          <t>mm</t>
        </is>
      </c>
      <c r="F30" s="51" t="n"/>
      <c r="G30" s="51" t="n"/>
      <c r="H30" s="51" t="n"/>
      <c r="I30" s="65" t="n"/>
      <c r="J30" s="65" t="n"/>
      <c r="K30" s="80" t="n"/>
      <c r="M30" s="206" t="n"/>
      <c r="N30" s="179" t="n"/>
      <c r="O30" s="179" t="n"/>
    </row>
    <row r="31" ht="12.95" customHeight="1">
      <c r="B31" s="77" t="n"/>
      <c r="C31" s="53" t="inlineStr">
        <is>
          <t>Peso por Módulo</t>
        </is>
      </c>
      <c r="D31" s="212" t="inlineStr"/>
      <c r="E31" s="53" t="inlineStr">
        <is>
          <t>kg</t>
        </is>
      </c>
      <c r="F31" s="51" t="n"/>
      <c r="G31" s="51" t="n"/>
      <c r="H31" s="51" t="n"/>
      <c r="I31" s="65" t="n"/>
      <c r="J31" s="65" t="n"/>
      <c r="K31" s="80" t="n"/>
      <c r="N31" s="203" t="n"/>
      <c r="O31" s="115" t="n"/>
      <c r="P31" s="200" t="n"/>
      <c r="Q31" s="200" t="n"/>
      <c r="R31" s="200" t="n"/>
      <c r="S31" s="200" t="n"/>
      <c r="T31" s="179" t="n"/>
      <c r="U31" s="200" t="n"/>
      <c r="V31" s="200" t="n"/>
    </row>
    <row r="32" ht="12.95" customHeight="1">
      <c r="B32" s="79" t="n"/>
      <c r="C32" s="53" t="inlineStr">
        <is>
          <t xml:space="preserve">Peso Total </t>
        </is>
      </c>
      <c r="D32" s="212" t="inlineStr"/>
      <c r="E32" s="53" t="inlineStr">
        <is>
          <t>kg</t>
        </is>
      </c>
      <c r="F32" s="51" t="n"/>
      <c r="G32" s="51" t="n"/>
      <c r="H32" s="51" t="n"/>
      <c r="I32" s="65" t="n"/>
      <c r="J32" s="65" t="n"/>
      <c r="K32" s="80" t="n"/>
      <c r="N32" s="203" t="n"/>
      <c r="O32" s="115" t="n"/>
      <c r="P32" s="200" t="n"/>
      <c r="Q32" s="200" t="n"/>
      <c r="R32" s="200" t="n"/>
      <c r="S32" s="200" t="n"/>
      <c r="T32" s="179" t="n"/>
      <c r="U32" s="200" t="n"/>
      <c r="V32" s="200" t="n"/>
    </row>
    <row r="33" ht="12.95" customHeight="1">
      <c r="B33" s="79" t="n"/>
      <c r="C33" s="53" t="n"/>
      <c r="D33" s="207" t="n"/>
      <c r="E33" s="53" t="n"/>
      <c r="F33" s="51" t="n"/>
      <c r="G33" s="176" t="inlineStr">
        <is>
          <t>Ambiental</t>
        </is>
      </c>
      <c r="I33" s="82" t="n"/>
      <c r="J33" s="65" t="n"/>
      <c r="K33" s="80" t="n"/>
      <c r="M33" s="206" t="n"/>
      <c r="N33" s="179" t="n"/>
      <c r="O33" s="179" t="n"/>
      <c r="P33" s="179" t="n"/>
      <c r="Q33" s="179" t="n"/>
      <c r="R33" s="179" t="n"/>
      <c r="S33" s="179" t="n"/>
      <c r="T33" s="179" t="n"/>
      <c r="U33" s="179" t="n"/>
      <c r="V33" s="200" t="n"/>
    </row>
    <row r="34" ht="12.95" customHeight="1">
      <c r="B34" s="77" t="n"/>
      <c r="C34" s="98" t="inlineStr">
        <is>
          <t>Altura total do conjunto Trifasico</t>
        </is>
      </c>
      <c r="D34" s="99">
        <f>D28*3+(2*#REF!+(IF(Q1=1,2,1))*(#REF!+#REF!))*1000+IF(#REF!=2,0,(#REF!*1000))*5</f>
        <v/>
      </c>
      <c r="E34" s="100" t="inlineStr">
        <is>
          <t>mm</t>
        </is>
      </c>
      <c r="F34" s="51" t="n"/>
      <c r="G34" s="51" t="n"/>
      <c r="H34" s="51" t="n"/>
      <c r="I34" s="65" t="n"/>
      <c r="J34" s="65" t="n"/>
      <c r="K34" s="80" t="n"/>
      <c r="N34" s="203" t="n"/>
      <c r="O34" s="115" t="n"/>
      <c r="P34" s="200" t="n"/>
      <c r="Q34" s="200" t="n"/>
      <c r="R34" s="200" t="n"/>
      <c r="S34" s="200" t="n"/>
      <c r="T34" s="179" t="n"/>
      <c r="U34" s="200" t="n"/>
      <c r="V34" s="200" t="n"/>
    </row>
    <row r="35" ht="12.95" customHeight="1">
      <c r="B35" s="77" t="n"/>
      <c r="C35" s="177">
        <f>TEXT(D28,"0")&amp;" mm"</f>
        <v/>
      </c>
      <c r="D35" s="76" t="n"/>
      <c r="E35" s="75" t="n"/>
      <c r="F35" s="51" t="n"/>
      <c r="G35" s="53" t="inlineStr">
        <is>
          <t>Instalação</t>
        </is>
      </c>
      <c r="H35" s="51" t="n"/>
      <c r="I35" s="214">
        <f>P5</f>
        <v/>
      </c>
      <c r="J35" s="103" t="n"/>
      <c r="K35" s="80" t="n"/>
      <c r="N35" s="179" t="n"/>
      <c r="O35" s="179" t="n"/>
      <c r="P35" s="179" t="n"/>
      <c r="Q35" s="179" t="n"/>
      <c r="R35" s="179" t="n"/>
      <c r="S35" s="179" t="n"/>
      <c r="T35" s="179" t="n"/>
      <c r="U35" s="179" t="n"/>
      <c r="V35" s="179" t="n"/>
      <c r="W35" s="179" t="n"/>
      <c r="X35" s="179" t="n"/>
      <c r="Y35" s="179" t="n"/>
    </row>
    <row r="36" ht="12.95" customHeight="1">
      <c r="B36" s="77" t="n"/>
      <c r="D36" s="76" t="n"/>
      <c r="E36" s="75" t="n"/>
      <c r="F36" s="51" t="n"/>
      <c r="G36" s="53" t="inlineStr">
        <is>
          <t>Altitude Máxima</t>
        </is>
      </c>
      <c r="H36" s="51" t="n"/>
      <c r="I36" s="71" t="inlineStr">
        <is>
          <t>1399 x 1399 x 496</t>
        </is>
      </c>
      <c r="J36" s="53" t="inlineStr">
        <is>
          <t>manm</t>
        </is>
      </c>
      <c r="K36" s="80" t="n"/>
      <c r="N36" s="203" t="n"/>
      <c r="O36" s="115" t="n"/>
      <c r="P36" s="200" t="n"/>
      <c r="Q36" s="200" t="n"/>
      <c r="R36" s="200" t="n"/>
      <c r="S36" s="200" t="n"/>
      <c r="T36" s="179" t="n"/>
      <c r="U36" s="200" t="n"/>
      <c r="V36" s="200" t="n"/>
    </row>
    <row r="37" ht="12.95" customFormat="1" customHeight="1" s="65">
      <c r="B37" s="77" t="n"/>
      <c r="D37" s="76" t="n"/>
      <c r="E37" s="75" t="n"/>
      <c r="F37" s="51" t="n"/>
      <c r="G37" s="53" t="inlineStr">
        <is>
          <t>Temperatura Ambiente</t>
        </is>
      </c>
      <c r="H37" s="51" t="n"/>
      <c r="I37" s="215">
        <f>N5</f>
        <v/>
      </c>
      <c r="J37" s="53" t="inlineStr">
        <is>
          <t>ºC</t>
        </is>
      </c>
      <c r="K37" s="80" t="n"/>
      <c r="M37" s="200" t="n"/>
      <c r="N37" s="203" t="n"/>
      <c r="O37" s="115" t="n"/>
      <c r="P37" s="200" t="n"/>
      <c r="Q37" s="200" t="n"/>
      <c r="R37" s="200" t="n"/>
      <c r="S37" s="200" t="n"/>
      <c r="T37" s="179" t="n"/>
      <c r="U37" s="200" t="n"/>
      <c r="V37" s="200" t="n"/>
      <c r="W37" s="201" t="n"/>
      <c r="X37" s="201" t="n"/>
      <c r="Y37" s="201" t="n"/>
      <c r="Z37" s="201" t="n"/>
      <c r="AA37" s="201" t="n"/>
      <c r="AB37" s="201" t="n"/>
      <c r="AC37" s="201" t="n"/>
      <c r="AD37" s="201" t="n"/>
      <c r="AE37" s="65" t="n"/>
      <c r="AF37" s="65" t="n"/>
      <c r="AG37" s="65" t="n"/>
      <c r="AH37" s="65" t="n"/>
      <c r="AI37" s="65" t="n"/>
      <c r="AJ37" s="65" t="n"/>
      <c r="AK37" s="65" t="n"/>
      <c r="AL37" s="65" t="n"/>
      <c r="AM37" s="65" t="n"/>
    </row>
    <row r="38" ht="12.95" customFormat="1" customHeight="1" s="65">
      <c r="B38" s="77" t="n"/>
      <c r="D38" s="76" t="n"/>
      <c r="E38" s="75" t="n"/>
      <c r="F38" s="51" t="n"/>
      <c r="G38" s="53" t="inlineStr">
        <is>
          <t>Velocidade do Vento</t>
        </is>
      </c>
      <c r="H38" s="51" t="n"/>
      <c r="I38" s="215">
        <f>S5</f>
        <v/>
      </c>
      <c r="J38" s="53" t="inlineStr">
        <is>
          <t>km/h</t>
        </is>
      </c>
      <c r="K38" s="80" t="n"/>
      <c r="M38" s="206" t="n"/>
      <c r="N38" s="179" t="n"/>
      <c r="O38" s="179" t="n"/>
      <c r="P38" s="200" t="n"/>
      <c r="Q38" s="200" t="n"/>
      <c r="R38" s="200" t="n"/>
      <c r="S38" s="200" t="n"/>
      <c r="T38" s="179" t="n"/>
      <c r="U38" s="200" t="n"/>
      <c r="V38" s="200" t="n"/>
      <c r="W38" s="201" t="n"/>
      <c r="X38" s="201" t="n"/>
      <c r="Y38" s="201" t="n"/>
      <c r="Z38" s="201" t="n"/>
      <c r="AA38" s="201" t="n"/>
      <c r="AB38" s="201" t="n"/>
      <c r="AC38" s="201" t="n"/>
      <c r="AD38" s="201" t="n"/>
      <c r="AE38" s="65" t="n"/>
      <c r="AF38" s="65" t="n"/>
      <c r="AG38" s="65" t="n"/>
      <c r="AH38" s="65" t="n"/>
      <c r="AI38" s="65" t="n"/>
      <c r="AJ38" s="65" t="n"/>
      <c r="AK38" s="65" t="n"/>
      <c r="AL38" s="65" t="n"/>
      <c r="AM38" s="65" t="n"/>
    </row>
    <row r="39" ht="12.95" customFormat="1" customHeight="1" s="65">
      <c r="B39" s="79" t="n"/>
      <c r="D39" s="76" t="n"/>
      <c r="E39" s="75" t="n"/>
      <c r="F39" s="51" t="n"/>
      <c r="G39" s="51" t="n"/>
      <c r="H39" s="51" t="n"/>
      <c r="I39" s="65" t="n"/>
      <c r="J39" s="65" t="n"/>
      <c r="K39" s="80" t="n"/>
      <c r="N39" s="203" t="n"/>
      <c r="O39" s="115" t="n"/>
      <c r="P39" s="200" t="n"/>
      <c r="Q39" s="200" t="n"/>
      <c r="R39" s="200" t="n"/>
      <c r="S39" s="200" t="n"/>
      <c r="T39" s="179" t="n"/>
      <c r="U39" s="200" t="n"/>
      <c r="V39" s="200" t="n"/>
      <c r="W39" s="201" t="n"/>
      <c r="X39" s="201" t="n"/>
      <c r="Y39" s="201" t="n"/>
      <c r="Z39" s="201" t="n"/>
      <c r="AA39" s="201" t="n"/>
      <c r="AB39" s="201" t="n"/>
      <c r="AC39" s="201" t="n"/>
      <c r="AD39" s="201" t="n"/>
      <c r="AE39" s="65" t="n"/>
      <c r="AF39" s="65" t="n"/>
      <c r="AG39" s="65" t="n"/>
      <c r="AH39" s="65" t="n"/>
      <c r="AI39" s="65" t="n"/>
      <c r="AJ39" s="65" t="n"/>
      <c r="AK39" s="65" t="n"/>
      <c r="AL39" s="65" t="n"/>
      <c r="AM39" s="65" t="n"/>
    </row>
    <row r="40" ht="12.95" customFormat="1" customHeight="1" s="65">
      <c r="B40" s="79" t="n"/>
      <c r="D40" s="76" t="n"/>
      <c r="E40" s="75" t="n"/>
      <c r="F40" s="65" t="n"/>
      <c r="G40" s="65" t="n"/>
      <c r="H40" s="65" t="n"/>
      <c r="I40" s="65" t="n"/>
      <c r="J40" s="65" t="n"/>
      <c r="K40" s="80" t="n"/>
      <c r="M40" s="200" t="n"/>
      <c r="N40" s="203" t="n"/>
      <c r="O40" s="115" t="n"/>
      <c r="P40" s="200" t="n"/>
      <c r="Q40" s="200" t="n"/>
      <c r="R40" s="200" t="n"/>
      <c r="S40" s="200" t="n"/>
      <c r="T40" s="179" t="n"/>
      <c r="U40" s="200" t="n"/>
      <c r="V40" s="200" t="n"/>
      <c r="W40" s="201" t="n"/>
      <c r="X40" s="201" t="n"/>
      <c r="Y40" s="201" t="n"/>
      <c r="Z40" s="201" t="n"/>
      <c r="AA40" s="201" t="n"/>
      <c r="AB40" s="201" t="n"/>
      <c r="AC40" s="201" t="n"/>
      <c r="AD40" s="201" t="n"/>
      <c r="AE40" s="65" t="n"/>
      <c r="AF40" s="65" t="n"/>
      <c r="AG40" s="65" t="n"/>
      <c r="AH40" s="65" t="n"/>
      <c r="AI40" s="65" t="n"/>
      <c r="AJ40" s="65" t="n"/>
      <c r="AK40" s="65" t="n"/>
      <c r="AL40" s="65" t="n"/>
      <c r="AM40" s="65" t="n"/>
    </row>
    <row r="41" ht="12.95" customFormat="1" customHeight="1" s="65">
      <c r="B41" s="79" t="n"/>
      <c r="D41" s="76" t="n"/>
      <c r="E41" s="75" t="n"/>
      <c r="F41" s="65" t="n"/>
      <c r="G41" s="176" t="inlineStr">
        <is>
          <t>Dados Suporte</t>
        </is>
      </c>
      <c r="I41" s="65" t="n"/>
      <c r="J41" s="65" t="n"/>
      <c r="K41" s="80" t="n"/>
      <c r="M41" s="206" t="n"/>
      <c r="N41" s="179" t="n"/>
      <c r="O41" s="179" t="n"/>
      <c r="P41" s="179" t="n"/>
      <c r="Q41" s="179" t="n"/>
      <c r="R41" s="179" t="n"/>
      <c r="S41" s="179" t="n"/>
      <c r="T41" s="179" t="n"/>
      <c r="U41" s="200" t="n"/>
      <c r="V41" s="200" t="n"/>
      <c r="W41" s="201" t="n"/>
      <c r="X41" s="201" t="n"/>
      <c r="Y41" s="201" t="n"/>
      <c r="Z41" s="201" t="n"/>
      <c r="AA41" s="201" t="n"/>
      <c r="AB41" s="201" t="n"/>
      <c r="AC41" s="201" t="n"/>
      <c r="AD41" s="201" t="n"/>
      <c r="AE41" s="65" t="n"/>
      <c r="AF41" s="65" t="n"/>
      <c r="AG41" s="65" t="n"/>
      <c r="AH41" s="65" t="n"/>
      <c r="AI41" s="65" t="n"/>
      <c r="AJ41" s="65" t="n"/>
      <c r="AK41" s="65" t="n"/>
      <c r="AL41" s="65" t="n"/>
      <c r="AM41" s="65" t="n"/>
    </row>
    <row r="42" ht="12.95" customFormat="1" customHeight="1" s="65">
      <c r="B42" s="79" t="n"/>
      <c r="D42" s="76" t="n"/>
      <c r="E42" s="75" t="n"/>
      <c r="F42" s="65" t="n"/>
      <c r="J42" s="65" t="n"/>
      <c r="K42" s="80" t="n"/>
      <c r="N42" s="203" t="n"/>
      <c r="O42" s="115" t="n"/>
      <c r="P42" s="200" t="n"/>
      <c r="Q42" s="200" t="n"/>
      <c r="R42" s="200" t="n"/>
      <c r="S42" s="200" t="n"/>
      <c r="T42" s="179" t="n"/>
      <c r="U42" s="200" t="n"/>
      <c r="V42" s="200" t="n"/>
      <c r="W42" s="201" t="n"/>
      <c r="X42" s="201" t="n"/>
      <c r="Y42" s="201" t="n"/>
      <c r="Z42" s="201" t="n"/>
      <c r="AA42" s="201" t="n"/>
      <c r="AB42" s="201" t="n"/>
      <c r="AC42" s="201" t="n"/>
      <c r="AD42" s="201" t="n"/>
      <c r="AE42" s="65" t="n"/>
      <c r="AF42" s="65" t="n"/>
      <c r="AG42" s="65" t="n"/>
      <c r="AH42" s="65" t="n"/>
      <c r="AI42" s="65" t="n"/>
      <c r="AJ42" s="65" t="n"/>
      <c r="AK42" s="65" t="n"/>
      <c r="AL42" s="65" t="n"/>
      <c r="AM42" s="65" t="n"/>
    </row>
    <row r="43" ht="12.95" customFormat="1" customHeight="1" s="65">
      <c r="B43" s="79" t="n"/>
      <c r="C43" s="177" t="n"/>
      <c r="D43" s="76" t="n"/>
      <c r="E43" s="75" t="n"/>
      <c r="F43" s="65" t="n"/>
      <c r="G43" s="53" t="inlineStr">
        <is>
          <t>Isoladores</t>
        </is>
      </c>
      <c r="H43" s="75" t="n"/>
      <c r="I43" s="127" t="inlineStr">
        <is>
          <t>Não inclusos</t>
        </is>
      </c>
      <c r="J43" s="65" t="n"/>
      <c r="K43" s="80" t="n"/>
      <c r="M43" s="200" t="n"/>
      <c r="N43" s="201" t="n"/>
      <c r="O43" s="201" t="n"/>
      <c r="P43" s="201" t="n"/>
      <c r="Q43" s="200" t="n"/>
      <c r="R43" s="200" t="n"/>
      <c r="S43" s="200" t="n"/>
      <c r="T43" s="179" t="n"/>
      <c r="U43" s="200" t="n"/>
      <c r="V43" s="200" t="n"/>
      <c r="W43" s="201" t="n"/>
      <c r="X43" s="201" t="n"/>
      <c r="Y43" s="201" t="n"/>
      <c r="Z43" s="201" t="n"/>
      <c r="AA43" s="201" t="n"/>
      <c r="AB43" s="201" t="n"/>
      <c r="AC43" s="201" t="n"/>
      <c r="AD43" s="201" t="n"/>
      <c r="AE43" s="65" t="n"/>
      <c r="AF43" s="65" t="n"/>
      <c r="AG43" s="65" t="n"/>
      <c r="AH43" s="65" t="n"/>
      <c r="AI43" s="65" t="n"/>
      <c r="AJ43" s="65" t="n"/>
      <c r="AK43" s="65" t="n"/>
      <c r="AL43" s="65" t="n"/>
      <c r="AM43" s="65" t="n"/>
    </row>
    <row r="44" ht="12.95" customFormat="1" customHeight="1" s="65">
      <c r="B44" s="79" t="n"/>
      <c r="C44" s="177">
        <f>TEXT(#REF!*1000+#REF!,"0")&amp;" mm"</f>
        <v/>
      </c>
      <c r="D44" s="76" t="n"/>
      <c r="E44" s="75" t="n"/>
      <c r="F44" s="65" t="n"/>
      <c r="G44" s="53" t="inlineStr">
        <is>
          <t>Isolador da Base (quantidade x tipo)</t>
        </is>
      </c>
      <c r="H44" s="75" t="n"/>
      <c r="I44" s="216">
        <f>N17</f>
        <v/>
      </c>
      <c r="J44" s="65" t="n"/>
      <c r="K44" s="80" t="n"/>
      <c r="M44" s="206" t="n"/>
      <c r="N44" s="179" t="n"/>
      <c r="O44" s="179" t="n"/>
      <c r="P44" s="179" t="n"/>
      <c r="Q44" s="200" t="n"/>
      <c r="R44" s="200" t="n"/>
      <c r="S44" s="200" t="n"/>
      <c r="T44" s="179" t="n"/>
      <c r="U44" s="200" t="n"/>
      <c r="V44" s="200" t="n"/>
      <c r="W44" s="201" t="n"/>
      <c r="X44" s="201" t="n"/>
      <c r="Y44" s="201" t="n"/>
      <c r="Z44" s="201" t="n"/>
      <c r="AA44" s="201" t="n"/>
      <c r="AB44" s="201" t="n"/>
      <c r="AC44" s="201" t="n"/>
      <c r="AD44" s="201" t="n"/>
      <c r="AE44" s="65" t="n"/>
      <c r="AF44" s="65" t="n"/>
      <c r="AG44" s="65" t="n"/>
      <c r="AH44" s="65" t="n"/>
      <c r="AI44" s="65" t="n"/>
      <c r="AJ44" s="65" t="n"/>
      <c r="AK44" s="65" t="n"/>
      <c r="AL44" s="65" t="n"/>
      <c r="AM44" s="65" t="n"/>
    </row>
    <row r="45" ht="12.95" customFormat="1" customHeight="1" s="65">
      <c r="B45" s="79" t="n"/>
      <c r="D45" s="76" t="n"/>
      <c r="E45" s="75" t="n"/>
      <c r="F45" s="65" t="n"/>
      <c r="G45" s="53" t="inlineStr">
        <is>
          <t>Isolador Entre fases (quantidade x tipo)</t>
        </is>
      </c>
      <c r="H45" s="75" t="n"/>
      <c r="I45" s="216">
        <f>Q17</f>
        <v/>
      </c>
      <c r="J45" s="65" t="n"/>
      <c r="K45" s="80" t="n"/>
      <c r="N45" s="203" t="n"/>
      <c r="O45" s="115" t="n"/>
      <c r="P45" s="200" t="n"/>
      <c r="Q45" s="200" t="n"/>
      <c r="R45" s="200" t="n"/>
      <c r="S45" s="200" t="n"/>
      <c r="T45" s="179" t="n"/>
      <c r="U45" s="200" t="n"/>
      <c r="V45" s="200" t="n"/>
      <c r="W45" s="201" t="n"/>
      <c r="X45" s="201" t="n"/>
      <c r="Y45" s="201" t="n"/>
      <c r="Z45" s="201" t="n"/>
      <c r="AA45" s="201" t="n"/>
      <c r="AB45" s="201" t="n"/>
      <c r="AC45" s="201" t="n"/>
      <c r="AD45" s="201" t="n"/>
      <c r="AE45" s="65" t="n"/>
      <c r="AF45" s="65" t="n"/>
      <c r="AG45" s="65" t="n"/>
      <c r="AH45" s="65" t="n"/>
      <c r="AI45" s="65" t="n"/>
      <c r="AJ45" s="65" t="n"/>
      <c r="AK45" s="65" t="n"/>
      <c r="AL45" s="65" t="n"/>
      <c r="AM45" s="65" t="n"/>
    </row>
    <row r="46" ht="12.95" customFormat="1" customHeight="1" s="65">
      <c r="B46" s="79" t="n"/>
      <c r="D46" s="76" t="n"/>
      <c r="E46" s="75" t="n"/>
      <c r="F46" s="65" t="n"/>
      <c r="G46" s="72" t="inlineStr">
        <is>
          <t>Isolador da Base (quantidade x tipo)</t>
        </is>
      </c>
      <c r="H46" s="75" t="n"/>
      <c r="I46" s="216">
        <f>R17</f>
        <v/>
      </c>
      <c r="J46" s="65" t="n"/>
      <c r="K46" s="80" t="n"/>
      <c r="M46" s="200" t="n"/>
      <c r="N46" s="203" t="n"/>
      <c r="O46" s="115" t="n"/>
      <c r="P46" s="200" t="n"/>
      <c r="Q46" s="200" t="n"/>
      <c r="R46" s="200" t="n"/>
      <c r="S46" s="200" t="n"/>
      <c r="T46" s="179" t="n"/>
      <c r="U46" s="200" t="n"/>
      <c r="V46" s="200" t="n"/>
      <c r="W46" s="201" t="n"/>
      <c r="X46" s="201" t="n"/>
      <c r="Y46" s="201" t="n"/>
      <c r="Z46" s="201" t="n"/>
      <c r="AA46" s="201" t="n"/>
      <c r="AB46" s="201" t="n"/>
      <c r="AC46" s="201" t="n"/>
      <c r="AD46" s="201" t="n"/>
      <c r="AE46" s="65" t="n"/>
      <c r="AF46" s="65" t="n"/>
      <c r="AG46" s="65" t="n"/>
      <c r="AH46" s="65" t="n"/>
      <c r="AI46" s="65" t="n"/>
      <c r="AJ46" s="65" t="n"/>
      <c r="AK46" s="65" t="n"/>
      <c r="AL46" s="65" t="n"/>
      <c r="AM46" s="65" t="n"/>
    </row>
    <row r="47" ht="12.95" customFormat="1" customHeight="1" s="65">
      <c r="B47" s="79" t="n"/>
      <c r="D47" s="76" t="n"/>
      <c r="E47" s="75" t="n"/>
      <c r="F47" s="65" t="n"/>
      <c r="G47" s="53" t="inlineStr">
        <is>
          <t>Tipo de Montagem</t>
        </is>
      </c>
      <c r="I47" s="217">
        <f>U11</f>
        <v/>
      </c>
      <c r="J47" s="65" t="n"/>
      <c r="K47" s="80" t="n"/>
      <c r="M47" s="206" t="n"/>
      <c r="N47" s="118" t="n"/>
      <c r="O47" s="118" t="n"/>
      <c r="P47" s="118" t="n"/>
      <c r="Q47" s="200" t="n"/>
      <c r="R47" s="200" t="n"/>
      <c r="S47" s="200" t="n"/>
      <c r="T47" s="179" t="n"/>
      <c r="U47" s="200" t="n"/>
      <c r="V47" s="200" t="n"/>
      <c r="W47" s="201" t="n"/>
      <c r="X47" s="201" t="n"/>
      <c r="Y47" s="201" t="n"/>
      <c r="Z47" s="201" t="n"/>
      <c r="AA47" s="201" t="n"/>
      <c r="AB47" s="201" t="n"/>
      <c r="AC47" s="201" t="n"/>
      <c r="AD47" s="201" t="n"/>
      <c r="AE47" s="65" t="n"/>
      <c r="AF47" s="65" t="n"/>
      <c r="AG47" s="65" t="n"/>
      <c r="AH47" s="65" t="n"/>
      <c r="AI47" s="65" t="n"/>
      <c r="AJ47" s="65" t="n"/>
      <c r="AK47" s="65" t="n"/>
      <c r="AL47" s="65" t="n"/>
      <c r="AM47" s="65" t="n"/>
    </row>
    <row r="48" ht="12.95" customFormat="1" customHeight="1" s="65">
      <c r="B48" s="79" t="n"/>
      <c r="D48" s="76" t="n"/>
      <c r="E48" s="75" t="n"/>
      <c r="F48" s="65" t="n"/>
      <c r="G48" s="65" t="n"/>
      <c r="H48" s="65" t="n"/>
      <c r="I48" s="65" t="n"/>
      <c r="J48" s="65" t="n"/>
      <c r="K48" s="80" t="n"/>
      <c r="N48" s="118" t="n"/>
      <c r="O48" s="118" t="n"/>
      <c r="P48" s="118" t="n"/>
      <c r="Q48" s="200" t="n"/>
      <c r="R48" s="200" t="n"/>
      <c r="S48" s="200" t="n"/>
      <c r="T48" s="179" t="n"/>
      <c r="U48" s="200" t="n"/>
      <c r="V48" s="200" t="n"/>
      <c r="W48" s="201" t="n"/>
      <c r="X48" s="201" t="n"/>
      <c r="Y48" s="201" t="n"/>
      <c r="Z48" s="201" t="n"/>
      <c r="AA48" s="201" t="n"/>
      <c r="AB48" s="201" t="n"/>
      <c r="AC48" s="201" t="n"/>
      <c r="AD48" s="201" t="n"/>
      <c r="AE48" s="65" t="n"/>
      <c r="AF48" s="65" t="n"/>
      <c r="AG48" s="65" t="n"/>
      <c r="AH48" s="65" t="n"/>
      <c r="AI48" s="65" t="n"/>
      <c r="AJ48" s="65" t="n"/>
      <c r="AK48" s="65" t="n"/>
      <c r="AL48" s="65" t="n"/>
      <c r="AM48" s="65" t="n"/>
    </row>
    <row r="49" ht="12.95" customFormat="1" customHeight="1" s="65">
      <c r="B49" s="79" t="n"/>
      <c r="D49" s="76" t="n"/>
      <c r="E49" s="75" t="n"/>
      <c r="F49" s="81" t="n"/>
      <c r="G49" s="65" t="n"/>
      <c r="H49" s="65" t="n"/>
      <c r="I49" s="65" t="n"/>
      <c r="J49" s="65" t="n"/>
      <c r="K49" s="80" t="n"/>
      <c r="N49" s="118" t="n"/>
      <c r="O49" s="200" t="n"/>
      <c r="P49" s="118" t="n"/>
      <c r="Q49" s="200" t="n"/>
      <c r="R49" s="200" t="n"/>
      <c r="S49" s="200" t="n"/>
      <c r="T49" s="179" t="n"/>
      <c r="U49" s="200" t="n"/>
      <c r="V49" s="200" t="n"/>
      <c r="W49" s="201" t="n"/>
      <c r="X49" s="201" t="n"/>
      <c r="Y49" s="201" t="n"/>
      <c r="Z49" s="201" t="n"/>
      <c r="AA49" s="201" t="n"/>
      <c r="AB49" s="201" t="n"/>
      <c r="AC49" s="201" t="n"/>
      <c r="AD49" s="201" t="n"/>
      <c r="AE49" s="65" t="n"/>
      <c r="AF49" s="65" t="n"/>
      <c r="AG49" s="65" t="n"/>
      <c r="AH49" s="65" t="n"/>
      <c r="AI49" s="65" t="n"/>
      <c r="AJ49" s="65" t="n"/>
      <c r="AK49" s="65" t="n"/>
      <c r="AL49" s="65" t="n"/>
      <c r="AM49" s="65" t="n"/>
    </row>
    <row r="50" ht="12.95" customFormat="1" customHeight="1" s="65">
      <c r="B50" s="79" t="n"/>
      <c r="D50" s="76" t="n"/>
      <c r="E50" s="75" t="n"/>
      <c r="F50" s="81" t="n"/>
      <c r="K50" s="80" t="n"/>
      <c r="N50" s="118" t="n"/>
      <c r="O50" s="118" t="n"/>
      <c r="P50" s="118" t="n"/>
      <c r="Q50" s="200" t="n"/>
      <c r="R50" s="200" t="n"/>
      <c r="S50" s="200" t="n"/>
      <c r="T50" s="179" t="n"/>
      <c r="U50" s="200" t="n"/>
      <c r="V50" s="200" t="n"/>
      <c r="W50" s="201" t="n"/>
      <c r="X50" s="201" t="n"/>
      <c r="Y50" s="201" t="n"/>
      <c r="Z50" s="201" t="n"/>
      <c r="AA50" s="201" t="n"/>
      <c r="AB50" s="201" t="n"/>
      <c r="AC50" s="201" t="n"/>
      <c r="AD50" s="201" t="n"/>
      <c r="AE50" s="65" t="n"/>
      <c r="AF50" s="65" t="n"/>
      <c r="AG50" s="65" t="n"/>
      <c r="AH50" s="65" t="n"/>
      <c r="AI50" s="65" t="n"/>
      <c r="AJ50" s="65" t="n"/>
      <c r="AK50" s="65" t="n"/>
      <c r="AL50" s="65" t="n"/>
      <c r="AM50" s="65" t="n"/>
    </row>
    <row r="51" ht="12.95" customFormat="1" customHeight="1" s="65">
      <c r="B51" s="79" t="n"/>
      <c r="C51" s="65" t="n"/>
      <c r="D51" s="65" t="n"/>
      <c r="E51" s="65" t="n"/>
      <c r="F51" s="81" t="n"/>
      <c r="G51" s="65" t="n"/>
      <c r="H51" s="85" t="inlineStr">
        <is>
          <t>Dimensões das Embalagens</t>
        </is>
      </c>
      <c r="I51" s="86" t="n"/>
      <c r="J51" s="65" t="n"/>
      <c r="K51" s="80" t="n"/>
      <c r="N51" s="200" t="n"/>
      <c r="O51" s="200" t="n"/>
      <c r="P51" s="200" t="n"/>
      <c r="Q51" s="200" t="n"/>
      <c r="R51" s="200" t="n"/>
      <c r="S51" s="200" t="n"/>
      <c r="T51" s="179" t="n"/>
      <c r="U51" s="200" t="n"/>
      <c r="V51" s="200" t="n"/>
      <c r="W51" s="201" t="n"/>
      <c r="X51" s="201" t="n"/>
      <c r="Y51" s="201" t="n"/>
      <c r="Z51" s="201" t="n"/>
      <c r="AA51" s="201" t="n"/>
      <c r="AB51" s="201" t="n"/>
      <c r="AC51" s="201" t="n"/>
      <c r="AD51" s="201" t="n"/>
      <c r="AE51" s="65" t="n"/>
      <c r="AF51" s="65" t="n"/>
      <c r="AG51" s="65" t="n"/>
      <c r="AH51" s="65" t="n"/>
      <c r="AI51" s="65" t="n"/>
      <c r="AJ51" s="65" t="n"/>
      <c r="AK51" s="65" t="n"/>
      <c r="AL51" s="65" t="n"/>
      <c r="AM51" s="65" t="n"/>
    </row>
    <row r="52" ht="12.95" customFormat="1" customHeight="1" s="65">
      <c r="B52" s="79" t="n"/>
      <c r="C52" s="65" t="n"/>
      <c r="D52" s="65" t="n"/>
      <c r="E52" s="65" t="n"/>
      <c r="F52" s="177" t="n"/>
      <c r="G52" s="65" t="n"/>
      <c r="H52" s="53" t="n"/>
      <c r="I52" s="51" t="n"/>
      <c r="J52" s="65" t="n"/>
      <c r="K52" s="80" t="n"/>
      <c r="N52" s="118" t="n"/>
      <c r="O52" s="118" t="n"/>
      <c r="P52" s="118" t="n"/>
      <c r="Q52" s="200" t="n"/>
      <c r="R52" s="200" t="n"/>
      <c r="S52" s="200" t="n"/>
      <c r="T52" s="179" t="n"/>
      <c r="U52" s="200" t="n"/>
      <c r="V52" s="200" t="n"/>
      <c r="W52" s="201" t="n"/>
      <c r="X52" s="201" t="n"/>
      <c r="Y52" s="201" t="n"/>
      <c r="Z52" s="201" t="n"/>
      <c r="AA52" s="201" t="n"/>
      <c r="AB52" s="201" t="n"/>
      <c r="AC52" s="201" t="n"/>
      <c r="AD52" s="201" t="n"/>
      <c r="AE52" s="65" t="n"/>
      <c r="AF52" s="65" t="n"/>
      <c r="AG52" s="65" t="n"/>
      <c r="AH52" s="65" t="n"/>
      <c r="AI52" s="65" t="n"/>
      <c r="AJ52" s="65" t="n"/>
      <c r="AK52" s="65" t="n"/>
      <c r="AL52" s="65" t="n"/>
      <c r="AM52" s="65" t="n"/>
    </row>
    <row r="53" ht="12.95" customFormat="1" customHeight="1" s="65">
      <c r="B53" s="79" t="n"/>
      <c r="C53" s="73" t="inlineStr">
        <is>
          <t>Notas</t>
        </is>
      </c>
      <c r="D53" s="51" t="n"/>
      <c r="E53" s="51" t="n"/>
      <c r="F53" s="65" t="n"/>
      <c r="G53" s="65" t="n"/>
      <c r="H53" s="70" t="inlineStr">
        <is>
          <t>Conteudo por Emb</t>
        </is>
      </c>
      <c r="I53" s="127" t="inlineStr">
        <is>
          <t>1 x Reator</t>
        </is>
      </c>
      <c r="J53" s="65" t="n"/>
      <c r="K53" s="80" t="n"/>
      <c r="M53" s="200" t="n"/>
      <c r="N53" s="118" t="n"/>
      <c r="O53" s="118" t="n"/>
      <c r="P53" s="118" t="n"/>
      <c r="Q53" s="200" t="n"/>
      <c r="R53" s="200" t="n"/>
      <c r="S53" s="200" t="n"/>
      <c r="T53" s="179" t="n"/>
      <c r="U53" s="200" t="n"/>
      <c r="V53" s="200" t="n"/>
      <c r="W53" s="201" t="n"/>
      <c r="X53" s="201" t="n"/>
      <c r="Y53" s="201" t="n"/>
      <c r="Z53" s="201" t="n"/>
      <c r="AA53" s="201" t="n"/>
      <c r="AB53" s="201" t="n"/>
      <c r="AC53" s="201" t="n"/>
      <c r="AD53" s="201" t="n"/>
      <c r="AE53" s="65" t="n"/>
      <c r="AF53" s="65" t="n"/>
      <c r="AG53" s="65" t="n"/>
      <c r="AH53" s="65" t="n"/>
      <c r="AI53" s="65" t="n"/>
      <c r="AJ53" s="65" t="n"/>
      <c r="AK53" s="65" t="n"/>
      <c r="AL53" s="65" t="n"/>
      <c r="AM53" s="65" t="n"/>
    </row>
    <row r="54" ht="12.75" customFormat="1" customHeight="1" s="65">
      <c r="B54" s="79" t="n"/>
      <c r="C54" s="53" t="inlineStr">
        <is>
          <t>1 - Cor dos reatores - Munsell N6,5 (padrão BREE)</t>
        </is>
      </c>
      <c r="D54" s="51" t="n"/>
      <c r="E54" s="51" t="n"/>
      <c r="F54" s="65" t="n"/>
      <c r="G54" s="65" t="n"/>
      <c r="H54" s="70" t="inlineStr">
        <is>
          <t>C x L x A (cm) :</t>
        </is>
      </c>
      <c r="I54" s="57">
        <f>Q55&amp;" x "&amp;R55&amp;" x "&amp;S55</f>
        <v/>
      </c>
      <c r="J54" s="65" t="n"/>
      <c r="K54" s="80" t="n"/>
      <c r="M54" s="206" t="n"/>
      <c r="N54" s="200" t="n"/>
      <c r="O54" s="118" t="n"/>
      <c r="P54" s="119" t="n"/>
      <c r="Q54" s="120" t="n"/>
      <c r="R54" s="120" t="n"/>
      <c r="S54" s="120" t="n"/>
      <c r="T54" s="179" t="n"/>
      <c r="U54" s="200" t="n"/>
      <c r="V54" s="200" t="n"/>
      <c r="W54" s="201" t="n"/>
      <c r="X54" s="201" t="n"/>
      <c r="Y54" s="201" t="n"/>
      <c r="Z54" s="201" t="n"/>
      <c r="AA54" s="201" t="n"/>
      <c r="AB54" s="201" t="n"/>
      <c r="AC54" s="201" t="n"/>
      <c r="AD54" s="201" t="n"/>
      <c r="AE54" s="65" t="n"/>
      <c r="AF54" s="65" t="n"/>
      <c r="AG54" s="65" t="n"/>
      <c r="AH54" s="65" t="n"/>
      <c r="AI54" s="65" t="n"/>
      <c r="AJ54" s="65" t="n"/>
      <c r="AK54" s="65" t="n"/>
      <c r="AL54" s="65" t="n"/>
      <c r="AM54" s="65" t="n"/>
    </row>
    <row r="55" ht="12.75" customHeight="1">
      <c r="B55" s="79" t="n"/>
      <c r="C55" s="53" t="inlineStr">
        <is>
          <t>2 - Desenho orientativo para proposta.</t>
        </is>
      </c>
      <c r="D55" s="51" t="n"/>
      <c r="E55" s="51" t="n"/>
      <c r="F55" s="65" t="n"/>
      <c r="G55" s="65" t="n"/>
      <c r="H55" s="70" t="inlineStr">
        <is>
          <t>Tipo da embalagem:</t>
        </is>
      </c>
      <c r="I55" s="103" t="inlineStr">
        <is>
          <t>Engradado</t>
        </is>
      </c>
      <c r="J55" s="65" t="n"/>
      <c r="K55" s="80" t="n"/>
      <c r="N55" s="118" t="n"/>
      <c r="O55" s="118" t="n"/>
      <c r="P55" s="118" t="n"/>
      <c r="Q55" s="200" t="n"/>
      <c r="R55" s="200" t="n"/>
      <c r="S55" s="200" t="n"/>
      <c r="T55" s="179" t="n"/>
      <c r="U55" s="200" t="n"/>
      <c r="V55" s="200" t="n"/>
    </row>
    <row r="56" ht="12.75" customHeight="1">
      <c r="B56" s="79" t="n"/>
      <c r="C56" s="168" t="inlineStr">
        <is>
          <t>3 - Localização dos terminais pode ser modificada para atender à especificação do cliente.</t>
        </is>
      </c>
      <c r="F56" s="65" t="n"/>
      <c r="G56" s="65" t="n"/>
      <c r="H56" s="70" t="inlineStr">
        <is>
          <t>Peso bruto (kg) :</t>
        </is>
      </c>
      <c r="I56" s="129">
        <f>P55</f>
        <v/>
      </c>
      <c r="J56" s="65" t="n"/>
      <c r="K56" s="80" t="n"/>
      <c r="N56" s="118" t="n"/>
      <c r="O56" s="118" t="n"/>
      <c r="P56" s="118" t="n"/>
      <c r="Q56" s="200" t="n"/>
      <c r="R56" s="200" t="n"/>
      <c r="S56" s="200" t="n"/>
      <c r="T56" s="179" t="n"/>
      <c r="U56" s="200" t="n"/>
      <c r="V56" s="200" t="n"/>
    </row>
    <row r="57" ht="12.75" customHeight="1">
      <c r="B57" s="79" t="n"/>
      <c r="F57" s="51" t="n"/>
      <c r="G57" s="65" t="n"/>
      <c r="H57" s="70" t="inlineStr">
        <is>
          <t>Nº de Engradados</t>
        </is>
      </c>
      <c r="I57" s="127">
        <f>N55</f>
        <v/>
      </c>
      <c r="J57" s="65" t="n"/>
      <c r="K57" s="80" t="n"/>
      <c r="M57" s="206" t="n"/>
      <c r="N57" s="179" t="n"/>
      <c r="O57" s="118" t="n"/>
      <c r="P57" s="118" t="n"/>
      <c r="Q57" s="200" t="n"/>
      <c r="R57" s="200" t="n"/>
      <c r="S57" s="200" t="n"/>
      <c r="T57" s="179" t="n"/>
      <c r="U57" s="200" t="n"/>
      <c r="V57" s="200" t="n"/>
    </row>
    <row r="58" ht="12.75" customHeight="1">
      <c r="B58" s="79" t="n"/>
      <c r="C58" s="168" t="inlineStr">
        <is>
          <t>4 - Pedestal espaçador de alumínio poderá ser localizado na parte inferior ou superior do isolador.</t>
        </is>
      </c>
      <c r="F58" s="51" t="n"/>
      <c r="G58" s="51" t="n"/>
      <c r="H58" s="65" t="n"/>
      <c r="I58" s="65" t="n"/>
      <c r="J58" s="65" t="n"/>
      <c r="K58" s="80" t="n"/>
      <c r="N58" s="118" t="n"/>
      <c r="O58" s="118" t="n"/>
      <c r="P58" s="118" t="n"/>
      <c r="Q58" s="200" t="n"/>
      <c r="R58" s="200" t="n"/>
      <c r="S58" s="200" t="n"/>
      <c r="T58" s="179" t="n"/>
      <c r="U58" s="200" t="n"/>
      <c r="V58" s="200" t="n"/>
    </row>
    <row r="59" ht="12.75" customHeight="1">
      <c r="B59" s="79" t="n"/>
      <c r="F59" s="51" t="n"/>
      <c r="G59" s="51" t="n"/>
      <c r="H59" s="51" t="n"/>
      <c r="I59" s="65" t="n"/>
      <c r="J59" s="65" t="n"/>
      <c r="K59" s="80" t="n"/>
      <c r="N59" s="118" t="n"/>
      <c r="O59" s="118" t="n"/>
      <c r="P59" s="118" t="n"/>
      <c r="Q59" s="200" t="n"/>
      <c r="R59" s="200" t="n"/>
      <c r="S59" s="200" t="n"/>
      <c r="T59" s="179" t="n"/>
      <c r="U59" s="200" t="n"/>
      <c r="V59" s="200" t="n"/>
    </row>
    <row r="60" ht="15" customHeight="1">
      <c r="B60" s="79" t="n"/>
      <c r="C60" s="53" t="inlineStr">
        <is>
          <t>5 - Dimensões em mm</t>
        </is>
      </c>
      <c r="D60" s="51" t="n"/>
      <c r="E60" s="51" t="n"/>
      <c r="F60" s="51" t="n"/>
      <c r="G60" s="51" t="n"/>
      <c r="H60" s="51" t="n"/>
      <c r="I60" s="65" t="n"/>
      <c r="J60" s="65" t="n"/>
      <c r="K60" s="80" t="n"/>
      <c r="M60" s="206" t="n"/>
      <c r="R60" s="200" t="n"/>
      <c r="S60" s="200" t="n"/>
      <c r="T60" s="179" t="n"/>
      <c r="U60" s="200" t="n"/>
      <c r="V60" s="200" t="n"/>
    </row>
    <row r="61" ht="15" customHeight="1">
      <c r="B61" s="77" t="n"/>
      <c r="E61" s="51" t="n"/>
      <c r="F61" s="51" t="n"/>
      <c r="G61" s="51" t="n"/>
      <c r="H61" s="51" t="n"/>
      <c r="I61" s="65" t="n"/>
      <c r="J61" s="65" t="n"/>
      <c r="K61" s="80" t="n"/>
      <c r="N61" s="118" t="n"/>
      <c r="O61" s="118" t="n"/>
      <c r="P61" s="118" t="n"/>
      <c r="Q61" s="200" t="n"/>
      <c r="R61" s="200" t="n"/>
      <c r="S61" s="200" t="n"/>
      <c r="T61" s="179" t="n"/>
      <c r="U61" s="200" t="n"/>
      <c r="V61" s="200" t="n"/>
    </row>
    <row r="62" ht="15" customHeight="1">
      <c r="B62" s="77" t="n"/>
      <c r="E62" s="51" t="n"/>
      <c r="F62" s="51" t="n"/>
      <c r="G62" s="51" t="n"/>
      <c r="H62" s="51" t="n"/>
      <c r="I62" s="65" t="n"/>
      <c r="J62" s="65" t="n"/>
      <c r="K62" s="80" t="n"/>
      <c r="N62" s="118" t="n"/>
      <c r="O62" s="118" t="n"/>
      <c r="P62" s="118" t="n"/>
      <c r="Q62" s="200" t="n"/>
      <c r="R62" s="200" t="n"/>
      <c r="S62" s="200" t="n"/>
      <c r="T62" s="179" t="n"/>
      <c r="U62" s="200" t="n"/>
      <c r="V62" s="200" t="n"/>
    </row>
    <row r="63" ht="12.75" customHeight="1">
      <c r="B63" s="77" t="n"/>
      <c r="C63" s="51" t="n"/>
      <c r="D63" s="51" t="n"/>
      <c r="E63" s="51" t="n"/>
      <c r="F63" s="51" t="n"/>
      <c r="G63" s="51" t="n"/>
      <c r="H63" s="51" t="n"/>
      <c r="I63" s="65" t="n"/>
      <c r="J63" s="101" t="inlineStr">
        <is>
          <t>ID:</t>
        </is>
      </c>
      <c r="K63" s="130" t="n"/>
      <c r="M63" s="206" t="n"/>
      <c r="N63" s="179" t="n"/>
      <c r="O63" s="179" t="n"/>
      <c r="R63" s="200" t="n"/>
      <c r="S63" s="200" t="n"/>
      <c r="T63" s="179" t="n"/>
      <c r="U63" s="200" t="n"/>
      <c r="V63" s="200" t="n"/>
    </row>
    <row r="64" ht="15" customHeight="1">
      <c r="B64" s="96" t="n"/>
      <c r="C64" s="95" t="n"/>
      <c r="D64" s="95" t="n"/>
      <c r="E64" s="95" t="n"/>
      <c r="F64" s="95" t="n"/>
      <c r="G64" s="95" t="n"/>
      <c r="H64" s="95" t="n"/>
      <c r="I64" s="95" t="n"/>
      <c r="J64" s="83" t="inlineStr">
        <is>
          <t>Data:</t>
        </is>
      </c>
      <c r="K64" s="97">
        <f>TODAY()</f>
        <v/>
      </c>
      <c r="N64" s="203" t="n"/>
      <c r="O64" s="115" t="n"/>
      <c r="R64" s="200" t="n"/>
      <c r="S64" s="200" t="n"/>
      <c r="T64" s="179" t="n"/>
      <c r="U64" s="200" t="n"/>
      <c r="V64" s="200" t="n"/>
    </row>
    <row r="65" ht="15.75" customHeight="1">
      <c r="B65" s="183" t="inlineStr">
        <is>
          <t xml:space="preserve">Comercial (41) 3167-4000 ou 4002                     Engenharia (41) 3167-4016        </t>
        </is>
      </c>
      <c r="E65" s="181" t="inlineStr">
        <is>
          <t>www.bree.com.br                           reativos@bree.com.br</t>
        </is>
      </c>
      <c r="H65" s="185" t="inlineStr">
        <is>
          <t>R. Pref. Domingos Mocelin Neto, 157                                                  CEP 83420-000    Quatro Barras - PR</t>
        </is>
      </c>
      <c r="K65" s="218" t="n"/>
      <c r="N65" s="203" t="n"/>
      <c r="O65" s="203" t="n"/>
    </row>
    <row r="66" ht="15" customHeight="1">
      <c r="B66" s="219" t="n"/>
      <c r="K66" s="218" t="n"/>
      <c r="T66" s="179" t="n"/>
      <c r="U66" s="179" t="n"/>
    </row>
    <row r="67" ht="15" customHeight="1" thickBot="1">
      <c r="B67" s="220" t="n"/>
      <c r="C67" s="221" t="n"/>
      <c r="D67" s="221" t="n"/>
      <c r="E67" s="221" t="n"/>
      <c r="F67" s="221" t="n"/>
      <c r="G67" s="221" t="n"/>
      <c r="H67" s="221" t="n"/>
      <c r="I67" s="221" t="n"/>
      <c r="J67" s="221" t="n"/>
      <c r="K67" s="222" t="n"/>
      <c r="Q67" s="203" t="n"/>
      <c r="T67" s="179" t="n"/>
      <c r="U67" s="179" t="n"/>
      <c r="V67" s="203" t="n"/>
      <c r="W67" s="203" t="n"/>
      <c r="X67" s="203" t="n"/>
      <c r="Y67" s="203" t="n"/>
      <c r="Z67" s="203" t="n"/>
      <c r="AA67" s="203" t="n"/>
      <c r="AB67" s="203" t="n"/>
      <c r="AC67" s="203" t="n"/>
      <c r="AD67" s="203" t="n"/>
    </row>
    <row r="68" ht="15" customHeight="1">
      <c r="Q68" s="121" t="n"/>
      <c r="T68" s="179" t="n"/>
      <c r="U68" s="179" t="n"/>
      <c r="V68" s="203" t="n"/>
      <c r="W68" s="203" t="n"/>
      <c r="X68" s="203" t="n"/>
      <c r="Y68" s="203" t="n"/>
      <c r="Z68" s="203" t="n"/>
      <c r="AA68" s="203" t="n"/>
      <c r="AB68" s="203" t="n"/>
      <c r="AC68" s="203" t="n"/>
      <c r="AD68" s="203" t="n"/>
    </row>
    <row r="69" ht="16.5" customHeight="1">
      <c r="Q69" s="203" t="n"/>
      <c r="T69" s="179" t="n"/>
      <c r="U69" s="179" t="n"/>
      <c r="V69" s="203" t="n"/>
      <c r="W69" s="203" t="n"/>
      <c r="X69" s="203" t="n"/>
      <c r="Y69" s="203" t="n"/>
      <c r="Z69" s="203" t="n"/>
      <c r="AA69" s="203" t="n"/>
      <c r="AB69" s="203" t="n"/>
      <c r="AC69" s="203" t="n"/>
      <c r="AD69" s="203" t="n"/>
    </row>
    <row r="70" ht="12.75" customFormat="1" customHeight="1" s="65">
      <c r="B70" s="51" t="n"/>
      <c r="C70" s="51" t="n"/>
      <c r="D70" s="51" t="n"/>
      <c r="E70" s="51" t="n"/>
      <c r="F70" s="51" t="n"/>
      <c r="G70" s="51" t="n"/>
      <c r="H70" s="51" t="n"/>
      <c r="N70" s="201" t="n"/>
      <c r="O70" s="201" t="n"/>
      <c r="P70" s="201" t="n"/>
      <c r="Q70" s="203" t="n"/>
      <c r="R70" s="201" t="n"/>
      <c r="S70" s="201" t="n"/>
      <c r="T70" s="179" t="n"/>
      <c r="U70" s="179" t="n"/>
      <c r="V70" s="203" t="n"/>
      <c r="W70" s="203" t="n"/>
      <c r="X70" s="203" t="n"/>
      <c r="Y70" s="203" t="n"/>
      <c r="Z70" s="203" t="n"/>
      <c r="AA70" s="203" t="n"/>
      <c r="AB70" s="203" t="n"/>
      <c r="AC70" s="203" t="n"/>
      <c r="AD70" s="203" t="n"/>
    </row>
    <row r="71" ht="12.75" customFormat="1" customHeight="1" s="65">
      <c r="B71" s="51" t="n"/>
      <c r="C71" s="51" t="n"/>
      <c r="D71" s="51" t="n"/>
      <c r="E71" s="51" t="n"/>
      <c r="F71" s="51" t="n"/>
      <c r="G71" s="51" t="n"/>
      <c r="H71" s="51" t="n"/>
      <c r="N71" s="201" t="n"/>
      <c r="O71" s="201" t="n"/>
      <c r="P71" s="201" t="n"/>
      <c r="Q71" s="203" t="n"/>
      <c r="R71" s="201" t="n"/>
      <c r="S71" s="201" t="n"/>
      <c r="T71" s="179" t="n"/>
      <c r="U71" s="179" t="n"/>
      <c r="V71" s="203" t="n"/>
      <c r="W71" s="203" t="n"/>
      <c r="X71" s="203" t="n"/>
      <c r="Y71" s="203" t="n"/>
      <c r="Z71" s="203" t="n"/>
      <c r="AA71" s="203" t="n"/>
      <c r="AB71" s="203" t="n"/>
      <c r="AC71" s="203" t="n"/>
      <c r="AD71" s="203" t="n"/>
    </row>
    <row r="72" ht="16.5" customFormat="1" customHeight="1" s="65">
      <c r="B72" s="51" t="n"/>
      <c r="C72" s="51" t="n"/>
      <c r="D72" s="51" t="n"/>
      <c r="E72" s="51" t="n"/>
      <c r="F72" s="51" t="n"/>
      <c r="G72" s="51" t="n"/>
      <c r="H72" s="51" t="n"/>
      <c r="N72" s="201" t="n"/>
      <c r="O72" s="201" t="n"/>
      <c r="P72" s="201" t="n"/>
      <c r="Q72" s="203" t="n"/>
      <c r="R72" s="201" t="n"/>
      <c r="S72" s="201" t="n"/>
      <c r="T72" s="179" t="n"/>
      <c r="U72" s="179" t="n"/>
      <c r="V72" s="203" t="n"/>
      <c r="W72" s="203" t="n"/>
      <c r="X72" s="203" t="n"/>
      <c r="Y72" s="203" t="n"/>
      <c r="Z72" s="203" t="n"/>
      <c r="AA72" s="203" t="n"/>
      <c r="AB72" s="203" t="n"/>
      <c r="AC72" s="203" t="n"/>
      <c r="AD72" s="203" t="n"/>
    </row>
    <row r="73" ht="16.5" customFormat="1" customHeight="1" s="65">
      <c r="B73" s="51" t="n"/>
      <c r="C73" s="51" t="n"/>
      <c r="D73" s="51" t="n"/>
      <c r="E73" s="51" t="n"/>
      <c r="F73" s="51" t="n"/>
      <c r="G73" s="51" t="n"/>
      <c r="H73" s="51" t="n"/>
      <c r="N73" s="201" t="n"/>
      <c r="O73" s="201" t="n"/>
      <c r="P73" s="201" t="n"/>
      <c r="Q73" s="223" t="n"/>
      <c r="R73" s="201" t="n"/>
      <c r="S73" s="201" t="n"/>
      <c r="T73" s="179" t="n"/>
      <c r="U73" s="179" t="n"/>
      <c r="V73" s="203" t="n"/>
      <c r="W73" s="203" t="n"/>
      <c r="X73" s="203" t="n"/>
      <c r="Y73" s="203" t="n"/>
      <c r="Z73" s="203" t="n"/>
      <c r="AA73" s="203" t="n"/>
      <c r="AB73" s="203" t="n"/>
      <c r="AC73" s="203" t="n"/>
      <c r="AD73" s="203" t="n"/>
    </row>
    <row r="74" ht="15" customFormat="1" customHeight="1" s="65">
      <c r="B74" s="51" t="n"/>
      <c r="C74" s="51" t="n"/>
      <c r="D74" s="51" t="n"/>
      <c r="E74" s="51" t="n"/>
      <c r="F74" s="51" t="n"/>
      <c r="G74" s="51" t="n"/>
      <c r="H74" s="51" t="n"/>
      <c r="N74" s="201" t="n"/>
      <c r="O74" s="201" t="n"/>
      <c r="P74" s="201" t="n"/>
      <c r="Q74" s="123" t="n"/>
      <c r="R74" s="201" t="n"/>
      <c r="S74" s="201" t="n"/>
      <c r="T74" s="179" t="n"/>
      <c r="U74" s="179" t="n"/>
      <c r="V74" s="201" t="n"/>
      <c r="W74" s="201" t="n"/>
      <c r="X74" s="201" t="n"/>
      <c r="Y74" s="201" t="n"/>
      <c r="Z74" s="201" t="n"/>
      <c r="AA74" s="201" t="n"/>
      <c r="AB74" s="201" t="n"/>
      <c r="AC74" s="201" t="n"/>
      <c r="AD74" s="201" t="n"/>
    </row>
    <row r="75" ht="15" customFormat="1" customHeight="1" s="65">
      <c r="B75" s="51" t="n"/>
      <c r="C75" s="51" t="n"/>
      <c r="D75" s="51" t="n"/>
      <c r="E75" s="51" t="n"/>
      <c r="F75" s="51" t="n"/>
      <c r="G75" s="51" t="n"/>
      <c r="H75" s="51" t="n"/>
      <c r="N75" s="201" t="n"/>
      <c r="O75" s="201" t="n"/>
      <c r="P75" s="201" t="n"/>
      <c r="Q75" s="123" t="n"/>
      <c r="R75" s="201" t="n"/>
      <c r="S75" s="201" t="n"/>
      <c r="T75" s="179" t="n"/>
      <c r="U75" s="179" t="n"/>
      <c r="V75" s="210" t="n"/>
      <c r="W75" s="210" t="n"/>
      <c r="X75" s="210" t="n"/>
      <c r="Y75" s="210" t="n"/>
      <c r="Z75" s="210" t="n"/>
      <c r="AA75" s="210" t="n"/>
      <c r="AB75" s="210" t="n"/>
      <c r="AC75" s="210" t="n"/>
      <c r="AD75" s="210" t="n"/>
    </row>
    <row r="76" ht="15" customFormat="1" customHeight="1" s="65">
      <c r="B76" s="51" t="n"/>
      <c r="C76" s="51" t="n"/>
      <c r="D76" s="51" t="n"/>
      <c r="E76" s="51" t="n"/>
      <c r="F76" s="51" t="n"/>
      <c r="G76" s="51" t="n"/>
      <c r="H76" s="51" t="n"/>
      <c r="N76" s="201" t="n"/>
      <c r="O76" s="201" t="n"/>
      <c r="P76" s="201" t="n"/>
      <c r="Q76" s="123" t="n"/>
      <c r="R76" s="201" t="n"/>
      <c r="S76" s="201" t="n"/>
      <c r="T76" s="179" t="n"/>
      <c r="U76" s="179" t="n"/>
      <c r="V76" s="211" t="n"/>
      <c r="W76" s="211" t="n"/>
      <c r="X76" s="211" t="n"/>
      <c r="Y76" s="211" t="n"/>
      <c r="Z76" s="211" t="n"/>
      <c r="AA76" s="211" t="n"/>
      <c r="AB76" s="211" t="n"/>
      <c r="AC76" s="211" t="n"/>
      <c r="AD76" s="211" t="n"/>
    </row>
    <row r="77" ht="15" customFormat="1" customHeight="1" s="65">
      <c r="B77" s="51" t="n"/>
      <c r="C77" s="105" t="n"/>
      <c r="D77" s="106" t="n"/>
      <c r="E77" s="107" t="n"/>
      <c r="F77" s="107" t="n"/>
      <c r="G77" s="107" t="n"/>
      <c r="H77" s="107" t="n"/>
      <c r="I77" s="107" t="n"/>
      <c r="J77" s="108" t="n"/>
      <c r="K77" s="109" t="n"/>
      <c r="N77" s="201" t="n"/>
      <c r="O77" s="201" t="n"/>
      <c r="P77" s="201" t="n"/>
      <c r="Q77" s="123" t="n"/>
      <c r="R77" s="201" t="n"/>
      <c r="S77" s="201" t="n"/>
      <c r="T77" s="179" t="n"/>
      <c r="U77" s="179" t="n"/>
      <c r="V77" s="201" t="n"/>
      <c r="W77" s="201" t="n"/>
      <c r="X77" s="201" t="n"/>
      <c r="Y77" s="201" t="n"/>
      <c r="Z77" s="201" t="n"/>
      <c r="AA77" s="201" t="n"/>
      <c r="AB77" s="201" t="n"/>
      <c r="AC77" s="201" t="n"/>
      <c r="AD77" s="201" t="n"/>
    </row>
    <row r="78" ht="15" customFormat="1" customHeight="1" s="65">
      <c r="B78" s="51" t="n"/>
      <c r="C78" s="105" t="n"/>
      <c r="D78" s="106" t="n"/>
      <c r="E78" s="107" t="n"/>
      <c r="F78" s="107" t="n"/>
      <c r="G78" s="107" t="n"/>
      <c r="H78" s="107" t="n"/>
      <c r="I78" s="107" t="n"/>
      <c r="J78" s="108" t="n"/>
      <c r="K78" s="109" t="n"/>
      <c r="N78" s="201" t="n"/>
      <c r="O78" s="201" t="n"/>
      <c r="P78" s="201" t="n"/>
      <c r="Q78" s="123" t="n"/>
      <c r="R78" s="201" t="n"/>
      <c r="S78" s="201" t="n"/>
      <c r="T78" s="179" t="n"/>
      <c r="U78" s="179" t="n"/>
      <c r="V78" s="201" t="n"/>
      <c r="W78" s="201" t="n"/>
      <c r="X78" s="201" t="n"/>
      <c r="Y78" s="201" t="n"/>
      <c r="Z78" s="201" t="n"/>
      <c r="AA78" s="201" t="n"/>
      <c r="AB78" s="201" t="n"/>
      <c r="AC78" s="201" t="n"/>
      <c r="AD78" s="201" t="n"/>
    </row>
    <row r="79" ht="15" customFormat="1" customHeight="1" s="65">
      <c r="B79" s="51" t="n"/>
      <c r="C79" s="51" t="n"/>
      <c r="D79" s="51" t="n"/>
      <c r="E79" s="51" t="n"/>
      <c r="F79" s="51" t="n"/>
      <c r="G79" s="51" t="n"/>
      <c r="H79" s="51" t="n"/>
      <c r="N79" s="201" t="n"/>
      <c r="O79" s="201" t="n"/>
      <c r="P79" s="201" t="n"/>
      <c r="Q79" s="123" t="n"/>
      <c r="R79" s="201" t="n"/>
      <c r="S79" s="201" t="n"/>
      <c r="T79" s="179" t="n"/>
      <c r="U79" s="179" t="n"/>
      <c r="V79" s="201" t="n"/>
      <c r="W79" s="201" t="n"/>
      <c r="X79" s="201" t="n"/>
      <c r="Y79" s="201" t="n"/>
      <c r="Z79" s="201" t="n"/>
      <c r="AA79" s="201" t="n"/>
      <c r="AB79" s="201" t="n"/>
      <c r="AC79" s="201" t="n"/>
      <c r="AD79" s="201" t="n"/>
    </row>
    <row r="80" ht="15" customFormat="1" customHeight="1" s="65">
      <c r="B80" s="51" t="n"/>
      <c r="C80" s="51" t="n"/>
      <c r="D80" s="51" t="n"/>
      <c r="E80" s="51" t="n"/>
      <c r="F80" s="51" t="n"/>
      <c r="G80" s="51" t="n"/>
      <c r="H80" s="51" t="n"/>
      <c r="N80" s="201" t="n"/>
      <c r="O80" s="201" t="n"/>
      <c r="P80" s="201" t="n"/>
      <c r="Q80" s="123" t="n"/>
      <c r="R80" s="201" t="n"/>
      <c r="S80" s="201" t="n"/>
      <c r="T80" s="179" t="n"/>
      <c r="U80" s="179" t="n"/>
      <c r="V80" s="201" t="n"/>
      <c r="W80" s="201" t="n"/>
      <c r="X80" s="201" t="n"/>
      <c r="Y80" s="201" t="n"/>
      <c r="Z80" s="201" t="n"/>
      <c r="AA80" s="201" t="n"/>
      <c r="AB80" s="201" t="n"/>
      <c r="AC80" s="201" t="n"/>
      <c r="AD80" s="201" t="n"/>
    </row>
    <row r="81" customFormat="1" s="65">
      <c r="B81" s="51" t="n"/>
      <c r="C81" s="51" t="n"/>
      <c r="D81" s="51" t="n"/>
      <c r="E81" s="51" t="n"/>
      <c r="F81" s="51" t="n"/>
      <c r="G81" s="51" t="n"/>
      <c r="H81" s="51" t="n"/>
      <c r="N81" s="201" t="n"/>
      <c r="O81" s="201" t="n"/>
      <c r="P81" s="201" t="n"/>
      <c r="Q81" s="201" t="n"/>
      <c r="R81" s="201" t="n"/>
      <c r="S81" s="201" t="n"/>
      <c r="T81" s="201" t="n"/>
      <c r="U81" s="201" t="n"/>
      <c r="V81" s="201" t="n"/>
      <c r="W81" s="201" t="n"/>
      <c r="X81" s="201" t="n"/>
      <c r="Y81" s="201" t="n"/>
      <c r="Z81" s="201" t="n"/>
      <c r="AA81" s="201" t="n"/>
      <c r="AB81" s="201" t="n"/>
      <c r="AC81" s="201" t="n"/>
      <c r="AD81" s="201" t="n"/>
    </row>
    <row r="82" customFormat="1" s="65">
      <c r="B82" s="51" t="n"/>
      <c r="C82" s="51" t="n"/>
      <c r="D82" s="51" t="n"/>
      <c r="E82" s="51" t="n"/>
      <c r="F82" s="51" t="n"/>
      <c r="G82" s="51" t="n"/>
      <c r="H82" s="51" t="n"/>
      <c r="N82" s="201" t="n"/>
      <c r="O82" s="201" t="n"/>
      <c r="P82" s="201" t="n"/>
      <c r="Q82" s="201" t="n"/>
      <c r="R82" s="201" t="n"/>
      <c r="S82" s="201" t="n"/>
      <c r="T82" s="201" t="n"/>
      <c r="U82" s="201" t="n"/>
      <c r="V82" s="201" t="n"/>
      <c r="W82" s="201" t="n"/>
      <c r="X82" s="201" t="n"/>
      <c r="Y82" s="201" t="n"/>
      <c r="Z82" s="201" t="n"/>
      <c r="AA82" s="201" t="n"/>
      <c r="AB82" s="201" t="n"/>
      <c r="AC82" s="201" t="n"/>
      <c r="AD82" s="201" t="n"/>
    </row>
    <row r="83" customFormat="1" s="65">
      <c r="B83" s="51" t="n"/>
      <c r="C83" s="51" t="n"/>
      <c r="D83" s="51" t="n"/>
      <c r="E83" s="51" t="n"/>
      <c r="F83" s="51" t="n"/>
      <c r="G83" s="51" t="n"/>
      <c r="H83" s="51" t="n"/>
      <c r="N83" s="201" t="n"/>
      <c r="O83" s="201" t="n"/>
      <c r="P83" s="201" t="n"/>
      <c r="Q83" s="201" t="n"/>
      <c r="R83" s="201" t="n"/>
      <c r="S83" s="201" t="n"/>
      <c r="T83" s="201" t="n"/>
      <c r="U83" s="201" t="n"/>
      <c r="V83" s="201" t="n"/>
      <c r="W83" s="201" t="n"/>
      <c r="X83" s="201" t="n"/>
      <c r="Y83" s="201" t="n"/>
      <c r="Z83" s="201" t="n"/>
      <c r="AA83" s="201" t="n"/>
      <c r="AB83" s="201" t="n"/>
      <c r="AC83" s="201" t="n"/>
      <c r="AD83" s="201" t="n"/>
    </row>
    <row r="84" customFormat="1" s="65">
      <c r="B84" s="51" t="n"/>
      <c r="C84" s="51" t="n"/>
      <c r="D84" s="51" t="n"/>
      <c r="E84" s="51" t="n"/>
      <c r="F84" s="51" t="n"/>
      <c r="G84" s="51" t="n"/>
      <c r="H84" s="51" t="n"/>
      <c r="N84" s="201" t="n"/>
      <c r="O84" s="201" t="n"/>
      <c r="P84" s="201" t="n"/>
      <c r="Q84" s="201" t="n"/>
      <c r="R84" s="201" t="n"/>
      <c r="S84" s="201" t="n"/>
      <c r="T84" s="201" t="n"/>
      <c r="U84" s="201" t="n"/>
      <c r="V84" s="201" t="n"/>
      <c r="W84" s="201" t="n"/>
      <c r="X84" s="201" t="n"/>
      <c r="Y84" s="201" t="n"/>
      <c r="Z84" s="201" t="n"/>
      <c r="AA84" s="201" t="n"/>
      <c r="AB84" s="201" t="n"/>
      <c r="AC84" s="201" t="n"/>
      <c r="AD84" s="201" t="n"/>
    </row>
    <row r="85" customFormat="1" s="65">
      <c r="B85" s="51" t="n"/>
      <c r="C85" s="51" t="n"/>
      <c r="D85" s="51" t="n"/>
      <c r="E85" s="51" t="n"/>
      <c r="F85" s="51" t="n"/>
      <c r="G85" s="51" t="n"/>
      <c r="H85" s="51" t="n"/>
      <c r="N85" s="201" t="n"/>
      <c r="O85" s="201" t="n"/>
      <c r="P85" s="201" t="n"/>
      <c r="Q85" s="201" t="n"/>
      <c r="R85" s="201" t="n"/>
      <c r="S85" s="201" t="n"/>
      <c r="T85" s="201" t="n"/>
      <c r="U85" s="201" t="n"/>
      <c r="V85" s="201" t="n"/>
      <c r="W85" s="201" t="n"/>
      <c r="X85" s="201" t="n"/>
      <c r="Y85" s="201" t="n"/>
      <c r="Z85" s="201" t="n"/>
      <c r="AA85" s="201" t="n"/>
      <c r="AB85" s="201" t="n"/>
      <c r="AC85" s="201" t="n"/>
      <c r="AD85" s="201" t="n"/>
    </row>
    <row r="86" customFormat="1" s="65">
      <c r="B86" s="51" t="n"/>
      <c r="C86" s="51" t="n"/>
      <c r="D86" s="51" t="n"/>
      <c r="E86" s="51" t="n"/>
      <c r="F86" s="51" t="n"/>
      <c r="G86" s="51" t="n"/>
      <c r="H86" s="51" t="n"/>
      <c r="N86" s="201" t="n"/>
      <c r="O86" s="201" t="n"/>
      <c r="P86" s="201" t="n"/>
      <c r="Q86" s="201" t="n"/>
      <c r="R86" s="201" t="n"/>
      <c r="S86" s="201" t="n"/>
      <c r="T86" s="201" t="n"/>
      <c r="U86" s="201" t="n"/>
      <c r="V86" s="201" t="n"/>
      <c r="W86" s="201" t="n"/>
      <c r="X86" s="201" t="n"/>
      <c r="Y86" s="201" t="n"/>
      <c r="Z86" s="201" t="n"/>
      <c r="AA86" s="201" t="n"/>
      <c r="AB86" s="201" t="n"/>
      <c r="AC86" s="201" t="n"/>
      <c r="AD86" s="201" t="n"/>
    </row>
    <row r="87" customFormat="1" s="65">
      <c r="B87" s="51" t="n"/>
      <c r="C87" s="51" t="n"/>
      <c r="D87" s="51" t="n"/>
      <c r="E87" s="51" t="n"/>
      <c r="F87" s="51" t="n"/>
      <c r="G87" s="51" t="n"/>
      <c r="H87" s="51" t="n"/>
      <c r="N87" s="201" t="n"/>
      <c r="O87" s="201" t="n"/>
      <c r="P87" s="201" t="n"/>
      <c r="Q87" s="201" t="n"/>
      <c r="R87" s="201" t="n"/>
      <c r="S87" s="201" t="n"/>
      <c r="T87" s="201" t="n"/>
      <c r="U87" s="201" t="n"/>
      <c r="V87" s="201" t="n"/>
      <c r="W87" s="201" t="n"/>
      <c r="X87" s="201" t="n"/>
      <c r="Y87" s="201" t="n"/>
      <c r="Z87" s="201" t="n"/>
      <c r="AA87" s="201" t="n"/>
      <c r="AB87" s="201" t="n"/>
      <c r="AC87" s="201" t="n"/>
      <c r="AD87" s="201" t="n"/>
    </row>
    <row r="88" customFormat="1" s="65">
      <c r="B88" s="51" t="n"/>
      <c r="C88" s="51" t="n"/>
      <c r="D88" s="51" t="n"/>
      <c r="E88" s="51" t="n"/>
      <c r="F88" s="51" t="n"/>
      <c r="G88" s="51" t="n"/>
      <c r="H88" s="51" t="n"/>
      <c r="N88" s="201" t="n"/>
      <c r="O88" s="201" t="n"/>
      <c r="P88" s="201" t="n"/>
      <c r="Q88" s="201" t="n"/>
      <c r="R88" s="201" t="n"/>
      <c r="S88" s="201" t="n"/>
      <c r="T88" s="201" t="n"/>
      <c r="U88" s="201" t="n"/>
      <c r="V88" s="201" t="n"/>
      <c r="W88" s="201" t="n"/>
      <c r="X88" s="201" t="n"/>
      <c r="Y88" s="201" t="n"/>
      <c r="Z88" s="201" t="n"/>
      <c r="AA88" s="201" t="n"/>
      <c r="AB88" s="201" t="n"/>
      <c r="AC88" s="201" t="n"/>
      <c r="AD88" s="201" t="n"/>
    </row>
    <row r="89" customFormat="1" s="65">
      <c r="B89" s="51" t="n"/>
      <c r="C89" s="51" t="n"/>
      <c r="D89" s="51" t="n"/>
      <c r="E89" s="51" t="n"/>
      <c r="F89" s="51" t="n"/>
      <c r="G89" s="51" t="n"/>
      <c r="H89" s="51" t="n"/>
      <c r="N89" s="201" t="n"/>
      <c r="O89" s="201" t="n"/>
      <c r="P89" s="201" t="n"/>
      <c r="Q89" s="201" t="n"/>
      <c r="R89" s="201" t="n"/>
      <c r="S89" s="201" t="n"/>
      <c r="T89" s="201" t="n"/>
      <c r="U89" s="201" t="n"/>
      <c r="V89" s="201" t="n"/>
      <c r="W89" s="201" t="n"/>
      <c r="X89" s="201" t="n"/>
      <c r="Y89" s="201" t="n"/>
      <c r="Z89" s="201" t="n"/>
      <c r="AA89" s="201" t="n"/>
      <c r="AB89" s="201" t="n"/>
      <c r="AC89" s="201" t="n"/>
      <c r="AD89" s="201" t="n"/>
    </row>
    <row r="90" customFormat="1" s="65">
      <c r="B90" s="51" t="n"/>
      <c r="C90" s="51" t="n"/>
      <c r="D90" s="51" t="n"/>
      <c r="E90" s="51" t="n"/>
      <c r="F90" s="51" t="n"/>
      <c r="G90" s="51" t="n"/>
      <c r="H90" s="51" t="n"/>
      <c r="N90" s="201" t="n"/>
      <c r="O90" s="201" t="n"/>
      <c r="P90" s="201" t="n"/>
      <c r="Q90" s="201" t="n"/>
      <c r="R90" s="201" t="n"/>
      <c r="S90" s="201" t="n"/>
      <c r="T90" s="201" t="n"/>
      <c r="U90" s="201" t="n"/>
      <c r="V90" s="201" t="n"/>
      <c r="W90" s="201" t="n"/>
      <c r="X90" s="201" t="n"/>
      <c r="Y90" s="201" t="n"/>
      <c r="Z90" s="201" t="n"/>
      <c r="AA90" s="201" t="n"/>
      <c r="AB90" s="201" t="n"/>
      <c r="AC90" s="201" t="n"/>
      <c r="AD90" s="201" t="n"/>
    </row>
    <row r="91" customFormat="1" s="65">
      <c r="B91" s="51" t="n"/>
      <c r="C91" s="51" t="n"/>
      <c r="D91" s="51" t="n"/>
      <c r="E91" s="51" t="n"/>
      <c r="F91" s="51" t="n"/>
      <c r="G91" s="51" t="n"/>
      <c r="H91" s="51" t="n"/>
      <c r="N91" s="201" t="n"/>
      <c r="O91" s="201" t="n"/>
      <c r="P91" s="201" t="n"/>
      <c r="Q91" s="201" t="n"/>
      <c r="R91" s="201" t="n"/>
      <c r="S91" s="201" t="n"/>
      <c r="T91" s="201" t="n"/>
      <c r="U91" s="201" t="n"/>
      <c r="V91" s="201" t="n"/>
      <c r="W91" s="201" t="n"/>
      <c r="X91" s="201" t="n"/>
      <c r="Y91" s="201" t="n"/>
      <c r="Z91" s="201" t="n"/>
      <c r="AA91" s="201" t="n"/>
      <c r="AB91" s="201" t="n"/>
      <c r="AC91" s="201" t="n"/>
      <c r="AD91" s="201" t="n"/>
    </row>
    <row r="92" customFormat="1" s="65">
      <c r="B92" s="51" t="n"/>
      <c r="C92" s="51" t="n"/>
      <c r="D92" s="51" t="n"/>
      <c r="E92" s="51" t="n"/>
      <c r="F92" s="51" t="n"/>
      <c r="G92" s="51" t="n"/>
      <c r="H92" s="51" t="n"/>
      <c r="N92" s="201" t="n"/>
      <c r="O92" s="201" t="n"/>
      <c r="P92" s="201" t="n"/>
      <c r="Q92" s="201" t="n"/>
      <c r="R92" s="201" t="n"/>
      <c r="S92" s="201" t="n"/>
      <c r="T92" s="201" t="n"/>
      <c r="U92" s="201" t="n"/>
      <c r="V92" s="201" t="n"/>
      <c r="W92" s="201" t="n"/>
      <c r="X92" s="201" t="n"/>
      <c r="Y92" s="201" t="n"/>
      <c r="Z92" s="201" t="n"/>
      <c r="AA92" s="201" t="n"/>
      <c r="AB92" s="201" t="n"/>
      <c r="AC92" s="201" t="n"/>
      <c r="AD92" s="201" t="n"/>
    </row>
    <row r="93" customFormat="1" s="65">
      <c r="B93" s="51" t="n"/>
      <c r="C93" s="51" t="n"/>
      <c r="D93" s="51" t="n"/>
      <c r="E93" s="51" t="n"/>
      <c r="F93" s="51" t="n"/>
      <c r="G93" s="51" t="n"/>
      <c r="H93" s="51" t="n"/>
      <c r="N93" s="201" t="n"/>
      <c r="O93" s="201" t="n"/>
      <c r="P93" s="201" t="n"/>
      <c r="Q93" s="201" t="n"/>
      <c r="R93" s="201" t="n"/>
      <c r="S93" s="201" t="n"/>
      <c r="T93" s="201" t="n"/>
      <c r="U93" s="201" t="n"/>
      <c r="V93" s="201" t="n"/>
      <c r="W93" s="201" t="n"/>
      <c r="X93" s="201" t="n"/>
      <c r="Y93" s="201" t="n"/>
      <c r="Z93" s="201" t="n"/>
      <c r="AA93" s="201" t="n"/>
      <c r="AB93" s="201" t="n"/>
      <c r="AC93" s="201" t="n"/>
      <c r="AD93" s="201" t="n"/>
    </row>
    <row r="94" customFormat="1" s="65">
      <c r="B94" s="51" t="n"/>
      <c r="C94" s="51" t="n"/>
      <c r="D94" s="51" t="n"/>
      <c r="E94" s="51" t="n"/>
      <c r="F94" s="51" t="n"/>
      <c r="G94" s="51" t="n"/>
      <c r="H94" s="51" t="n"/>
      <c r="N94" s="201" t="n"/>
      <c r="O94" s="201" t="n"/>
      <c r="P94" s="201" t="n"/>
      <c r="Q94" s="201" t="n"/>
      <c r="R94" s="201" t="n"/>
      <c r="S94" s="201" t="n"/>
      <c r="T94" s="201" t="n"/>
      <c r="U94" s="201" t="n"/>
      <c r="V94" s="201" t="n"/>
      <c r="W94" s="201" t="n"/>
      <c r="X94" s="201" t="n"/>
      <c r="Y94" s="201" t="n"/>
      <c r="Z94" s="201" t="n"/>
      <c r="AA94" s="201" t="n"/>
      <c r="AB94" s="201" t="n"/>
      <c r="AC94" s="201" t="n"/>
      <c r="AD94" s="201" t="n"/>
    </row>
    <row r="95" customFormat="1" s="65">
      <c r="B95" s="51" t="n"/>
      <c r="C95" s="51" t="n"/>
      <c r="D95" s="51" t="n"/>
      <c r="E95" s="51" t="n"/>
      <c r="F95" s="51" t="n"/>
      <c r="G95" s="51" t="n"/>
      <c r="H95" s="51" t="n"/>
      <c r="N95" s="201" t="n"/>
      <c r="O95" s="201" t="n"/>
      <c r="P95" s="201" t="n"/>
      <c r="Q95" s="201" t="n"/>
      <c r="R95" s="201" t="n"/>
      <c r="S95" s="201" t="n"/>
      <c r="T95" s="201" t="n"/>
      <c r="U95" s="201" t="n"/>
      <c r="V95" s="201" t="n"/>
      <c r="W95" s="201" t="n"/>
      <c r="X95" s="201" t="n"/>
      <c r="Y95" s="201" t="n"/>
      <c r="Z95" s="201" t="n"/>
      <c r="AA95" s="201" t="n"/>
      <c r="AB95" s="201" t="n"/>
      <c r="AC95" s="201" t="n"/>
      <c r="AD95" s="201" t="n"/>
    </row>
    <row r="96" customFormat="1" s="65">
      <c r="B96" s="51" t="n"/>
      <c r="C96" s="51" t="n"/>
      <c r="D96" s="51" t="n"/>
      <c r="E96" s="51" t="n"/>
      <c r="F96" s="51" t="n"/>
      <c r="G96" s="51" t="n"/>
      <c r="H96" s="51" t="n"/>
      <c r="N96" s="201" t="n"/>
      <c r="O96" s="201" t="n"/>
      <c r="P96" s="201" t="n"/>
      <c r="Q96" s="201" t="n"/>
      <c r="R96" s="201" t="n"/>
      <c r="S96" s="201" t="n"/>
      <c r="T96" s="201" t="n"/>
      <c r="U96" s="201" t="n"/>
      <c r="V96" s="201" t="n"/>
      <c r="W96" s="201" t="n"/>
      <c r="X96" s="201" t="n"/>
      <c r="Y96" s="201" t="n"/>
      <c r="Z96" s="201" t="n"/>
      <c r="AA96" s="201" t="n"/>
      <c r="AB96" s="201" t="n"/>
      <c r="AC96" s="201" t="n"/>
      <c r="AD96" s="201" t="n"/>
    </row>
    <row r="97" customFormat="1" s="65">
      <c r="B97" s="51" t="n"/>
      <c r="C97" s="51" t="n"/>
      <c r="D97" s="51" t="n"/>
      <c r="E97" s="51" t="n"/>
      <c r="F97" s="51" t="n"/>
      <c r="G97" s="51" t="n"/>
      <c r="H97" s="51" t="n"/>
      <c r="N97" s="201" t="n"/>
      <c r="O97" s="201" t="n"/>
      <c r="P97" s="201" t="n"/>
      <c r="Q97" s="201" t="n"/>
      <c r="R97" s="201" t="n"/>
      <c r="S97" s="201" t="n"/>
      <c r="T97" s="201" t="n"/>
      <c r="U97" s="201" t="n"/>
      <c r="V97" s="201" t="n"/>
      <c r="W97" s="201" t="n"/>
      <c r="X97" s="201" t="n"/>
      <c r="Y97" s="201" t="n"/>
      <c r="Z97" s="201" t="n"/>
      <c r="AA97" s="201" t="n"/>
      <c r="AB97" s="201" t="n"/>
      <c r="AC97" s="201" t="n"/>
      <c r="AD97" s="201" t="n"/>
    </row>
    <row r="98" customFormat="1" s="65">
      <c r="B98" s="51" t="n"/>
      <c r="C98" s="51" t="n"/>
      <c r="D98" s="51" t="n"/>
      <c r="E98" s="51" t="n"/>
      <c r="F98" s="51" t="n"/>
      <c r="G98" s="51" t="n"/>
      <c r="H98" s="51" t="n"/>
      <c r="N98" s="201" t="n"/>
      <c r="O98" s="201" t="n"/>
      <c r="P98" s="201" t="n"/>
      <c r="Q98" s="201" t="n"/>
      <c r="R98" s="201" t="n"/>
      <c r="S98" s="201" t="n"/>
      <c r="T98" s="201" t="n"/>
      <c r="U98" s="201" t="n"/>
      <c r="V98" s="201" t="n"/>
      <c r="W98" s="201" t="n"/>
      <c r="X98" s="201" t="n"/>
      <c r="Y98" s="201" t="n"/>
      <c r="Z98" s="201" t="n"/>
      <c r="AA98" s="201" t="n"/>
      <c r="AB98" s="201" t="n"/>
      <c r="AC98" s="201" t="n"/>
      <c r="AD98" s="201" t="n"/>
    </row>
    <row r="99" customFormat="1" s="65">
      <c r="B99" s="51" t="n"/>
      <c r="C99" s="51" t="n"/>
      <c r="D99" s="51" t="n"/>
      <c r="E99" s="51" t="n"/>
      <c r="F99" s="51" t="n"/>
      <c r="G99" s="69" t="n"/>
      <c r="H99" s="175" t="n"/>
      <c r="N99" s="201" t="n"/>
      <c r="O99" s="201" t="n"/>
      <c r="P99" s="201" t="n"/>
      <c r="Q99" s="201" t="n"/>
      <c r="R99" s="201" t="n"/>
      <c r="S99" s="201" t="n"/>
      <c r="T99" s="201" t="n"/>
      <c r="U99" s="201" t="n"/>
      <c r="V99" s="201" t="n"/>
      <c r="W99" s="201" t="n"/>
      <c r="X99" s="201" t="n"/>
      <c r="Y99" s="201" t="n"/>
      <c r="Z99" s="201" t="n"/>
      <c r="AA99" s="201" t="n"/>
      <c r="AB99" s="201" t="n"/>
      <c r="AC99" s="201" t="n"/>
      <c r="AD99" s="201" t="n"/>
    </row>
    <row r="100" customFormat="1" s="65">
      <c r="B100" s="51" t="n"/>
      <c r="C100" s="51" t="n"/>
      <c r="D100" s="51" t="n"/>
      <c r="E100" s="51" t="n"/>
      <c r="F100" s="51" t="n"/>
      <c r="G100" s="51" t="n"/>
      <c r="H100" s="51" t="n"/>
      <c r="I100" s="51" t="n"/>
      <c r="J100" s="51" t="n"/>
      <c r="N100" s="201" t="n"/>
      <c r="O100" s="201" t="n"/>
      <c r="P100" s="201" t="n"/>
      <c r="Q100" s="201" t="n"/>
      <c r="R100" s="201" t="n"/>
      <c r="S100" s="201" t="n"/>
      <c r="T100" s="201" t="n"/>
      <c r="U100" s="201" t="n"/>
      <c r="V100" s="201" t="n"/>
      <c r="W100" s="201" t="n"/>
      <c r="X100" s="201" t="n"/>
      <c r="Y100" s="201" t="n"/>
      <c r="Z100" s="201" t="n"/>
      <c r="AA100" s="201" t="n"/>
      <c r="AB100" s="201" t="n"/>
      <c r="AC100" s="201" t="n"/>
      <c r="AD100" s="201" t="n"/>
    </row>
    <row r="101" customFormat="1" s="65">
      <c r="B101" s="51" t="n"/>
      <c r="C101" s="51" t="n"/>
      <c r="D101" s="51" t="n"/>
      <c r="E101" s="51" t="n"/>
      <c r="F101" s="51" t="n"/>
      <c r="G101" s="51" t="n"/>
      <c r="H101" s="51" t="n"/>
      <c r="I101" s="51" t="n"/>
      <c r="J101" s="51" t="n"/>
      <c r="N101" s="201" t="n"/>
      <c r="O101" s="201" t="n"/>
      <c r="P101" s="201" t="n"/>
      <c r="Q101" s="201" t="n"/>
      <c r="R101" s="201" t="n"/>
      <c r="S101" s="201" t="n"/>
      <c r="T101" s="201" t="n"/>
      <c r="U101" s="201" t="n"/>
      <c r="V101" s="201" t="n"/>
      <c r="W101" s="201" t="n"/>
      <c r="X101" s="201" t="n"/>
      <c r="Y101" s="201" t="n"/>
      <c r="Z101" s="201" t="n"/>
      <c r="AA101" s="201" t="n"/>
      <c r="AB101" s="201" t="n"/>
      <c r="AC101" s="201" t="n"/>
      <c r="AD101" s="201" t="n"/>
    </row>
    <row r="102" customFormat="1" s="65">
      <c r="B102" s="51" t="n"/>
      <c r="C102" s="51" t="n"/>
      <c r="D102" s="51" t="n"/>
      <c r="E102" s="51" t="n"/>
      <c r="F102" s="51" t="n"/>
      <c r="G102" s="51" t="n"/>
      <c r="H102" s="51" t="n"/>
      <c r="I102" s="51" t="n"/>
      <c r="J102" s="51" t="n"/>
      <c r="N102" s="201" t="n"/>
      <c r="O102" s="201" t="n"/>
      <c r="P102" s="201" t="n"/>
      <c r="Q102" s="201" t="n"/>
      <c r="R102" s="201" t="n"/>
      <c r="S102" s="201" t="n"/>
      <c r="T102" s="201" t="n"/>
      <c r="U102" s="201" t="n"/>
      <c r="V102" s="201" t="n"/>
      <c r="W102" s="201" t="n"/>
      <c r="X102" s="201" t="n"/>
      <c r="Y102" s="201" t="n"/>
      <c r="Z102" s="201" t="n"/>
      <c r="AA102" s="201" t="n"/>
      <c r="AB102" s="201" t="n"/>
      <c r="AC102" s="201" t="n"/>
      <c r="AD102" s="201" t="n"/>
    </row>
    <row r="103" customFormat="1" s="65">
      <c r="B103" s="51" t="n"/>
      <c r="C103" s="51" t="n"/>
      <c r="D103" s="51" t="n"/>
      <c r="E103" s="51" t="n"/>
      <c r="F103" s="51" t="n"/>
      <c r="G103" s="51" t="n"/>
      <c r="H103" s="51" t="n"/>
      <c r="I103" s="51" t="n"/>
      <c r="J103" s="51" t="n"/>
      <c r="N103" s="201" t="n"/>
      <c r="O103" s="201" t="n"/>
      <c r="P103" s="201" t="n"/>
      <c r="Q103" s="201" t="n"/>
      <c r="R103" s="201" t="n"/>
      <c r="S103" s="201" t="n"/>
      <c r="T103" s="201" t="n"/>
      <c r="U103" s="201" t="n"/>
      <c r="V103" s="201" t="n"/>
      <c r="W103" s="201" t="n"/>
      <c r="X103" s="201" t="n"/>
      <c r="Y103" s="201" t="n"/>
      <c r="Z103" s="201" t="n"/>
      <c r="AA103" s="201" t="n"/>
      <c r="AB103" s="201" t="n"/>
      <c r="AC103" s="201" t="n"/>
      <c r="AD103" s="201" t="n"/>
    </row>
    <row r="104" customFormat="1" s="65">
      <c r="B104" s="51" t="n"/>
      <c r="C104" s="51" t="n"/>
      <c r="D104" s="51" t="n"/>
      <c r="E104" s="51" t="n"/>
      <c r="F104" s="51" t="n"/>
      <c r="G104" s="51" t="n"/>
      <c r="H104" s="51" t="n"/>
      <c r="I104" s="51" t="n"/>
      <c r="J104" s="51" t="n"/>
      <c r="N104" s="201" t="n"/>
      <c r="O104" s="201" t="n"/>
      <c r="P104" s="201" t="n"/>
      <c r="Q104" s="201" t="n"/>
      <c r="R104" s="201" t="n"/>
      <c r="S104" s="201" t="n"/>
      <c r="T104" s="201" t="n"/>
      <c r="U104" s="201" t="n"/>
      <c r="V104" s="201" t="n"/>
      <c r="W104" s="201" t="n"/>
      <c r="X104" s="201" t="n"/>
      <c r="Y104" s="201" t="n"/>
      <c r="Z104" s="201" t="n"/>
      <c r="AA104" s="201" t="n"/>
      <c r="AB104" s="201" t="n"/>
      <c r="AC104" s="201" t="n"/>
      <c r="AD104" s="201" t="n"/>
    </row>
    <row r="105" customFormat="1" s="65">
      <c r="B105" s="51" t="n"/>
      <c r="C105" s="51" t="n"/>
      <c r="D105" s="51" t="n"/>
      <c r="E105" s="51" t="n"/>
      <c r="F105" s="51" t="n"/>
      <c r="G105" s="51" t="n"/>
      <c r="H105" s="51" t="n"/>
      <c r="I105" s="51" t="n"/>
      <c r="J105" s="51" t="n"/>
      <c r="N105" s="201" t="n"/>
      <c r="O105" s="201" t="n"/>
      <c r="P105" s="201" t="n"/>
      <c r="Q105" s="201" t="n"/>
      <c r="R105" s="201" t="n"/>
      <c r="S105" s="201" t="n"/>
      <c r="T105" s="201" t="n"/>
      <c r="U105" s="201" t="n"/>
      <c r="V105" s="201" t="n"/>
      <c r="W105" s="201" t="n"/>
      <c r="X105" s="201" t="n"/>
      <c r="Y105" s="201" t="n"/>
      <c r="Z105" s="201" t="n"/>
      <c r="AA105" s="201" t="n"/>
      <c r="AB105" s="201" t="n"/>
      <c r="AC105" s="201" t="n"/>
      <c r="AD105" s="201" t="n"/>
    </row>
    <row r="106" customFormat="1" s="65">
      <c r="B106" s="51" t="n"/>
      <c r="C106" s="51" t="n"/>
      <c r="D106" s="51" t="n"/>
      <c r="E106" s="51" t="n"/>
      <c r="F106" s="51" t="n"/>
      <c r="G106" s="51" t="n"/>
      <c r="H106" s="51" t="n"/>
      <c r="I106" s="51" t="n"/>
      <c r="J106" s="51" t="n"/>
      <c r="N106" s="201" t="n"/>
      <c r="O106" s="201" t="n"/>
      <c r="P106" s="201" t="n"/>
      <c r="Q106" s="201" t="n"/>
      <c r="R106" s="201" t="n"/>
      <c r="S106" s="201" t="n"/>
      <c r="T106" s="201" t="n"/>
      <c r="U106" s="201" t="n"/>
      <c r="V106" s="201" t="n"/>
      <c r="W106" s="201" t="n"/>
      <c r="X106" s="201" t="n"/>
      <c r="Y106" s="201" t="n"/>
      <c r="Z106" s="201" t="n"/>
      <c r="AA106" s="201" t="n"/>
      <c r="AB106" s="201" t="n"/>
      <c r="AC106" s="201" t="n"/>
      <c r="AD106" s="201" t="n"/>
    </row>
    <row r="107" customFormat="1" s="65">
      <c r="B107" s="51" t="n"/>
      <c r="C107" s="51" t="n"/>
      <c r="D107" s="51" t="n"/>
      <c r="E107" s="51" t="n"/>
      <c r="F107" s="51" t="n"/>
      <c r="G107" s="51" t="n"/>
      <c r="H107" s="51" t="n"/>
      <c r="I107" s="51" t="n"/>
      <c r="J107" s="51" t="n"/>
      <c r="N107" s="201" t="n"/>
      <c r="O107" s="201" t="n"/>
      <c r="P107" s="201" t="n"/>
      <c r="Q107" s="201" t="n"/>
      <c r="R107" s="201" t="n"/>
      <c r="S107" s="201" t="n"/>
      <c r="T107" s="201" t="n"/>
      <c r="U107" s="201" t="n"/>
      <c r="V107" s="201" t="n"/>
      <c r="W107" s="201" t="n"/>
      <c r="X107" s="201" t="n"/>
      <c r="Y107" s="201" t="n"/>
      <c r="Z107" s="201" t="n"/>
      <c r="AA107" s="201" t="n"/>
      <c r="AB107" s="201" t="n"/>
      <c r="AC107" s="201" t="n"/>
      <c r="AD107" s="201" t="n"/>
    </row>
    <row r="108" customFormat="1" s="65">
      <c r="B108" s="51" t="n"/>
      <c r="C108" s="51" t="n"/>
      <c r="D108" s="51" t="n"/>
      <c r="E108" s="51" t="n"/>
      <c r="F108" s="51" t="n"/>
      <c r="G108" s="51" t="n"/>
      <c r="H108" s="51" t="n"/>
      <c r="I108" s="51" t="n"/>
      <c r="J108" s="51" t="n"/>
      <c r="N108" s="201" t="n"/>
      <c r="O108" s="201" t="n"/>
      <c r="P108" s="201" t="n"/>
      <c r="Q108" s="201" t="n"/>
      <c r="R108" s="201" t="n"/>
      <c r="S108" s="201" t="n"/>
      <c r="T108" s="201" t="n"/>
      <c r="U108" s="201" t="n"/>
      <c r="V108" s="201" t="n"/>
      <c r="W108" s="201" t="n"/>
      <c r="X108" s="201" t="n"/>
      <c r="Y108" s="201" t="n"/>
      <c r="Z108" s="201" t="n"/>
      <c r="AA108" s="201" t="n"/>
      <c r="AB108" s="201" t="n"/>
      <c r="AC108" s="201" t="n"/>
      <c r="AD108" s="201" t="n"/>
    </row>
    <row r="109" customFormat="1" s="65">
      <c r="B109" s="51" t="n"/>
      <c r="C109" s="51" t="n"/>
      <c r="D109" s="51" t="n"/>
      <c r="E109" s="51" t="n"/>
      <c r="F109" s="51" t="n"/>
      <c r="G109" s="51" t="n"/>
      <c r="H109" s="51" t="n"/>
      <c r="I109" s="51" t="n"/>
      <c r="J109" s="51" t="n"/>
      <c r="N109" s="201" t="n"/>
      <c r="O109" s="201" t="n"/>
      <c r="P109" s="201" t="n"/>
      <c r="Q109" s="201" t="n"/>
      <c r="R109" s="201" t="n"/>
      <c r="S109" s="201" t="n"/>
      <c r="T109" s="201" t="n"/>
      <c r="U109" s="201" t="n"/>
      <c r="V109" s="201" t="n"/>
      <c r="W109" s="201" t="n"/>
      <c r="X109" s="201" t="n"/>
      <c r="Y109" s="201" t="n"/>
      <c r="Z109" s="201" t="n"/>
      <c r="AA109" s="201" t="n"/>
      <c r="AB109" s="201" t="n"/>
      <c r="AC109" s="201" t="n"/>
      <c r="AD109" s="201" t="n"/>
    </row>
    <row r="110" customFormat="1" s="65">
      <c r="B110" s="51" t="n"/>
      <c r="C110" s="51" t="n"/>
      <c r="D110" s="51" t="n"/>
      <c r="E110" s="51" t="n"/>
      <c r="F110" s="51" t="n"/>
      <c r="G110" s="51" t="n"/>
      <c r="H110" s="51" t="n"/>
      <c r="I110" s="51" t="n"/>
      <c r="J110" s="51" t="n"/>
      <c r="N110" s="201" t="n"/>
      <c r="O110" s="201" t="n"/>
      <c r="P110" s="201" t="n"/>
      <c r="Q110" s="201" t="n"/>
      <c r="R110" s="201" t="n"/>
      <c r="S110" s="201" t="n"/>
      <c r="T110" s="201" t="n"/>
      <c r="U110" s="201" t="n"/>
      <c r="V110" s="201" t="n"/>
      <c r="W110" s="201" t="n"/>
      <c r="X110" s="201" t="n"/>
      <c r="Y110" s="201" t="n"/>
      <c r="Z110" s="201" t="n"/>
      <c r="AA110" s="201" t="n"/>
      <c r="AB110" s="201" t="n"/>
      <c r="AC110" s="201" t="n"/>
      <c r="AD110" s="201" t="n"/>
    </row>
    <row r="111" customFormat="1" s="65">
      <c r="B111" s="51" t="n"/>
      <c r="C111" s="51" t="n"/>
      <c r="D111" s="51" t="n"/>
      <c r="E111" s="51" t="n"/>
      <c r="F111" s="51" t="n"/>
      <c r="G111" s="51" t="n"/>
      <c r="H111" s="51" t="n"/>
      <c r="I111" s="51" t="n"/>
      <c r="J111" s="51" t="n"/>
      <c r="N111" s="201" t="n"/>
      <c r="O111" s="201" t="n"/>
      <c r="P111" s="201" t="n"/>
      <c r="Q111" s="201" t="n"/>
      <c r="R111" s="201" t="n"/>
      <c r="S111" s="201" t="n"/>
      <c r="T111" s="201" t="n"/>
      <c r="U111" s="201" t="n"/>
      <c r="V111" s="201" t="n"/>
      <c r="W111" s="201" t="n"/>
      <c r="X111" s="201" t="n"/>
      <c r="Y111" s="201" t="n"/>
      <c r="Z111" s="201" t="n"/>
      <c r="AA111" s="201" t="n"/>
      <c r="AB111" s="201" t="n"/>
      <c r="AC111" s="201" t="n"/>
      <c r="AD111" s="201" t="n"/>
    </row>
    <row r="112" customFormat="1" s="65">
      <c r="B112" s="51" t="n"/>
      <c r="C112" s="51" t="n"/>
      <c r="D112" s="51" t="n"/>
      <c r="E112" s="51" t="n"/>
      <c r="F112" s="51" t="n"/>
      <c r="G112" s="51" t="n"/>
      <c r="H112" s="51" t="n"/>
      <c r="I112" s="51" t="n"/>
      <c r="J112" s="51" t="n"/>
      <c r="N112" s="201" t="n"/>
      <c r="O112" s="201" t="n"/>
      <c r="P112" s="201" t="n"/>
      <c r="Q112" s="201" t="n"/>
      <c r="R112" s="201" t="n"/>
      <c r="S112" s="201" t="n"/>
      <c r="T112" s="201" t="n"/>
      <c r="U112" s="201" t="n"/>
      <c r="V112" s="201" t="n"/>
      <c r="W112" s="201" t="n"/>
      <c r="X112" s="201" t="n"/>
      <c r="Y112" s="201" t="n"/>
      <c r="Z112" s="201" t="n"/>
      <c r="AA112" s="201" t="n"/>
      <c r="AB112" s="201" t="n"/>
      <c r="AC112" s="201" t="n"/>
      <c r="AD112" s="201" t="n"/>
    </row>
    <row r="113" customFormat="1" s="65">
      <c r="B113" s="51" t="n"/>
      <c r="C113" s="51" t="n"/>
      <c r="D113" s="51" t="n"/>
      <c r="E113" s="51" t="n"/>
      <c r="F113" s="51" t="n"/>
      <c r="G113" s="51" t="n"/>
      <c r="H113" s="51" t="n"/>
      <c r="I113" s="51" t="n"/>
      <c r="J113" s="51" t="n"/>
      <c r="N113" s="201" t="n"/>
      <c r="O113" s="201" t="n"/>
      <c r="P113" s="201" t="n"/>
      <c r="Q113" s="201" t="n"/>
      <c r="R113" s="201" t="n"/>
      <c r="S113" s="201" t="n"/>
      <c r="T113" s="201" t="n"/>
      <c r="U113" s="201" t="n"/>
      <c r="V113" s="201" t="n"/>
      <c r="W113" s="201" t="n"/>
      <c r="X113" s="201" t="n"/>
      <c r="Y113" s="201" t="n"/>
      <c r="Z113" s="201" t="n"/>
      <c r="AA113" s="201" t="n"/>
      <c r="AB113" s="201" t="n"/>
      <c r="AC113" s="201" t="n"/>
      <c r="AD113" s="201" t="n"/>
    </row>
    <row r="114" customFormat="1" s="65">
      <c r="B114" s="51" t="n"/>
      <c r="C114" s="51" t="n"/>
      <c r="D114" s="51" t="n"/>
      <c r="E114" s="51" t="n"/>
      <c r="F114" s="51" t="n"/>
      <c r="G114" s="51" t="n"/>
      <c r="H114" s="51" t="n"/>
      <c r="I114" s="51" t="n"/>
      <c r="J114" s="51" t="n"/>
      <c r="N114" s="201" t="n"/>
      <c r="O114" s="201" t="n"/>
      <c r="P114" s="201" t="n"/>
      <c r="Q114" s="201" t="n"/>
      <c r="R114" s="201" t="n"/>
      <c r="S114" s="201" t="n"/>
      <c r="T114" s="201" t="n"/>
      <c r="U114" s="201" t="n"/>
      <c r="V114" s="201" t="n"/>
      <c r="W114" s="201" t="n"/>
      <c r="X114" s="201" t="n"/>
      <c r="Y114" s="201" t="n"/>
      <c r="Z114" s="201" t="n"/>
      <c r="AA114" s="201" t="n"/>
      <c r="AB114" s="201" t="n"/>
      <c r="AC114" s="201" t="n"/>
      <c r="AD114" s="201" t="n"/>
    </row>
    <row r="115" customFormat="1" s="65">
      <c r="B115" s="51" t="n"/>
      <c r="C115" s="51" t="n"/>
      <c r="D115" s="51" t="n"/>
      <c r="E115" s="51" t="n"/>
      <c r="F115" s="51" t="n"/>
      <c r="G115" s="51" t="n"/>
      <c r="H115" s="51" t="n"/>
      <c r="I115" s="51" t="n"/>
      <c r="J115" s="51" t="n"/>
      <c r="N115" s="201" t="n"/>
      <c r="O115" s="201" t="n"/>
      <c r="P115" s="201" t="n"/>
      <c r="Q115" s="201" t="n"/>
      <c r="R115" s="201" t="n"/>
      <c r="S115" s="201" t="n"/>
      <c r="T115" s="201" t="n"/>
      <c r="U115" s="201" t="n"/>
      <c r="V115" s="201" t="n"/>
      <c r="W115" s="201" t="n"/>
      <c r="X115" s="201" t="n"/>
      <c r="Y115" s="201" t="n"/>
      <c r="Z115" s="201" t="n"/>
      <c r="AA115" s="201" t="n"/>
      <c r="AB115" s="201" t="n"/>
      <c r="AC115" s="201" t="n"/>
      <c r="AD115" s="201" t="n"/>
    </row>
    <row r="116" customFormat="1" s="65">
      <c r="B116" s="51" t="n"/>
      <c r="C116" s="51" t="n"/>
      <c r="D116" s="51" t="n"/>
      <c r="E116" s="51" t="n"/>
      <c r="F116" s="51" t="n"/>
      <c r="G116" s="51" t="n"/>
      <c r="H116" s="186" t="n"/>
      <c r="N116" s="201" t="n"/>
      <c r="O116" s="201" t="n"/>
      <c r="P116" s="201" t="n"/>
      <c r="Q116" s="201" t="n"/>
      <c r="R116" s="201" t="n"/>
      <c r="S116" s="201" t="n"/>
      <c r="T116" s="201" t="n"/>
      <c r="U116" s="201" t="n"/>
      <c r="V116" s="201" t="n"/>
      <c r="W116" s="201" t="n"/>
      <c r="X116" s="201" t="n"/>
      <c r="Y116" s="201" t="n"/>
      <c r="Z116" s="201" t="n"/>
      <c r="AA116" s="201" t="n"/>
      <c r="AB116" s="201" t="n"/>
      <c r="AC116" s="201" t="n"/>
      <c r="AD116" s="201" t="n"/>
    </row>
    <row r="117" customFormat="1" s="65">
      <c r="B117" s="51" t="n"/>
      <c r="C117" s="51" t="n"/>
      <c r="D117" s="51" t="n"/>
      <c r="E117" s="51" t="n"/>
      <c r="F117" s="51" t="n"/>
      <c r="G117" s="51" t="n"/>
      <c r="H117" s="51" t="n"/>
      <c r="N117" s="201" t="n"/>
      <c r="O117" s="201" t="n"/>
      <c r="P117" s="201" t="n"/>
      <c r="Q117" s="201" t="n"/>
      <c r="R117" s="201" t="n"/>
      <c r="S117" s="201" t="n"/>
      <c r="T117" s="201" t="n"/>
      <c r="U117" s="201" t="n"/>
      <c r="V117" s="201" t="n"/>
      <c r="W117" s="201" t="n"/>
      <c r="X117" s="201" t="n"/>
      <c r="Y117" s="201" t="n"/>
      <c r="Z117" s="201" t="n"/>
      <c r="AA117" s="201" t="n"/>
      <c r="AB117" s="201" t="n"/>
      <c r="AC117" s="201" t="n"/>
      <c r="AD117" s="201" t="n"/>
    </row>
    <row r="118" customFormat="1" s="65">
      <c r="B118" s="51" t="n"/>
      <c r="C118" s="51" t="n"/>
      <c r="D118" s="51" t="n"/>
      <c r="E118" s="51" t="n"/>
      <c r="F118" s="51" t="n"/>
      <c r="G118" s="51" t="n"/>
      <c r="H118" s="51" t="n"/>
      <c r="N118" s="201" t="n"/>
      <c r="O118" s="201" t="n"/>
      <c r="P118" s="201" t="n"/>
      <c r="Q118" s="201" t="n"/>
      <c r="R118" s="201" t="n"/>
      <c r="S118" s="201" t="n"/>
      <c r="T118" s="201" t="n"/>
      <c r="U118" s="201" t="n"/>
      <c r="V118" s="201" t="n"/>
      <c r="W118" s="201" t="n"/>
      <c r="X118" s="201" t="n"/>
      <c r="Y118" s="201" t="n"/>
      <c r="Z118" s="201" t="n"/>
      <c r="AA118" s="201" t="n"/>
      <c r="AB118" s="201" t="n"/>
      <c r="AC118" s="201" t="n"/>
      <c r="AD118" s="201" t="n"/>
    </row>
    <row r="119"/>
    <row r="120"/>
    <row r="121"/>
    <row r="122"/>
    <row r="123"/>
    <row r="124"/>
    <row r="125"/>
    <row r="126"/>
    <row r="127"/>
    <row r="128"/>
    <row r="129"/>
    <row r="130"/>
    <row r="131"/>
  </sheetData>
  <mergeCells count="33">
    <mergeCell ref="C44:C50"/>
    <mergeCell ref="C56:E57"/>
    <mergeCell ref="C58:E59"/>
    <mergeCell ref="B65:D67"/>
    <mergeCell ref="E65:G67"/>
    <mergeCell ref="H65:K67"/>
    <mergeCell ref="M63:M131"/>
    <mergeCell ref="H99:J99"/>
    <mergeCell ref="H116:J116"/>
    <mergeCell ref="M1:M2"/>
    <mergeCell ref="M4:M5"/>
    <mergeCell ref="M7:M8"/>
    <mergeCell ref="M10:M11"/>
    <mergeCell ref="M13:M14"/>
    <mergeCell ref="M16:M17"/>
    <mergeCell ref="M19:M22"/>
    <mergeCell ref="M24:M25"/>
    <mergeCell ref="M27:M28"/>
    <mergeCell ref="M30:M31"/>
    <mergeCell ref="M33:M36"/>
    <mergeCell ref="M38:M39"/>
    <mergeCell ref="M54:M55"/>
    <mergeCell ref="M57:M58"/>
    <mergeCell ref="M60:M61"/>
    <mergeCell ref="M41:M42"/>
    <mergeCell ref="M44:M45"/>
    <mergeCell ref="M47:M52"/>
    <mergeCell ref="C3:I3"/>
    <mergeCell ref="G4:I4"/>
    <mergeCell ref="C5:I5"/>
    <mergeCell ref="G33:H33"/>
    <mergeCell ref="C35:C42"/>
    <mergeCell ref="G41:H41"/>
  </mergeCells>
  <conditionalFormatting sqref="T7:Z7">
    <cfRule type="expression" priority="15" dxfId="0">
      <formula>#REF!=1</formula>
    </cfRule>
  </conditionalFormatting>
  <conditionalFormatting sqref="Q49:R49">
    <cfRule type="expression" priority="14" dxfId="0">
      <formula>#REF!=1</formula>
    </cfRule>
  </conditionalFormatting>
  <conditionalFormatting sqref="N51:Q51">
    <cfRule type="expression" priority="13" dxfId="0">
      <formula>#REF!=1</formula>
    </cfRule>
  </conditionalFormatting>
  <conditionalFormatting sqref="H100:H115 F49:F52">
    <cfRule type="expression" priority="11" dxfId="5">
      <formula>#REF!=2</formula>
    </cfRule>
    <cfRule type="expression" priority="12" dxfId="5">
      <formula>#REF!=3</formula>
    </cfRule>
  </conditionalFormatting>
  <conditionalFormatting sqref="C34">
    <cfRule type="expression" priority="10" dxfId="4">
      <formula>#REF!=3</formula>
    </cfRule>
  </conditionalFormatting>
  <conditionalFormatting sqref="G45">
    <cfRule type="expression" priority="9" dxfId="0">
      <formula>#REF!=1</formula>
    </cfRule>
  </conditionalFormatting>
  <conditionalFormatting sqref="G46">
    <cfRule type="expression" priority="8" dxfId="0">
      <formula>$Q$1=0</formula>
    </cfRule>
  </conditionalFormatting>
  <conditionalFormatting sqref="C35:D50">
    <cfRule type="expression" priority="6" dxfId="5">
      <formula>#REF!=2</formula>
    </cfRule>
    <cfRule type="expression" priority="7" dxfId="5">
      <formula>#REF!=3</formula>
    </cfRule>
  </conditionalFormatting>
  <conditionalFormatting sqref="D34:E34">
    <cfRule type="expression" priority="4" dxfId="4">
      <formula>#REF!=3</formula>
    </cfRule>
  </conditionalFormatting>
  <conditionalFormatting sqref="C33">
    <cfRule type="expression" priority="5" dxfId="0">
      <formula>#REF!=1</formula>
    </cfRule>
  </conditionalFormatting>
  <conditionalFormatting sqref="E20">
    <cfRule type="expression" priority="3" dxfId="0">
      <formula>$E$20=erro</formula>
    </cfRule>
  </conditionalFormatting>
  <conditionalFormatting sqref="D33:E33">
    <cfRule type="expression" priority="2" dxfId="0">
      <formula>#REF!=1</formula>
    </cfRule>
  </conditionalFormatting>
  <conditionalFormatting sqref="I45:I46">
    <cfRule type="expression" priority="1" dxfId="0">
      <formula>#REF!=1</formula>
    </cfRule>
  </conditionalFormatting>
  <dataValidations count="4">
    <dataValidation sqref="I53" showErrorMessage="1" showInputMessage="1" allowBlank="1" type="list">
      <formula1>$T$1:$T$1</formula1>
    </dataValidation>
    <dataValidation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showErrorMessage="1" showInputMessage="1" allowBlank="1" type="list">
      <formula1>$S$1:$S$1</formula1>
    </dataValidation>
    <dataValidation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showErrorMessage="1" showInputMessage="1" allowBlank="1" type="list">
      <formula1>$R$1:$R$2</formula1>
    </dataValidation>
    <dataValidation sqref="O5" showErrorMessage="1" showInputMessage="1" allowBlank="1" type="list">
      <formula1>$AA$3:$AA$5</formula1>
    </dataValidation>
  </dataValidations>
  <pageMargins left="0.5118110236220472" right="0.3149606299212598" top="0.7874015748031497" bottom="0.7874015748031497" header="0.3149606299212598" footer="0.3149606299212598"/>
  <pageSetup orientation="portrait" paperSize="9" scale="80"/>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2022-10-25T16:28:26Z</dcterms:modified>
  <cp:lastModifiedBy>Felipe Franchi Pires</cp:lastModifiedBy>
  <cp:lastPrinted>2022-03-17T11:45:25Z</cp:lastPrinted>
</cp:coreProperties>
</file>