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0" activeTab="0" autoFilterDateGrouping="1"/>
  </bookViews>
  <sheets>
    <sheet name="OF RFE" sheetId="1" state="visible" r:id="rId1"/>
    <sheet name="BOBINAGEM C1" sheetId="2" state="visible" r:id="rId2"/>
    <sheet name="CONTROLE C1" sheetId="3" state="visible" r:id="rId3"/>
    <sheet name="BOBINAGEM C2" sheetId="4" state="visible" r:id="rId4"/>
    <sheet name="BOBINAGEM C3" sheetId="5" state="visible" r:id="rId5"/>
    <sheet name="BOBINAGEM C4" sheetId="6" state="visible" r:id="rId6"/>
    <sheet name="CONTROLE C2" sheetId="7" state="visible" r:id="rId7"/>
    <sheet name="CONTROLE C3" sheetId="8" state="visible" r:id="rId8"/>
    <sheet name="CONTROLE C4" sheetId="9" state="visible" r:id="rId9"/>
  </sheets>
  <externalReferences>
    <externalReference r:id="rId10"/>
    <externalReference r:id="rId11"/>
    <externalReference r:id="rId12"/>
    <externalReference r:id="rId13"/>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'CONTROLE C1'!$Y$18</definedName>
    <definedName name="df">'[1]Reator Monofásico'!$S$34</definedName>
    <definedName name="DFIO" localSheetId="1">'BOBINAGEM C1'!#REF!</definedName>
    <definedName name="DFIO">#REF!</definedName>
    <definedName name="DG">#REF!</definedName>
    <definedName name="di" localSheetId="2">'CONTROLE C1'!$D$18</definedName>
    <definedName name="di">#REF!</definedName>
    <definedName name="DL">#REF!</definedName>
    <definedName name="DLEST">#REF!</definedName>
    <definedName name="DM">#REF!</definedName>
    <definedName name="ds" localSheetId="2">'CONTROLE C1'!#REF!</definedName>
    <definedName name="DS">#REF!</definedName>
    <definedName name="e">#REF!</definedName>
    <definedName name="f">#REF!</definedName>
    <definedName name="F.V.ESP">'[2]Reator Monofásico'!$V$41:$V$57</definedName>
    <definedName name="FAX" localSheetId="1">'BOBINAGEM C1'!#REF!</definedName>
    <definedName name="FAX">#REF!</definedName>
    <definedName name="FIBRA">#REF!</definedName>
    <definedName name="Fios">'[3]Reator Monofásico'!$Z$8:$Z$32</definedName>
    <definedName name="FS">#REF!</definedName>
    <definedName name="FSEG" localSheetId="1">'BOBINAGEM C1'!#REF!</definedName>
    <definedName name="FSEG">#REF!</definedName>
    <definedName name="fsi">'CONTROLE C1'!#REF!</definedName>
    <definedName name="GGF">#REF!</definedName>
    <definedName name="HS" localSheetId="1">'BOBINAGEM C1'!#REF!</definedName>
    <definedName name="HS">#REF!</definedName>
    <definedName name="hsk">'[4]Reator Monofásico'!$T$27</definedName>
    <definedName name="ICMS">#REF!</definedName>
    <definedName name="IMP">#REF!</definedName>
    <definedName name="ISOL" localSheetId="1">'BOBINAGEM C1'!#REF!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 localSheetId="1">'BOBINAGEM C1'!#REF!</definedName>
    <definedName name="NB">#REF!</definedName>
    <definedName name="NIFF">#REF!</definedName>
    <definedName name="NISOL">#REF!</definedName>
    <definedName name="NR" localSheetId="1">'BOBINAGEM C1'!#REF!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 localSheetId="1">'BOBINAGEM C1'!#REF!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'OF RFE'!$B$2:$N$74</definedName>
    <definedName name="_xlnm.Print_Area" localSheetId="1">'BOBINAGEM C1'!$B$2:$N$94</definedName>
    <definedName name="_xlnm.Print_Area" localSheetId="2">'CONTROLE C1'!$B$2:$R$27</definedName>
  </definedNames>
  <calcPr calcId="181029" fullCalcOnLoad="1"/>
</workbook>
</file>

<file path=xl/styles.xml><?xml version="1.0" encoding="utf-8"?>
<styleSheet xmlns="http://schemas.openxmlformats.org/spreadsheetml/2006/main">
  <numFmts count="17">
    <numFmt numFmtId="164" formatCode="General_)"/>
    <numFmt numFmtId="165" formatCode="0.0"/>
    <numFmt numFmtId="166" formatCode="0.000"/>
    <numFmt numFmtId="167" formatCode="d/m/yy;@"/>
    <numFmt numFmtId="168" formatCode="00"/>
    <numFmt numFmtId="169" formatCode="&quot; Demão de&quot;\ 0"/>
    <numFmt numFmtId="170" formatCode="0\ &quot;mm&quot;"/>
    <numFmt numFmtId="171" formatCode="0&quot; mm&quot;"/>
    <numFmt numFmtId="172" formatCode="0_)"/>
    <numFmt numFmtId="173" formatCode="0.00&quot; kg&quot;"/>
    <numFmt numFmtId="174" formatCode="0&quot; peça(s)&quot;"/>
    <numFmt numFmtId="175" formatCode="0&quot; kg&quot;"/>
    <numFmt numFmtId="176" formatCode="0.0&quot; mm&quot;"/>
    <numFmt numFmtId="177" formatCode="0&quot; peças&quot;"/>
    <numFmt numFmtId="178" formatCode="dd/mm/yy;@"/>
    <numFmt numFmtId="179" formatCode="_(&quot;$&quot;* #,##0.00_);_(&quot;$&quot;* \(#,##0.00\);_(&quot;$&quot;* &quot;-&quot;??_);_(@_)"/>
    <numFmt numFmtId="180" formatCode="_(&quot;R$&quot;* #,##0.00_);_(&quot;R$&quot;* \(#,##0.00\);_(&quot;R$&quot;* &quot;-&quot;??_);_(@_)"/>
  </numFmts>
  <fonts count="5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b val="1"/>
      <color theme="0"/>
      <sz val="11"/>
    </font>
    <font>
      <name val="Arial"/>
      <family val="2"/>
      <b val="1"/>
      <color theme="3"/>
      <sz val="10"/>
    </font>
    <font>
      <name val="Arial"/>
      <family val="2"/>
      <b val="1"/>
      <color theme="0"/>
      <sz val="10"/>
    </font>
    <font>
      <name val="Arial"/>
      <family val="2"/>
      <sz val="12"/>
    </font>
    <font>
      <name val="Arial"/>
      <family val="2"/>
      <color theme="1"/>
      <sz val="10"/>
    </font>
    <font>
      <name val="Arial"/>
      <family val="2"/>
      <sz val="9"/>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color theme="0"/>
      <sz val="10"/>
    </font>
    <font>
      <name val="Arial"/>
      <family val="2"/>
      <b val="1"/>
      <i val="1"/>
      <color theme="3"/>
      <sz val="12"/>
    </font>
    <font>
      <name val="Arial"/>
      <family val="2"/>
      <b val="1"/>
      <color rgb="FF002060"/>
      <sz val="12"/>
    </font>
    <font>
      <name val="Arial"/>
      <family val="2"/>
      <color rgb="FF002060"/>
      <sz val="10"/>
    </font>
    <font>
      <name val="Arial"/>
      <family val="2"/>
      <b val="1"/>
      <color rgb="FF002060"/>
      <sz val="10"/>
    </font>
    <font>
      <name val="Courier"/>
      <family val="3"/>
      <sz val="10"/>
    </font>
    <font>
      <name val="Arial"/>
      <family val="2"/>
      <b val="1"/>
      <sz val="10"/>
      <u val="single"/>
    </font>
    <font>
      <name val="Arial"/>
      <family val="2"/>
      <color indexed="12"/>
      <sz val="10"/>
    </font>
    <font>
      <name val="Arial"/>
      <family val="2"/>
      <b val="1"/>
      <i val="1"/>
      <sz val="10"/>
    </font>
    <font>
      <name val="Calibri"/>
      <family val="2"/>
      <b val="1"/>
      <color rgb="FF002060"/>
      <sz val="11"/>
      <scheme val="minor"/>
    </font>
    <font>
      <name val="Arial"/>
      <family val="2"/>
      <b val="1"/>
      <color theme="3" tint="-0.249977111117893"/>
      <sz val="12"/>
    </font>
    <font>
      <name val="Arial"/>
      <family val="2"/>
      <color theme="3" tint="-0.249977111117893"/>
      <sz val="12"/>
    </font>
    <font>
      <name val="Arial"/>
      <family val="2"/>
      <b val="1"/>
      <color theme="1"/>
      <sz val="12"/>
    </font>
    <font>
      <name val="Calibri"/>
      <family val="2"/>
      <b val="1"/>
      <color theme="1"/>
      <sz val="14"/>
    </font>
    <font>
      <name val="Arial"/>
      <family val="2"/>
      <b val="1"/>
      <color theme="0"/>
      <sz val="9"/>
    </font>
    <font>
      <name val="Arial"/>
      <family val="2"/>
      <sz val="13"/>
    </font>
    <font>
      <name val="Arial"/>
      <family val="2"/>
      <i val="1"/>
      <sz val="12"/>
    </font>
    <font>
      <name val="Arial"/>
      <family val="2"/>
      <b val="1"/>
      <i val="1"/>
      <sz val="12"/>
    </font>
    <font>
      <name val="Arial"/>
      <family val="2"/>
      <color theme="3"/>
      <sz val="12"/>
    </font>
    <font>
      <name val="Arial"/>
      <family val="2"/>
      <color theme="3"/>
      <sz val="10"/>
    </font>
    <font>
      <name val="Arial"/>
      <family val="2"/>
      <color theme="1"/>
      <sz val="12"/>
    </font>
    <font>
      <name val="Calibri"/>
      <family val="2"/>
      <color rgb="FF00FFFF"/>
      <sz val="11"/>
      <scheme val="minor"/>
    </font>
    <font>
      <name val="Courier New"/>
      <family val="2"/>
      <color indexed="8"/>
      <sz val="6"/>
    </font>
    <font>
      <name val="Cambria"/>
      <family val="2"/>
      <color theme="3"/>
      <sz val="18"/>
      <scheme val="major"/>
    </font>
    <font>
      <name val="Calibri"/>
      <family val="2"/>
      <color rgb="FF9C5700"/>
      <sz val="11"/>
      <scheme val="minor"/>
    </font>
    <font>
      <name val="Calibri"/>
      <family val="2"/>
      <sz val="8"/>
      <scheme val="minor"/>
    </font>
    <font>
      <name val="Calibri"/>
      <family val="2"/>
      <sz val="11"/>
      <scheme val="minor"/>
    </font>
    <font>
      <name val="Arial"/>
      <family val="2"/>
      <sz val="16"/>
    </font>
    <font>
      <name val="Arial"/>
      <family val="2"/>
      <b val="1"/>
      <color theme="3"/>
      <sz val="12"/>
    </font>
    <font>
      <name val="Arial"/>
      <family val="2"/>
      <b val="1"/>
      <color rgb="FFFF0000"/>
      <sz val="12"/>
    </font>
    <font>
      <name val="Arial"/>
      <family val="2"/>
      <color theme="1"/>
      <sz val="11"/>
    </font>
  </fonts>
  <fills count="44">
    <fill>
      <patternFill/>
    </fill>
    <fill>
      <patternFill patternType="gray125"/>
    </fill>
    <fill>
      <patternFill patternType="solid">
        <fgColor indexed="9"/>
        <bgColor indexed="64"/>
      </patternFill>
    </fill>
    <fill>
      <patternFill patternType="solid">
        <fgColor theme="0"/>
        <bgColor indexed="64"/>
      </patternFill>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6"/>
        <bgColor indexed="64"/>
      </patternFill>
    </fill>
    <fill>
      <patternFill patternType="solid">
        <fgColor theme="0" tint="-0.1499984740745262"/>
        <bgColor indexed="64"/>
      </patternFill>
    </fill>
    <fill>
      <patternFill patternType="solid">
        <fgColor rgb="FF7F0367"/>
        <bgColor indexed="64"/>
      </patternFill>
    </fill>
    <fill>
      <patternFill patternType="solid">
        <fgColor theme="3" tint="-0.249977111117893"/>
        <bgColor indexed="64"/>
      </patternFill>
    </fill>
    <fill>
      <patternFill patternType="solid">
        <fgColor rgb="FF30F030"/>
        <bgColor indexed="64"/>
      </patternFill>
    </fill>
    <fill>
      <patternFill patternType="solid">
        <fgColor rgb="FFFFFF00"/>
        <bgColor indexed="64"/>
      </patternFill>
    </fill>
    <fill>
      <patternFill patternType="solid">
        <fgColor rgb="FF004976"/>
        <bgColor indexed="64"/>
      </patternFill>
    </fill>
    <fill>
      <patternFill patternType="solid">
        <fgColor theme="8" tint="0.7999816888943144"/>
        <bgColor indexed="64"/>
      </patternFill>
    </fill>
  </fills>
  <borders count="54">
    <border>
      <left/>
      <right/>
      <top/>
      <bottom/>
      <diagonal/>
    </border>
    <border>
      <left/>
      <right/>
      <top/>
      <bottom style="thin">
        <color auto="1"/>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auto="1"/>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hair">
        <color indexed="64"/>
      </left>
      <right style="medium">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right style="hair">
        <color indexed="64"/>
      </right>
      <top style="thin">
        <color indexed="64"/>
      </top>
      <bottom style="medium">
        <color indexed="64"/>
      </bottom>
      <diagonal/>
    </border>
    <border>
      <left style="medium">
        <color indexed="64"/>
      </left>
      <right/>
      <top style="medium">
        <color indexed="64"/>
      </top>
      <bottom style="medium">
        <color indexed="64"/>
      </bottom>
      <diagonal/>
    </border>
    <border>
      <left style="hair">
        <color indexed="64"/>
      </left>
      <right style="medium">
        <color indexed="64"/>
      </right>
      <top style="hair">
        <color indexed="64"/>
      </top>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diagonal/>
    </border>
    <border>
      <left style="medium">
        <color indexed="64"/>
      </left>
      <right style="thin">
        <color indexed="64"/>
      </right>
      <top/>
      <bottom style="medium">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medium">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hair">
        <color indexed="64"/>
      </left>
      <right style="medium">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medium">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auto="1"/>
      </top>
      <bottom style="medium">
        <color auto="1"/>
      </bottom>
      <diagonal/>
    </border>
    <border>
      <left/>
      <right/>
      <top style="medium">
        <color auto="1"/>
      </top>
      <bottom/>
      <diagonal/>
    </border>
    <border>
      <left/>
      <right style="medium">
        <color indexed="64"/>
      </right>
      <top style="medium">
        <color auto="1"/>
      </top>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12"/>
    <xf numFmtId="0" fontId="13" fillId="0" borderId="13"/>
    <xf numFmtId="0" fontId="14" fillId="0" borderId="14"/>
    <xf numFmtId="0" fontId="14" fillId="0" borderId="0"/>
    <xf numFmtId="0" fontId="15" fillId="5" borderId="0"/>
    <xf numFmtId="0" fontId="16" fillId="6" borderId="0"/>
    <xf numFmtId="0" fontId="17" fillId="7" borderId="0"/>
    <xf numFmtId="0" fontId="18" fillId="8" borderId="15"/>
    <xf numFmtId="0" fontId="19" fillId="9" borderId="16"/>
    <xf numFmtId="0" fontId="20" fillId="9" borderId="15"/>
    <xf numFmtId="0" fontId="21" fillId="0" borderId="17"/>
    <xf numFmtId="0" fontId="22" fillId="10" borderId="18"/>
    <xf numFmtId="0" fontId="23" fillId="0" borderId="0"/>
    <xf numFmtId="0" fontId="1" fillId="11" borderId="19"/>
    <xf numFmtId="0" fontId="24" fillId="0" borderId="0"/>
    <xf numFmtId="0" fontId="2" fillId="0" borderId="20"/>
    <xf numFmtId="0" fontId="25" fillId="12" borderId="0"/>
    <xf numFmtId="0" fontId="1" fillId="13" borderId="0"/>
    <xf numFmtId="0" fontId="1" fillId="14" borderId="0"/>
    <xf numFmtId="0" fontId="25" fillId="15" borderId="0"/>
    <xf numFmtId="0" fontId="25" fillId="16" borderId="0"/>
    <xf numFmtId="0" fontId="1" fillId="17" borderId="0"/>
    <xf numFmtId="0" fontId="1" fillId="18" borderId="0"/>
    <xf numFmtId="0" fontId="25" fillId="19" borderId="0"/>
    <xf numFmtId="0" fontId="25" fillId="20" borderId="0"/>
    <xf numFmtId="0" fontId="1" fillId="21" borderId="0"/>
    <xf numFmtId="0" fontId="1" fillId="22" borderId="0"/>
    <xf numFmtId="0" fontId="25" fillId="23" borderId="0"/>
    <xf numFmtId="0" fontId="25" fillId="24" borderId="0"/>
    <xf numFmtId="0" fontId="1" fillId="25" borderId="0"/>
    <xf numFmtId="0" fontId="1" fillId="26" borderId="0"/>
    <xf numFmtId="0" fontId="25" fillId="27" borderId="0"/>
    <xf numFmtId="0" fontId="25" fillId="28" borderId="0"/>
    <xf numFmtId="0" fontId="1" fillId="29" borderId="0"/>
    <xf numFmtId="0" fontId="1" fillId="30" borderId="0"/>
    <xf numFmtId="0" fontId="25" fillId="31" borderId="0"/>
    <xf numFmtId="0" fontId="25" fillId="32" borderId="0"/>
    <xf numFmtId="0" fontId="1" fillId="33" borderId="0"/>
    <xf numFmtId="0" fontId="1" fillId="34" borderId="0"/>
    <xf numFmtId="0" fontId="25" fillId="35" borderId="0"/>
    <xf numFmtId="0" fontId="26" fillId="0" borderId="0"/>
    <xf numFmtId="0" fontId="3" fillId="0" borderId="0"/>
    <xf numFmtId="179" fontId="3" fillId="0" borderId="0"/>
    <xf numFmtId="9" fontId="3" fillId="0" borderId="0"/>
    <xf numFmtId="43" fontId="3" fillId="0" borderId="0"/>
    <xf numFmtId="164" fontId="33" fillId="0" borderId="0"/>
    <xf numFmtId="0" fontId="50" fillId="0" borderId="0"/>
    <xf numFmtId="180" fontId="1" fillId="0" borderId="0"/>
    <xf numFmtId="0" fontId="51" fillId="0" borderId="0"/>
    <xf numFmtId="0" fontId="52" fillId="7" borderId="0"/>
    <xf numFmtId="0" fontId="1" fillId="15" borderId="0"/>
    <xf numFmtId="0" fontId="1" fillId="19" borderId="0"/>
    <xf numFmtId="0" fontId="1" fillId="23" borderId="0"/>
    <xf numFmtId="0" fontId="1" fillId="27" borderId="0"/>
    <xf numFmtId="0" fontId="1" fillId="31" borderId="0"/>
    <xf numFmtId="0" fontId="1" fillId="35" borderId="0"/>
    <xf numFmtId="43" fontId="3" fillId="0" borderId="0"/>
    <xf numFmtId="180"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566">
    <xf numFmtId="0" fontId="0" fillId="0" borderId="0" pivotButton="0" quotePrefix="0" xfId="0"/>
    <xf numFmtId="164" fontId="3" fillId="0" borderId="0" pivotButton="0" quotePrefix="0" xfId="50"/>
    <xf numFmtId="164" fontId="10" fillId="0" borderId="0" pivotButton="0" quotePrefix="0" xfId="50"/>
    <xf numFmtId="164" fontId="3" fillId="2" borderId="0" applyAlignment="1" pivotButton="0" quotePrefix="0" xfId="50">
      <alignment vertical="center"/>
    </xf>
    <xf numFmtId="164" fontId="27" fillId="2" borderId="0" applyAlignment="1" pivotButton="0" quotePrefix="0" xfId="50">
      <alignment vertical="center"/>
    </xf>
    <xf numFmtId="165" fontId="38" fillId="3" borderId="10" applyAlignment="1" pivotButton="0" quotePrefix="0" xfId="50">
      <alignment horizontal="center" vertical="center"/>
    </xf>
    <xf numFmtId="166" fontId="39" fillId="3" borderId="10" applyAlignment="1" pivotButton="0" quotePrefix="0" xfId="50">
      <alignment horizontal="center" vertical="center"/>
    </xf>
    <xf numFmtId="164" fontId="40" fillId="37" borderId="10" applyAlignment="1" pivotButton="0" quotePrefix="0" xfId="50">
      <alignment horizontal="center" vertical="center"/>
    </xf>
    <xf numFmtId="164" fontId="41" fillId="37" borderId="10" applyAlignment="1" pivotButton="0" quotePrefix="0" xfId="50">
      <alignment horizontal="center" vertical="center"/>
    </xf>
    <xf numFmtId="164" fontId="8" fillId="2" borderId="0" applyAlignment="1" pivotButton="0" quotePrefix="0" xfId="50">
      <alignment vertical="center"/>
    </xf>
    <xf numFmtId="164" fontId="43" fillId="2" borderId="0" applyAlignment="1" pivotButton="0" quotePrefix="0" xfId="50">
      <alignment vertical="center"/>
    </xf>
    <xf numFmtId="164" fontId="33" fillId="3" borderId="0" pivotButton="0" quotePrefix="0" xfId="50"/>
    <xf numFmtId="164" fontId="28" fillId="3" borderId="23" applyAlignment="1" pivotButton="0" quotePrefix="0" xfId="50">
      <alignment vertical="center"/>
    </xf>
    <xf numFmtId="164" fontId="28" fillId="3" borderId="24" applyAlignment="1" pivotButton="0" quotePrefix="0" xfId="50">
      <alignment vertical="center"/>
    </xf>
    <xf numFmtId="164" fontId="3" fillId="3" borderId="24" applyAlignment="1" pivotButton="0" quotePrefix="0" xfId="50">
      <alignment vertical="center"/>
    </xf>
    <xf numFmtId="164" fontId="3" fillId="3" borderId="25" applyAlignment="1" pivotButton="0" quotePrefix="0" xfId="50">
      <alignment vertical="center"/>
    </xf>
    <xf numFmtId="167" fontId="3" fillId="3" borderId="11" applyAlignment="1" pivotButton="0" quotePrefix="0" xfId="50">
      <alignment horizontal="left" vertical="center"/>
    </xf>
    <xf numFmtId="0" fontId="7" fillId="3" borderId="27" applyAlignment="1" pivotButton="0" quotePrefix="0" xfId="50">
      <alignment horizontal="center" vertical="center"/>
    </xf>
    <xf numFmtId="2" fontId="7" fillId="3" borderId="28" applyAlignment="1" pivotButton="0" quotePrefix="0" xfId="50">
      <alignment horizontal="center" vertical="center"/>
    </xf>
    <xf numFmtId="0" fontId="28" fillId="3" borderId="28" applyAlignment="1" pivotButton="0" quotePrefix="0" xfId="50">
      <alignment horizontal="center" vertical="center"/>
    </xf>
    <xf numFmtId="0" fontId="3" fillId="3" borderId="28" applyAlignment="1" pivotButton="0" quotePrefix="0" xfId="50">
      <alignment horizontal="center" vertical="center"/>
    </xf>
    <xf numFmtId="1" fontId="3" fillId="3" borderId="29" applyAlignment="1" pivotButton="0" quotePrefix="0" xfId="50">
      <alignment horizontal="center" vertical="center"/>
    </xf>
    <xf numFmtId="0" fontId="3" fillId="3" borderId="30" applyAlignment="1" pivotButton="0" quotePrefix="0" xfId="50">
      <alignment horizontal="center" vertical="center"/>
    </xf>
    <xf numFmtId="0" fontId="7" fillId="3" borderId="31" applyAlignment="1" pivotButton="0" quotePrefix="0" xfId="50">
      <alignment horizontal="center" vertical="center"/>
    </xf>
    <xf numFmtId="2" fontId="7" fillId="3" borderId="32" applyAlignment="1" pivotButton="0" quotePrefix="0" xfId="50">
      <alignment horizontal="center" vertical="center"/>
    </xf>
    <xf numFmtId="0" fontId="28" fillId="3" borderId="32" applyAlignment="1" pivotButton="0" quotePrefix="0" xfId="50">
      <alignment horizontal="center" vertical="center"/>
    </xf>
    <xf numFmtId="0" fontId="3" fillId="3" borderId="32" applyAlignment="1" pivotButton="0" quotePrefix="0" xfId="50">
      <alignment horizontal="center" vertical="center"/>
    </xf>
    <xf numFmtId="1" fontId="3" fillId="3" borderId="33" applyAlignment="1" pivotButton="0" quotePrefix="0" xfId="50">
      <alignment horizontal="center" vertical="center"/>
    </xf>
    <xf numFmtId="0" fontId="3" fillId="3" borderId="34" applyAlignment="1" pivotButton="0" quotePrefix="0" xfId="50">
      <alignment horizontal="center" vertical="center"/>
    </xf>
    <xf numFmtId="168" fontId="28" fillId="3" borderId="35" applyAlignment="1" pivotButton="0" quotePrefix="0" xfId="50">
      <alignment horizontal="center" vertical="center"/>
    </xf>
    <xf numFmtId="168" fontId="28" fillId="3" borderId="36" applyAlignment="1" pivotButton="0" quotePrefix="0" xfId="50">
      <alignment horizontal="center" vertical="center"/>
    </xf>
    <xf numFmtId="0" fontId="3" fillId="3" borderId="37" applyAlignment="1" pivotButton="0" quotePrefix="0" xfId="50">
      <alignment horizontal="center" vertical="center"/>
    </xf>
    <xf numFmtId="0" fontId="3" fillId="3" borderId="8" applyAlignment="1" pivotButton="0" quotePrefix="0" xfId="50">
      <alignment horizontal="center" vertical="center"/>
    </xf>
    <xf numFmtId="0" fontId="3" fillId="3" borderId="38" applyAlignment="1" pivotButton="0" quotePrefix="0" xfId="50">
      <alignment horizontal="center" vertical="center"/>
    </xf>
    <xf numFmtId="0" fontId="7" fillId="3" borderId="39" applyAlignment="1" pivotButton="0" quotePrefix="0" xfId="50">
      <alignment horizontal="center" vertical="center"/>
    </xf>
    <xf numFmtId="2" fontId="7" fillId="3" borderId="40" applyAlignment="1" pivotButton="0" quotePrefix="0" xfId="50">
      <alignment horizontal="center" vertical="center"/>
    </xf>
    <xf numFmtId="0" fontId="28" fillId="3" borderId="40" applyAlignment="1" pivotButton="0" quotePrefix="0" xfId="50">
      <alignment horizontal="center" vertical="center"/>
    </xf>
    <xf numFmtId="1" fontId="3" fillId="3" borderId="0" applyAlignment="1" pivotButton="0" quotePrefix="0" xfId="50">
      <alignment horizontal="center" vertical="center"/>
    </xf>
    <xf numFmtId="0" fontId="7" fillId="3" borderId="42" applyAlignment="1" pivotButton="0" quotePrefix="0" xfId="50">
      <alignment horizontal="center" vertical="center"/>
    </xf>
    <xf numFmtId="2" fontId="7" fillId="3" borderId="43" applyAlignment="1" pivotButton="0" quotePrefix="0" xfId="50">
      <alignment horizontal="center" vertical="center"/>
    </xf>
    <xf numFmtId="0" fontId="28" fillId="3" borderId="43" applyAlignment="1" pivotButton="0" quotePrefix="0" xfId="50">
      <alignment horizontal="center" vertical="center"/>
    </xf>
    <xf numFmtId="164" fontId="44" fillId="3" borderId="4" applyAlignment="1" pivotButton="0" quotePrefix="0" xfId="50">
      <alignment horizontal="centerContinuous" vertical="center"/>
    </xf>
    <xf numFmtId="164" fontId="44" fillId="3" borderId="3" applyAlignment="1" pivotButton="0" quotePrefix="0" xfId="50">
      <alignment horizontal="centerContinuous" vertical="center"/>
    </xf>
    <xf numFmtId="164" fontId="45" fillId="3" borderId="3" applyAlignment="1" pivotButton="0" quotePrefix="0" xfId="50">
      <alignment horizontal="centerContinuous" vertical="center"/>
    </xf>
    <xf numFmtId="164" fontId="8" fillId="3" borderId="3" applyAlignment="1" pivotButton="0" quotePrefix="0" xfId="50">
      <alignment vertical="center" wrapText="1"/>
    </xf>
    <xf numFmtId="164" fontId="8"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7" applyAlignment="1" pivotButton="0" quotePrefix="0" xfId="50">
      <alignment vertical="center"/>
    </xf>
    <xf numFmtId="164" fontId="8" fillId="3" borderId="8" applyAlignment="1" pivotButton="0" quotePrefix="0" xfId="50">
      <alignment vertical="center"/>
    </xf>
    <xf numFmtId="164" fontId="8" fillId="3" borderId="8" applyAlignment="1" pivotButton="0" quotePrefix="0" xfId="50">
      <alignment horizontal="left" vertical="center"/>
    </xf>
    <xf numFmtId="1" fontId="31" fillId="3" borderId="44" applyAlignment="1" pivotButton="0" quotePrefix="0" xfId="50">
      <alignment horizontal="center" vertical="center"/>
    </xf>
    <xf numFmtId="0" fontId="31" fillId="3" borderId="43" applyAlignment="1" pivotButton="0" quotePrefix="0" xfId="50">
      <alignment horizontal="center" vertical="center"/>
    </xf>
    <xf numFmtId="1" fontId="31" fillId="3" borderId="33" applyAlignment="1" pivotButton="0" quotePrefix="0" xfId="50">
      <alignment horizontal="center" vertical="center"/>
    </xf>
    <xf numFmtId="0" fontId="31" fillId="3" borderId="32" applyAlignment="1" pivotButton="0" quotePrefix="0" xfId="50">
      <alignment horizontal="center" vertical="center"/>
    </xf>
    <xf numFmtId="1" fontId="31" fillId="3" borderId="41" applyAlignment="1" pivotButton="0" quotePrefix="0" xfId="50">
      <alignment horizontal="center" vertical="center"/>
    </xf>
    <xf numFmtId="0" fontId="31" fillId="3" borderId="40" applyAlignment="1" pivotButton="0" quotePrefix="0" xfId="50">
      <alignment horizontal="center" vertical="center"/>
    </xf>
    <xf numFmtId="164" fontId="28" fillId="0" borderId="0" pivotButton="0" quotePrefix="0" xfId="50"/>
    <xf numFmtId="1" fontId="32" fillId="3" borderId="0" applyAlignment="1" applyProtection="1" pivotButton="0" quotePrefix="0" xfId="0">
      <alignment horizontal="left" vertical="center"/>
      <protection locked="0" hidden="0"/>
    </xf>
    <xf numFmtId="164" fontId="3" fillId="39" borderId="9" applyAlignment="1" pivotButton="0" quotePrefix="0" xfId="50">
      <alignment vertical="center"/>
    </xf>
    <xf numFmtId="164" fontId="4" fillId="39" borderId="8"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47" fillId="39" borderId="5" applyAlignment="1" pivotButton="0" quotePrefix="0" xfId="50">
      <alignment vertical="center" wrapText="1"/>
    </xf>
    <xf numFmtId="164" fontId="47" fillId="39" borderId="3" applyAlignment="1" pivotButton="0" quotePrefix="0" xfId="50">
      <alignment vertical="center" wrapText="1"/>
    </xf>
    <xf numFmtId="1" fontId="28" fillId="3" borderId="44" applyAlignment="1" pivotButton="0" quotePrefix="0" xfId="50">
      <alignment horizontal="center" vertical="center"/>
    </xf>
    <xf numFmtId="1" fontId="28" fillId="3" borderId="33" applyAlignment="1" pivotButton="0" quotePrefix="0" xfId="50">
      <alignment horizontal="center" vertical="center"/>
    </xf>
    <xf numFmtId="1" fontId="28" fillId="3" borderId="41" applyAlignment="1" pivotButton="0" quotePrefix="0" xfId="50">
      <alignment horizontal="center" vertical="center"/>
    </xf>
    <xf numFmtId="164" fontId="27" fillId="2" borderId="0" applyAlignment="1" pivotButton="0" quotePrefix="0" xfId="50">
      <alignment vertical="center"/>
    </xf>
    <xf numFmtId="164" fontId="27" fillId="3" borderId="0" applyAlignment="1" pivotButton="0" quotePrefix="0" xfId="50">
      <alignment vertical="center"/>
    </xf>
    <xf numFmtId="0" fontId="0" fillId="0" borderId="0" applyAlignment="1" pivotButton="0" quotePrefix="0" xfId="0">
      <alignment horizontal="center" vertical="center"/>
    </xf>
    <xf numFmtId="164" fontId="3" fillId="2" borderId="8" applyAlignment="1" pivotButton="0" quotePrefix="0" xfId="50">
      <alignment horizontal="left" vertical="center"/>
    </xf>
    <xf numFmtId="164" fontId="3" fillId="2" borderId="0" applyAlignment="1" pivotButton="0" quotePrefix="0" xfId="50">
      <alignment horizontal="left" vertical="center"/>
    </xf>
    <xf numFmtId="0" fontId="0" fillId="0" borderId="0" pivotButton="0" quotePrefix="0" xfId="0"/>
    <xf numFmtId="0" fontId="49" fillId="0" borderId="0" pivotButton="0" quotePrefix="0" xfId="0"/>
    <xf numFmtId="0" fontId="3" fillId="3" borderId="0" applyAlignment="1" pivotButton="0" quotePrefix="0" xfId="0">
      <alignment horizontal="center" vertical="center"/>
    </xf>
    <xf numFmtId="1" fontId="32" fillId="3" borderId="0" applyAlignment="1" applyProtection="1" pivotButton="0" quotePrefix="0" xfId="0">
      <alignment horizontal="center" vertical="center"/>
      <protection locked="0" hidden="0"/>
    </xf>
    <xf numFmtId="0" fontId="0" fillId="3" borderId="0" applyAlignment="1" pivotButton="0" quotePrefix="0" xfId="0">
      <alignment vertical="center"/>
    </xf>
    <xf numFmtId="164" fontId="3" fillId="0" borderId="0" applyAlignment="1" pivotButton="0" quotePrefix="0" xfId="50">
      <alignment vertical="center"/>
    </xf>
    <xf numFmtId="0" fontId="0" fillId="0" borderId="0" applyAlignment="1" pivotButton="0" quotePrefix="0" xfId="0">
      <alignment vertical="center"/>
    </xf>
    <xf numFmtId="0" fontId="25" fillId="0" borderId="0" applyAlignment="1" pivotButton="0" quotePrefix="0" xfId="0">
      <alignment horizontal="center" vertical="center"/>
    </xf>
    <xf numFmtId="164" fontId="3" fillId="0" borderId="0" pivotButton="0" quotePrefix="0" xfId="50"/>
    <xf numFmtId="0" fontId="35" fillId="3" borderId="0" applyAlignment="1" applyProtection="1" pivotButton="0" quotePrefix="0" xfId="0">
      <alignment horizontal="center" vertical="center"/>
      <protection locked="0" hidden="0"/>
    </xf>
    <xf numFmtId="0" fontId="32" fillId="3" borderId="0" applyAlignment="1" pivotButton="0" quotePrefix="0" xfId="0">
      <alignment horizontal="center" vertical="center"/>
    </xf>
    <xf numFmtId="0" fontId="0" fillId="3" borderId="0" applyAlignment="1" pivotButton="0" quotePrefix="0" xfId="0">
      <alignment horizontal="center" vertical="center"/>
    </xf>
    <xf numFmtId="0" fontId="4" fillId="3" borderId="0" applyAlignment="1" pivotButton="0" quotePrefix="0" xfId="0">
      <alignment horizontal="center" vertical="center"/>
    </xf>
    <xf numFmtId="0" fontId="37" fillId="3" borderId="0" applyAlignment="1" pivotButton="0" quotePrefix="0" xfId="0">
      <alignment horizontal="left" vertical="center"/>
    </xf>
    <xf numFmtId="0" fontId="34" fillId="3" borderId="0" applyAlignment="1" applyProtection="1" pivotButton="0" quotePrefix="0" xfId="0">
      <alignment horizontal="center" vertical="center"/>
      <protection locked="0" hidden="0"/>
    </xf>
    <xf numFmtId="0" fontId="22" fillId="3" borderId="0" applyAlignment="1" pivotButton="0" quotePrefix="0" xfId="0">
      <alignment horizontal="left" vertical="center"/>
    </xf>
    <xf numFmtId="2" fontId="42" fillId="38" borderId="0" applyAlignment="1" pivotButton="0" quotePrefix="0" xfId="0">
      <alignment horizontal="left" vertical="center"/>
    </xf>
    <xf numFmtId="0" fontId="0" fillId="3" borderId="0" pivotButton="0" quotePrefix="0" xfId="0"/>
    <xf numFmtId="0" fontId="49" fillId="3" borderId="0" pivotButton="0" quotePrefix="0" xfId="0"/>
    <xf numFmtId="164" fontId="3" fillId="3" borderId="0" applyAlignment="1" pivotButton="0" quotePrefix="0" xfId="50">
      <alignment vertical="center"/>
    </xf>
    <xf numFmtId="0" fontId="25" fillId="3" borderId="0" applyAlignment="1" pivotButton="0" quotePrefix="0" xfId="0">
      <alignment horizontal="center" vertical="center"/>
    </xf>
    <xf numFmtId="164" fontId="3" fillId="3" borderId="0" pivotButton="0" quotePrefix="0" xfId="50"/>
    <xf numFmtId="2" fontId="42" fillId="3" borderId="0" applyAlignment="1" pivotButton="0" quotePrefix="0" xfId="0">
      <alignment horizontal="left" vertical="center"/>
    </xf>
    <xf numFmtId="164" fontId="3" fillId="3" borderId="0" pivotButton="0" quotePrefix="0" xfId="50"/>
    <xf numFmtId="0" fontId="9" fillId="3" borderId="0" applyAlignment="1" pivotButton="0" quotePrefix="0" xfId="0">
      <alignment horizontal="center" vertical="center"/>
    </xf>
    <xf numFmtId="164" fontId="3" fillId="0" borderId="2" applyAlignment="1" pivotButton="0" quotePrefix="0" xfId="50">
      <alignment vertical="center"/>
    </xf>
    <xf numFmtId="164" fontId="3" fillId="0" borderId="6" pivotButton="0" quotePrefix="0" xfId="50"/>
    <xf numFmtId="164" fontId="32" fillId="0" borderId="0" applyAlignment="1" pivotButton="0" quotePrefix="0" xfId="50">
      <alignment horizontal="left" vertical="center"/>
    </xf>
    <xf numFmtId="0" fontId="32" fillId="3" borderId="2" applyAlignment="1" pivotButton="0" quotePrefix="0" xfId="0">
      <alignment horizontal="left" vertical="center"/>
    </xf>
    <xf numFmtId="0" fontId="9" fillId="3" borderId="5" pivotButton="0" quotePrefix="0" xfId="0"/>
    <xf numFmtId="0" fontId="9" fillId="3" borderId="3" pivotButton="0" quotePrefix="0" xfId="0"/>
    <xf numFmtId="0" fontId="32" fillId="3" borderId="0" applyAlignment="1" pivotButton="0" quotePrefix="0" xfId="0">
      <alignment horizontal="left" vertical="center"/>
    </xf>
    <xf numFmtId="0" fontId="9" fillId="3" borderId="0" applyAlignment="1" pivotButton="0" quotePrefix="0" xfId="0">
      <alignment horizontal="left" vertical="center"/>
    </xf>
    <xf numFmtId="164" fontId="3" fillId="0" borderId="9" pivotButton="0" quotePrefix="0" xfId="50"/>
    <xf numFmtId="164" fontId="3" fillId="0" borderId="8" pivotButton="0" quotePrefix="0" xfId="50"/>
    <xf numFmtId="164" fontId="3" fillId="0" borderId="2" pivotButton="0" quotePrefix="0" xfId="50"/>
    <xf numFmtId="1" fontId="32" fillId="3" borderId="3" applyAlignment="1" applyProtection="1" pivotButton="0" quotePrefix="0" xfId="0">
      <alignment horizontal="left" vertical="center"/>
      <protection locked="0" hidden="0"/>
    </xf>
    <xf numFmtId="164" fontId="3" fillId="0" borderId="7" pivotButton="0" quotePrefix="0" xfId="50"/>
    <xf numFmtId="164" fontId="3" fillId="0" borderId="5" applyAlignment="1" pivotButton="0" quotePrefix="0" xfId="50">
      <alignment vertical="center"/>
    </xf>
    <xf numFmtId="164" fontId="3" fillId="0" borderId="3" applyAlignment="1" pivotButton="0" quotePrefix="0" xfId="50">
      <alignment vertical="center"/>
    </xf>
    <xf numFmtId="164" fontId="3" fillId="0" borderId="4" applyAlignment="1" pivotButton="0" quotePrefix="0" xfId="50">
      <alignment vertical="center"/>
    </xf>
    <xf numFmtId="0" fontId="3" fillId="3" borderId="0" applyAlignment="1" pivotButton="0" quotePrefix="0" xfId="0">
      <alignment horizontal="left" vertical="center"/>
    </xf>
    <xf numFmtId="164" fontId="3" fillId="0" borderId="0" applyAlignment="1" pivotButton="0" quotePrefix="0" xfId="50">
      <alignment horizontal="left" vertical="center"/>
    </xf>
    <xf numFmtId="0" fontId="3" fillId="3" borderId="0" applyAlignment="1" pivotButton="0" quotePrefix="0" xfId="0">
      <alignment horizontal="left" vertical="center" wrapText="1"/>
    </xf>
    <xf numFmtId="0" fontId="32" fillId="3" borderId="0" applyAlignment="1" applyProtection="1" pivotButton="0" quotePrefix="0" xfId="0">
      <alignment horizontal="left" vertical="center"/>
      <protection locked="0" hidden="0"/>
    </xf>
    <xf numFmtId="164" fontId="3" fillId="3" borderId="0" applyAlignment="1" pivotButton="0" quotePrefix="0" xfId="50">
      <alignment horizontal="left" vertical="center"/>
    </xf>
    <xf numFmtId="0" fontId="3" fillId="3" borderId="0" applyAlignment="1" applyProtection="1" pivotButton="0" quotePrefix="0" xfId="0">
      <alignment horizontal="left" vertical="center"/>
      <protection locked="0" hidden="0"/>
    </xf>
    <xf numFmtId="164" fontId="32" fillId="3" borderId="0" applyAlignment="1" pivotButton="0" quotePrefix="0" xfId="50">
      <alignment horizontal="left" vertical="center"/>
    </xf>
    <xf numFmtId="164" fontId="3" fillId="0" borderId="3" applyAlignment="1" pivotButton="0" quotePrefix="0" xfId="50">
      <alignment horizontal="left"/>
    </xf>
    <xf numFmtId="0" fontId="4" fillId="3" borderId="6" applyAlignment="1" pivotButton="0" quotePrefix="0" xfId="0">
      <alignment horizontal="left" vertical="center"/>
    </xf>
    <xf numFmtId="0" fontId="32" fillId="3" borderId="2" applyAlignment="1" applyProtection="1" pivotButton="0" quotePrefix="0" xfId="0">
      <alignment horizontal="left" vertical="center"/>
      <protection locked="0" hidden="0"/>
    </xf>
    <xf numFmtId="0" fontId="9" fillId="3" borderId="5" applyAlignment="1" pivotButton="0" quotePrefix="0" xfId="0">
      <alignment horizontal="left" vertical="center"/>
    </xf>
    <xf numFmtId="0" fontId="3" fillId="3" borderId="3" applyAlignment="1" pivotButton="0" quotePrefix="0" xfId="0">
      <alignment horizontal="left" vertical="center"/>
    </xf>
    <xf numFmtId="0" fontId="3" fillId="3" borderId="4" applyAlignment="1" pivotButton="0" quotePrefix="0" xfId="0">
      <alignment horizontal="left" vertical="center"/>
    </xf>
    <xf numFmtId="164" fontId="3" fillId="0" borderId="2" applyAlignment="1" pivotButton="0" quotePrefix="0" xfId="50">
      <alignment horizontal="left" vertical="center"/>
    </xf>
    <xf numFmtId="164" fontId="3" fillId="0" borderId="6" applyAlignment="1" pivotButton="0" quotePrefix="0" xfId="50">
      <alignment horizontal="left" vertical="center"/>
    </xf>
    <xf numFmtId="0" fontId="9" fillId="3" borderId="0" applyAlignment="1" pivotButton="0" quotePrefix="0" xfId="0">
      <alignment horizontal="left" vertical="center" wrapText="1"/>
    </xf>
    <xf numFmtId="164" fontId="3" fillId="3" borderId="0" applyAlignment="1" pivotButton="0" quotePrefix="0" xfId="50">
      <alignment horizontal="left" vertical="center" wrapText="1"/>
    </xf>
    <xf numFmtId="164" fontId="32" fillId="3" borderId="0" applyAlignment="1" pivotButton="0" quotePrefix="0" xfId="50">
      <alignment horizontal="left" vertical="center" wrapText="1"/>
    </xf>
    <xf numFmtId="164" fontId="3" fillId="3" borderId="6" applyAlignment="1" pivotButton="0" quotePrefix="0" xfId="50">
      <alignment horizontal="left" vertical="center" wrapText="1"/>
    </xf>
    <xf numFmtId="164" fontId="3" fillId="0" borderId="0" applyAlignment="1" pivotButton="0" quotePrefix="0" xfId="50">
      <alignment horizontal="left" vertical="center" wrapText="1"/>
    </xf>
    <xf numFmtId="164" fontId="3" fillId="0" borderId="0" applyAlignment="1" pivotButton="0" quotePrefix="0" xfId="50">
      <alignment horizontal="left" vertical="center"/>
    </xf>
    <xf numFmtId="0" fontId="3" fillId="3" borderId="6" applyAlignment="1" pivotButton="0" quotePrefix="0" xfId="0">
      <alignment horizontal="center" vertical="center" wrapText="1"/>
    </xf>
    <xf numFmtId="0" fontId="3" fillId="3" borderId="2" applyAlignment="1" pivotButton="0" quotePrefix="0" xfId="0">
      <alignment horizontal="center" vertical="center" wrapText="1"/>
    </xf>
    <xf numFmtId="0" fontId="32" fillId="3" borderId="6" applyAlignment="1" pivotButton="0" quotePrefix="0" xfId="0">
      <alignment horizontal="center" vertical="center" wrapText="1"/>
    </xf>
    <xf numFmtId="1" fontId="32" fillId="3" borderId="0" applyAlignment="1" pivotButton="0" quotePrefix="0" xfId="0">
      <alignment horizontal="left" vertical="center" wrapText="1"/>
    </xf>
    <xf numFmtId="0" fontId="4" fillId="3" borderId="0" applyAlignment="1" pivotButton="0" quotePrefix="0" xfId="0">
      <alignment horizontal="left" vertical="center" wrapText="1"/>
    </xf>
    <xf numFmtId="0" fontId="32" fillId="3" borderId="0" applyAlignment="1" pivotButton="0" quotePrefix="0" xfId="0">
      <alignment horizontal="left" vertical="center" wrapText="1"/>
    </xf>
    <xf numFmtId="2" fontId="32" fillId="3" borderId="0" applyAlignment="1" pivotButton="0" quotePrefix="0" xfId="0">
      <alignment horizontal="left" vertical="center" wrapText="1"/>
    </xf>
    <xf numFmtId="0" fontId="35" fillId="3" borderId="0" applyAlignment="1" applyProtection="1" pivotButton="0" quotePrefix="0" xfId="0">
      <alignment horizontal="left" vertical="center" wrapText="1"/>
      <protection locked="0" hidden="0"/>
    </xf>
    <xf numFmtId="0" fontId="3" fillId="3" borderId="9" applyAlignment="1" pivotButton="0" quotePrefix="0" xfId="0">
      <alignment horizontal="center" vertical="center"/>
    </xf>
    <xf numFmtId="0" fontId="9" fillId="3" borderId="8" applyAlignment="1" pivotButton="0" quotePrefix="0" xfId="0">
      <alignment horizontal="center" vertical="center"/>
    </xf>
    <xf numFmtId="0" fontId="3" fillId="3" borderId="8" applyAlignment="1" applyProtection="1" pivotButton="0" quotePrefix="0" xfId="0">
      <alignment horizontal="center" vertical="center"/>
      <protection locked="0" hidden="0"/>
    </xf>
    <xf numFmtId="0" fontId="35" fillId="3" borderId="8" applyAlignment="1" applyProtection="1" pivotButton="0" quotePrefix="0" xfId="0">
      <alignment horizontal="center" vertical="center"/>
      <protection locked="0" hidden="0"/>
    </xf>
    <xf numFmtId="0" fontId="3" fillId="3" borderId="8" applyAlignment="1" pivotButton="0" quotePrefix="0" xfId="0">
      <alignment horizontal="center"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0" fontId="3" fillId="3" borderId="5" applyAlignment="1" pivotButton="0" quotePrefix="0" xfId="0">
      <alignment horizontal="center" vertical="center"/>
    </xf>
    <xf numFmtId="0" fontId="36" fillId="3" borderId="3" applyAlignment="1" pivotButton="0" quotePrefix="0" xfId="0">
      <alignment horizontal="center" vertical="center"/>
    </xf>
    <xf numFmtId="0" fontId="3" fillId="3" borderId="3" applyAlignment="1" pivotButton="0" quotePrefix="0" xfId="0">
      <alignment horizontal="center" vertical="center"/>
    </xf>
    <xf numFmtId="0" fontId="3" fillId="3" borderId="3" applyAlignment="1" applyProtection="1" pivotButton="0" quotePrefix="0" xfId="0">
      <alignment horizontal="center" vertical="center"/>
      <protection locked="0" hidden="0"/>
    </xf>
    <xf numFmtId="0" fontId="3" fillId="3" borderId="4" applyAlignment="1" pivotButton="0" quotePrefix="0" xfId="0">
      <alignment horizontal="center" vertical="center"/>
    </xf>
    <xf numFmtId="164" fontId="3" fillId="3" borderId="0" applyAlignment="1" pivotButton="0" quotePrefix="0" xfId="50">
      <alignment horizontal="left" vertical="center"/>
    </xf>
    <xf numFmtId="1" fontId="32" fillId="41" borderId="0" applyAlignment="1" pivotButton="0" quotePrefix="0" xfId="0">
      <alignment horizontal="left" vertical="center" wrapText="1"/>
    </xf>
    <xf numFmtId="0" fontId="32" fillId="3" borderId="6" applyAlignment="1" pivotButton="0" quotePrefix="0" xfId="0">
      <alignment horizontal="left" vertical="center" wrapText="1"/>
    </xf>
    <xf numFmtId="0" fontId="28" fillId="4" borderId="9" pivotButton="0" quotePrefix="0" xfId="0"/>
    <xf numFmtId="0" fontId="28" fillId="4" borderId="8" pivotButton="0" quotePrefix="0" xfId="0"/>
    <xf numFmtId="0" fontId="7" fillId="4" borderId="9" applyAlignment="1" pivotButton="0" quotePrefix="0" xfId="0">
      <alignment horizontal="left" vertical="center"/>
    </xf>
    <xf numFmtId="0" fontId="28" fillId="4" borderId="2" pivotButton="0" quotePrefix="0" xfId="0"/>
    <xf numFmtId="0" fontId="28" fillId="4" borderId="0" pivotButton="0" quotePrefix="0" xfId="0"/>
    <xf numFmtId="0" fontId="7" fillId="4" borderId="2" applyAlignment="1" pivotButton="0" quotePrefix="0" xfId="0">
      <alignment horizontal="left" vertical="center"/>
    </xf>
    <xf numFmtId="0" fontId="28" fillId="4" borderId="5" applyAlignment="1" pivotButton="0" quotePrefix="0" xfId="0">
      <alignment vertical="center"/>
    </xf>
    <xf numFmtId="15" fontId="7" fillId="4" borderId="3" applyAlignment="1" pivotButton="0" quotePrefix="0" xfId="0">
      <alignment horizontal="center" vertical="center"/>
    </xf>
    <xf numFmtId="0" fontId="7" fillId="4" borderId="5" applyAlignment="1" pivotButton="0" quotePrefix="0" xfId="0">
      <alignment horizontal="center"/>
    </xf>
    <xf numFmtId="0" fontId="7" fillId="4" borderId="3" applyAlignment="1" pivotButton="0" quotePrefix="0" xfId="0">
      <alignment horizontal="center"/>
    </xf>
    <xf numFmtId="0" fontId="7" fillId="4" borderId="4" applyAlignment="1" pivotButton="0" quotePrefix="0" xfId="0">
      <alignment horizontal="center"/>
    </xf>
    <xf numFmtId="0" fontId="9" fillId="0" borderId="0" applyAlignment="1" pivotButton="0" quotePrefix="0" xfId="0">
      <alignment horizontal="left" vertical="center"/>
    </xf>
    <xf numFmtId="0" fontId="9" fillId="0" borderId="3" applyAlignment="1" pivotButton="0" quotePrefix="0" xfId="0">
      <alignment horizontal="left" vertical="center"/>
    </xf>
    <xf numFmtId="164" fontId="3" fillId="0" borderId="0" applyAlignment="1" pivotButton="0" quotePrefix="0" xfId="50">
      <alignment horizontal="left" vertical="center" wrapText="1"/>
    </xf>
    <xf numFmtId="1" fontId="32" fillId="3" borderId="0" applyAlignment="1" pivotButton="0" quotePrefix="0" xfId="50">
      <alignment horizontal="left" vertical="center"/>
    </xf>
    <xf numFmtId="170" fontId="32" fillId="3" borderId="0" applyAlignment="1" pivotButton="0" quotePrefix="0" xfId="50">
      <alignment horizontal="left" vertical="center"/>
    </xf>
    <xf numFmtId="164" fontId="32" fillId="41" borderId="0" applyAlignment="1" pivotButton="0" quotePrefix="0" xfId="50">
      <alignment horizontal="left" vertical="center"/>
    </xf>
    <xf numFmtId="0" fontId="7" fillId="3" borderId="9" applyAlignment="1" pivotButton="0" quotePrefix="0" xfId="0">
      <alignment horizontal="center" vertical="center"/>
    </xf>
    <xf numFmtId="0" fontId="9" fillId="3" borderId="7" applyAlignment="1" pivotButton="0" quotePrefix="0" xfId="0">
      <alignment horizontal="center" vertical="center"/>
    </xf>
    <xf numFmtId="0" fontId="9" fillId="3" borderId="6" applyAlignment="1" pivotButton="0" quotePrefix="0" xfId="0">
      <alignment horizontal="left" vertical="center" wrapText="1"/>
    </xf>
    <xf numFmtId="1" fontId="32" fillId="3" borderId="6" applyAlignment="1" pivotButton="0" quotePrefix="0" xfId="50">
      <alignment horizontal="left" vertical="center" wrapText="1"/>
    </xf>
    <xf numFmtId="164" fontId="4" fillId="3" borderId="0" applyAlignment="1" pivotButton="0" quotePrefix="0" xfId="50">
      <alignment horizontal="left" vertical="center" wrapText="1"/>
    </xf>
    <xf numFmtId="0" fontId="7" fillId="3" borderId="2" applyAlignment="1" pivotButton="0" quotePrefix="0" xfId="0">
      <alignment horizontal="center" vertical="center"/>
    </xf>
    <xf numFmtId="0" fontId="9" fillId="3" borderId="6" applyAlignment="1" pivotButton="0" quotePrefix="0" xfId="0">
      <alignment horizontal="center" vertical="center"/>
    </xf>
    <xf numFmtId="164" fontId="3" fillId="2" borderId="0" applyAlignment="1" pivotButton="0" quotePrefix="0" xfId="50">
      <alignment horizontal="left" vertical="center"/>
    </xf>
    <xf numFmtId="164" fontId="43" fillId="3" borderId="0" applyAlignment="1" pivotButton="0" quotePrefix="0" xfId="50">
      <alignment vertical="center"/>
    </xf>
    <xf numFmtId="164" fontId="8" fillId="3" borderId="0" applyAlignment="1" pivotButton="0" quotePrefix="0" xfId="50">
      <alignment vertical="center"/>
    </xf>
    <xf numFmtId="164" fontId="43" fillId="2" borderId="0" applyAlignment="1" pivotButton="0" quotePrefix="0" xfId="50">
      <alignment vertical="center"/>
    </xf>
    <xf numFmtId="164" fontId="8" fillId="2" borderId="0" applyAlignment="1" pivotButton="0" quotePrefix="0" xfId="50">
      <alignment vertical="center"/>
    </xf>
    <xf numFmtId="164" fontId="3" fillId="3" borderId="0" applyAlignment="1" pivotButton="0" quotePrefix="0" xfId="50">
      <alignment horizontal="center" vertical="center"/>
    </xf>
    <xf numFmtId="164" fontId="3" fillId="2" borderId="2" applyAlignment="1" pivotButton="0" quotePrefix="0" xfId="50">
      <alignment horizontal="left" vertical="center"/>
    </xf>
    <xf numFmtId="164" fontId="3" fillId="2" borderId="6" applyAlignment="1" pivotButton="0" quotePrefix="0" xfId="50">
      <alignment horizontal="left" vertical="center"/>
    </xf>
    <xf numFmtId="164" fontId="3" fillId="3" borderId="6"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1" fontId="3" fillId="2" borderId="0" applyAlignment="1" pivotButton="0" quotePrefix="0" xfId="50">
      <alignment horizontal="left" vertical="center"/>
    </xf>
    <xf numFmtId="1" fontId="32" fillId="2" borderId="0" applyAlignment="1" pivotButton="0" quotePrefix="0" xfId="50">
      <alignment horizontal="left" vertical="center"/>
    </xf>
    <xf numFmtId="0" fontId="32" fillId="3" borderId="1" applyAlignment="1" pivotButton="0" quotePrefix="0" xfId="0">
      <alignment horizontal="left" vertical="center"/>
    </xf>
    <xf numFmtId="171" fontId="32" fillId="2" borderId="0" applyAlignment="1" pivotButton="0" quotePrefix="0" xfId="50">
      <alignment horizontal="left" vertical="center"/>
    </xf>
    <xf numFmtId="0" fontId="9" fillId="0" borderId="1" applyAlignment="1" pivotButton="0" quotePrefix="0" xfId="0">
      <alignment horizontal="left" vertical="center"/>
    </xf>
    <xf numFmtId="0" fontId="28" fillId="4" borderId="9" applyAlignment="1" pivotButton="0" quotePrefix="0" xfId="0">
      <alignment horizontal="left" vertical="center"/>
    </xf>
    <xf numFmtId="0" fontId="28" fillId="4" borderId="2" applyAlignment="1" pivotButton="0" quotePrefix="0" xfId="0">
      <alignment horizontal="left" vertical="center"/>
    </xf>
    <xf numFmtId="0" fontId="3" fillId="3" borderId="2" applyAlignment="1" pivotButton="0" quotePrefix="0" xfId="0">
      <alignment horizontal="left" vertical="center"/>
    </xf>
    <xf numFmtId="0" fontId="9" fillId="0" borderId="6" applyAlignment="1" pivotButton="0" quotePrefix="0" xfId="0">
      <alignment horizontal="left" vertical="center"/>
    </xf>
    <xf numFmtId="164" fontId="3" fillId="3" borderId="2" applyAlignment="1" pivotButton="0" quotePrefix="0" xfId="50">
      <alignment horizontal="left" vertical="center"/>
    </xf>
    <xf numFmtId="164" fontId="31" fillId="2" borderId="6" applyAlignment="1" pivotButton="0" quotePrefix="0" xfId="50">
      <alignment horizontal="center" vertical="center"/>
    </xf>
    <xf numFmtId="0" fontId="32" fillId="3" borderId="6" applyAlignment="1" pivotButton="0" quotePrefix="0" xfId="0">
      <alignment horizontal="left" vertical="center"/>
    </xf>
    <xf numFmtId="0" fontId="9" fillId="0" borderId="45" applyAlignment="1" pivotButton="0" quotePrefix="0" xfId="0">
      <alignment horizontal="left" vertical="center"/>
    </xf>
    <xf numFmtId="164" fontId="3" fillId="2" borderId="5" applyAlignment="1" pivotButton="0" quotePrefix="0" xfId="50">
      <alignment horizontal="left" vertical="center"/>
    </xf>
    <xf numFmtId="172" fontId="31" fillId="2" borderId="3" applyAlignment="1" pivotButton="0" quotePrefix="0" xfId="50">
      <alignment horizontal="left" vertical="center"/>
    </xf>
    <xf numFmtId="0" fontId="7" fillId="4" borderId="0" applyAlignment="1" pivotButton="0" quotePrefix="0" xfId="0">
      <alignment vertical="center"/>
    </xf>
    <xf numFmtId="0" fontId="28" fillId="4" borderId="5" applyAlignment="1" pivotButton="0" quotePrefix="0" xfId="0">
      <alignment horizontal="left" vertical="center"/>
    </xf>
    <xf numFmtId="0" fontId="7" fillId="4" borderId="3" applyAlignment="1" pivotButton="0" quotePrefix="0" xfId="0">
      <alignment horizontal="left" vertical="center"/>
    </xf>
    <xf numFmtId="0" fontId="7" fillId="4" borderId="3" applyAlignment="1" pivotButton="0" quotePrefix="0" xfId="0">
      <alignment vertical="center"/>
    </xf>
    <xf numFmtId="0" fontId="7" fillId="4" borderId="2" applyAlignment="1" pivotButton="0" quotePrefix="0" xfId="0">
      <alignment vertical="center"/>
    </xf>
    <xf numFmtId="0" fontId="7" fillId="4" borderId="5" applyAlignment="1" pivotButton="0" quotePrefix="0" xfId="0">
      <alignment vertical="center"/>
    </xf>
    <xf numFmtId="0" fontId="7" fillId="4" borderId="4" applyAlignment="1" pivotButton="0" quotePrefix="0" xfId="0">
      <alignment vertical="center"/>
    </xf>
    <xf numFmtId="0" fontId="3" fillId="3" borderId="9" applyAlignment="1" pivotButton="0" quotePrefix="0" xfId="0">
      <alignment horizontal="left" vertical="center"/>
    </xf>
    <xf numFmtId="0" fontId="36" fillId="3" borderId="8" applyAlignment="1" pivotButton="0" quotePrefix="0" xfId="0">
      <alignment horizontal="left" vertical="center"/>
    </xf>
    <xf numFmtId="0" fontId="3" fillId="3" borderId="8" applyAlignment="1" pivotButton="0" quotePrefix="0" xfId="0">
      <alignment horizontal="left" vertical="center"/>
    </xf>
    <xf numFmtId="0" fontId="4" fillId="3" borderId="8" applyAlignment="1" pivotButton="0" quotePrefix="0" xfId="0">
      <alignment horizontal="left" vertical="center"/>
    </xf>
    <xf numFmtId="0" fontId="9" fillId="0" borderId="7" applyAlignment="1" pivotButton="0" quotePrefix="0" xfId="0">
      <alignment horizontal="left"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0" fontId="9" fillId="0" borderId="2" applyAlignment="1" pivotButton="0" quotePrefix="0" xfId="0">
      <alignment horizontal="left" vertical="center"/>
    </xf>
    <xf numFmtId="0" fontId="9" fillId="0" borderId="5" applyAlignment="1" pivotButton="0" quotePrefix="0" xfId="0">
      <alignment horizontal="left" vertical="center"/>
    </xf>
    <xf numFmtId="0" fontId="9" fillId="0" borderId="4" applyAlignment="1" pivotButton="0" quotePrefix="0" xfId="0">
      <alignment horizontal="left" vertical="center"/>
    </xf>
    <xf numFmtId="0" fontId="32" fillId="3" borderId="9" applyAlignment="1" pivotButton="0" quotePrefix="0" xfId="0">
      <alignment horizontal="left" vertical="center"/>
    </xf>
    <xf numFmtId="0" fontId="32" fillId="3" borderId="8" applyAlignment="1" pivotButton="0" quotePrefix="0" xfId="0">
      <alignment horizontal="left" vertical="center"/>
    </xf>
    <xf numFmtId="0" fontId="32" fillId="3" borderId="7" applyAlignment="1" pivotButton="0" quotePrefix="0" xfId="0">
      <alignment horizontal="left" vertical="center"/>
    </xf>
    <xf numFmtId="0" fontId="9" fillId="0" borderId="46" applyAlignment="1" pivotButton="0" quotePrefix="0" xfId="0">
      <alignment horizontal="left" vertical="center"/>
    </xf>
    <xf numFmtId="164" fontId="3" fillId="2" borderId="9" applyAlignment="1" pivotButton="0" quotePrefix="0" xfId="50">
      <alignment horizontal="left" vertical="center"/>
    </xf>
    <xf numFmtId="164" fontId="3" fillId="2" borderId="7" applyAlignment="1" pivotButton="0" quotePrefix="0" xfId="50">
      <alignment horizontal="left" vertical="center"/>
    </xf>
    <xf numFmtId="1" fontId="3" fillId="2" borderId="6" applyAlignment="1" pivotButton="0" quotePrefix="0" xfId="50">
      <alignment horizontal="left" vertical="center"/>
    </xf>
    <xf numFmtId="164" fontId="31" fillId="2" borderId="4" applyAlignment="1" pivotButton="0" quotePrefix="0" xfId="50">
      <alignment horizontal="left" vertical="center"/>
    </xf>
    <xf numFmtId="164" fontId="43" fillId="2" borderId="6" applyAlignment="1" pivotButton="0" quotePrefix="0" xfId="50">
      <alignment vertical="center"/>
    </xf>
    <xf numFmtId="0" fontId="3" fillId="3" borderId="5" applyAlignment="1" pivotButton="0" quotePrefix="0" xfId="0">
      <alignment horizontal="left" vertical="center"/>
    </xf>
    <xf numFmtId="164" fontId="27" fillId="2" borderId="6" applyAlignment="1" pivotButton="0" quotePrefix="0" xfId="50">
      <alignment vertical="center"/>
    </xf>
    <xf numFmtId="164" fontId="8" fillId="2" borderId="6" applyAlignment="1" pivotButton="0" quotePrefix="0" xfId="50">
      <alignment vertical="center"/>
    </xf>
    <xf numFmtId="164" fontId="27" fillId="2" borderId="2" applyAlignment="1" pivotButton="0" quotePrefix="0" xfId="50">
      <alignment vertical="center"/>
    </xf>
    <xf numFmtId="164" fontId="8" fillId="2" borderId="2" applyAlignment="1" pivotButton="0" quotePrefix="0" xfId="50">
      <alignment vertical="center"/>
    </xf>
    <xf numFmtId="164" fontId="31" fillId="2" borderId="11"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0" fontId="7" fillId="4" borderId="8" applyAlignment="1" pivotButton="0" quotePrefix="0" xfId="0">
      <alignment vertical="center"/>
    </xf>
    <xf numFmtId="164" fontId="3" fillId="2" borderId="21" applyAlignment="1" pivotButton="0" quotePrefix="0" xfId="50">
      <alignment horizontal="center" vertical="center"/>
    </xf>
    <xf numFmtId="164" fontId="3" fillId="3" borderId="2" applyAlignment="1" pivotButton="0" quotePrefix="0" xfId="50">
      <alignment vertical="center"/>
    </xf>
    <xf numFmtId="164" fontId="3" fillId="3" borderId="5" applyAlignment="1" pivotButton="0" quotePrefix="0" xfId="50">
      <alignment vertical="center"/>
    </xf>
    <xf numFmtId="164" fontId="3" fillId="3" borderId="9" applyAlignment="1" pivotButton="0" quotePrefix="0" xfId="50">
      <alignment vertical="center"/>
    </xf>
    <xf numFmtId="0" fontId="32" fillId="0" borderId="0" applyAlignment="1" pivotButton="0" quotePrefix="0" xfId="50">
      <alignment horizontal="lef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2" fontId="3" fillId="3" borderId="0" applyAlignment="1" pivotButton="0" quotePrefix="0" xfId="50">
      <alignment horizontal="center" vertical="center"/>
    </xf>
    <xf numFmtId="2" fontId="3" fillId="3" borderId="0" applyAlignment="1" pivotButton="0" quotePrefix="0" xfId="50">
      <alignment horizontal="left" vertical="center"/>
    </xf>
    <xf numFmtId="2" fontId="3" fillId="3" borderId="6" applyAlignment="1" pivotButton="0" quotePrefix="0" xfId="50">
      <alignment horizontal="left"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11" pivotButton="0" quotePrefix="0" xfId="50"/>
    <xf numFmtId="164" fontId="33" fillId="3" borderId="21" pivotButton="0" quotePrefix="0" xfId="50"/>
    <xf numFmtId="0" fontId="3" fillId="3" borderId="0" pivotButton="0" quotePrefix="0" xfId="1"/>
    <xf numFmtId="0" fontId="0" fillId="3" borderId="0" applyAlignment="1" pivotButton="0" quotePrefix="0" xfId="0">
      <alignment horizontal="left" vertical="center"/>
    </xf>
    <xf numFmtId="0" fontId="0" fillId="3" borderId="0" applyAlignment="1" pivotButton="0" quotePrefix="1" xfId="0">
      <alignment horizontal="left" vertical="center"/>
    </xf>
    <xf numFmtId="0" fontId="54" fillId="3" borderId="0" applyAlignment="1" pivotButton="0" quotePrefix="0" xfId="0">
      <alignment horizontal="left" vertical="center"/>
    </xf>
    <xf numFmtId="0" fontId="37" fillId="3" borderId="0" applyAlignment="1" pivotButton="0" quotePrefix="0" xfId="0">
      <alignment horizontal="center" vertical="center"/>
    </xf>
    <xf numFmtId="164" fontId="5" fillId="3" borderId="0" applyAlignment="1" pivotButton="0" quotePrefix="0" xfId="50">
      <alignment horizontal="center" vertical="center"/>
    </xf>
    <xf numFmtId="0" fontId="6" fillId="3" borderId="0" applyAlignment="1" pivotButton="0" quotePrefix="0" xfId="3">
      <alignment horizontal="center"/>
    </xf>
    <xf numFmtId="164" fontId="33" fillId="3" borderId="0" pivotButton="0" quotePrefix="0" xfId="50"/>
    <xf numFmtId="173" fontId="32" fillId="3" borderId="0" applyAlignment="1" applyProtection="1" pivotButton="0" quotePrefix="0" xfId="0">
      <alignment horizontal="left" vertical="center"/>
      <protection locked="0" hidden="0"/>
    </xf>
    <xf numFmtId="164" fontId="32" fillId="3" borderId="10"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 fontId="3" fillId="3" borderId="0" applyAlignment="1" pivotButton="0" quotePrefix="0" xfId="50">
      <alignment horizontal="left" vertical="center"/>
    </xf>
    <xf numFmtId="172" fontId="31" fillId="3" borderId="3" applyAlignment="1" pivotButton="0" quotePrefix="0" xfId="50">
      <alignment horizontal="left" vertical="center"/>
    </xf>
    <xf numFmtId="164" fontId="3" fillId="2" borderId="22" applyAlignment="1" pivotButton="0" quotePrefix="0" xfId="50">
      <alignment horizontal="center" vertical="center"/>
    </xf>
    <xf numFmtId="2" fontId="3" fillId="3" borderId="0" applyAlignment="1" pivotButton="0" quotePrefix="0" xfId="50">
      <alignment horizontal="left" vertical="center"/>
    </xf>
    <xf numFmtId="164" fontId="31" fillId="2" borderId="3" applyAlignment="1" pivotButton="0" quotePrefix="0" xfId="50">
      <alignment horizontal="left"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55" fillId="3" borderId="0" applyAlignment="1" pivotButton="0" quotePrefix="0" xfId="50">
      <alignment horizontal="center" vertical="center"/>
    </xf>
    <xf numFmtId="164" fontId="55" fillId="3" borderId="2" applyAlignment="1" pivotButton="0" quotePrefix="0" xfId="50">
      <alignment horizontal="center" vertical="center"/>
    </xf>
    <xf numFmtId="164" fontId="55" fillId="3" borderId="6" applyAlignment="1" pivotButton="0" quotePrefix="0" xfId="50">
      <alignment horizontal="center" vertical="center"/>
    </xf>
    <xf numFmtId="174" fontId="32" fillId="3" borderId="0" applyAlignment="1" pivotButton="0" quotePrefix="0" xfId="50">
      <alignment horizontal="left" vertical="center"/>
    </xf>
    <xf numFmtId="171" fontId="32" fillId="3" borderId="0" applyAlignment="1" applyProtection="1" pivotButton="0" quotePrefix="0" xfId="0">
      <alignment horizontal="left" vertical="center"/>
      <protection locked="0" hidden="0"/>
    </xf>
    <xf numFmtId="0" fontId="7" fillId="3" borderId="3" applyAlignment="1" pivotButton="0" quotePrefix="0" xfId="0">
      <alignment horizontal="right"/>
    </xf>
    <xf numFmtId="1" fontId="7" fillId="3" borderId="4" applyAlignment="1" pivotButton="0" quotePrefix="0" xfId="0">
      <alignment horizontal="left"/>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8" fontId="31" fillId="3" borderId="36" applyAlignment="1" pivotButton="0" quotePrefix="0" xfId="50">
      <alignment horizontal="center" vertical="center"/>
    </xf>
    <xf numFmtId="164" fontId="7" fillId="42" borderId="7" applyAlignment="1" pivotButton="0" quotePrefix="0" xfId="0">
      <alignment horizontal="left" vertical="center"/>
    </xf>
    <xf numFmtId="164" fontId="3" fillId="0" borderId="5" pivotButton="0" quotePrefix="0" xfId="50"/>
    <xf numFmtId="164" fontId="3" fillId="0" borderId="3" pivotButton="0" quotePrefix="0" xfId="50"/>
    <xf numFmtId="164" fontId="3" fillId="0" borderId="4" pivotButton="0" quotePrefix="0" xfId="50"/>
    <xf numFmtId="0" fontId="3" fillId="3" borderId="9" applyAlignment="1" pivotButton="0" quotePrefix="0" xfId="0">
      <alignment horizontal="left" vertical="center" wrapText="1"/>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64" fontId="3" fillId="0" borderId="7" applyAlignment="1" pivotButton="0" quotePrefix="0" xfId="50">
      <alignment horizontal="left" vertical="center" wrapText="1"/>
    </xf>
    <xf numFmtId="1" fontId="32" fillId="3" borderId="5" applyAlignment="1" pivotButton="0" quotePrefix="0" xfId="50">
      <alignment horizontal="left" vertical="center"/>
    </xf>
    <xf numFmtId="0" fontId="32" fillId="3" borderId="3" applyAlignment="1" applyProtection="1" pivotButton="0" quotePrefix="0" xfId="0">
      <alignment horizontal="left" vertical="center"/>
      <protection locked="0" hidden="0"/>
    </xf>
    <xf numFmtId="171" fontId="32" fillId="3" borderId="3" applyAlignment="1" applyProtection="1" pivotButton="0" quotePrefix="0" xfId="0">
      <alignment horizontal="left" vertical="center"/>
      <protection locked="0" hidden="0"/>
    </xf>
    <xf numFmtId="171" fontId="32" fillId="3" borderId="4" applyAlignment="1" applyProtection="1" pivotButton="0" quotePrefix="0" xfId="0">
      <alignment horizontal="left" vertical="center"/>
      <protection locked="0" hidden="0"/>
    </xf>
    <xf numFmtId="164" fontId="32" fillId="3" borderId="8" applyAlignment="1" pivotButton="0" quotePrefix="0" xfId="50">
      <alignment horizontal="left" vertical="center" wrapText="1"/>
    </xf>
    <xf numFmtId="0" fontId="32" fillId="3" borderId="5"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9" fillId="3" borderId="8" applyAlignment="1" pivotButton="0" quotePrefix="0" xfId="0">
      <alignment horizontal="left" vertical="center" wrapText="1"/>
    </xf>
    <xf numFmtId="0" fontId="7" fillId="4" borderId="5" applyAlignment="1" pivotButton="0" quotePrefix="0" xfId="0">
      <alignment horizontal="left"/>
    </xf>
    <xf numFmtId="49" fontId="7" fillId="4" borderId="4" applyAlignment="1" pivotButton="0" quotePrefix="0" xfId="0">
      <alignment horizontal="left" vertical="center"/>
    </xf>
    <xf numFmtId="175" fontId="32" fillId="3" borderId="0" applyAlignment="1" applyProtection="1" pivotButton="0" quotePrefix="0" xfId="0">
      <alignment horizontal="left" vertical="center"/>
      <protection locked="0" hidden="0"/>
    </xf>
    <xf numFmtId="176" fontId="32" fillId="3" borderId="0" applyAlignment="1" applyProtection="1" pivotButton="0" quotePrefix="0" xfId="0">
      <alignment horizontal="left" vertical="center"/>
      <protection locked="0" hidden="0"/>
    </xf>
    <xf numFmtId="164" fontId="43" fillId="2" borderId="8" applyAlignment="1" pivotButton="0" quotePrefix="0" xfId="50">
      <alignment vertical="center"/>
    </xf>
    <xf numFmtId="0" fontId="9" fillId="3" borderId="8" applyAlignment="1" pivotButton="0" quotePrefix="0" xfId="0">
      <alignment horizontal="left" vertical="center"/>
    </xf>
    <xf numFmtId="0" fontId="3" fillId="3" borderId="7" applyAlignment="1" pivotButton="0" quotePrefix="0" xfId="0">
      <alignment horizontal="left" vertical="center"/>
    </xf>
    <xf numFmtId="164" fontId="32" fillId="3" borderId="5" applyAlignment="1" pivotButton="0" quotePrefix="0" xfId="50">
      <alignment horizontal="left" vertical="center"/>
    </xf>
    <xf numFmtId="0" fontId="32" fillId="0" borderId="3" applyAlignment="1" pivotButton="0" quotePrefix="0" xfId="0">
      <alignment horizontal="left" vertical="center"/>
    </xf>
    <xf numFmtId="164" fontId="32" fillId="3" borderId="3" applyAlignment="1" pivotButton="0" quotePrefix="0" xfId="50">
      <alignment horizontal="left" vertical="center"/>
    </xf>
    <xf numFmtId="0" fontId="32" fillId="3" borderId="3" applyAlignment="1" pivotButton="0" quotePrefix="0" xfId="0">
      <alignment horizontal="left" vertical="center"/>
    </xf>
    <xf numFmtId="177" fontId="32" fillId="3" borderId="4" applyAlignment="1" applyProtection="1" pivotButton="0" quotePrefix="0" xfId="0">
      <alignment horizontal="left" vertical="center"/>
      <protection locked="0" hidden="0"/>
    </xf>
    <xf numFmtId="164" fontId="27" fillId="3" borderId="0" applyAlignment="1" pivotButton="0" quotePrefix="0" xfId="50">
      <alignment horizontal="left" vertical="center"/>
    </xf>
    <xf numFmtId="164" fontId="27" fillId="3" borderId="49" applyAlignment="1" pivotButton="0" quotePrefix="0" xfId="50">
      <alignment horizontal="left" vertical="center"/>
    </xf>
    <xf numFmtId="0" fontId="58" fillId="3" borderId="49" applyAlignment="1" pivotButton="0" quotePrefix="0" xfId="0">
      <alignment horizontal="left" vertical="center"/>
    </xf>
    <xf numFmtId="0" fontId="58" fillId="3" borderId="0" applyAlignment="1" pivotButton="0" quotePrefix="0" xfId="0">
      <alignment horizontal="left" vertical="center"/>
    </xf>
    <xf numFmtId="0" fontId="27" fillId="3" borderId="0" applyAlignment="1" pivotButton="0" quotePrefix="0" xfId="0">
      <alignment horizontal="left" vertical="center"/>
    </xf>
    <xf numFmtId="164" fontId="27" fillId="3" borderId="49" applyAlignment="1" pivotButton="0" quotePrefix="0" xfId="50">
      <alignment horizontal="left" vertical="center" wrapText="1"/>
    </xf>
    <xf numFmtId="164" fontId="27" fillId="3" borderId="0" applyAlignment="1" pivotButton="0" quotePrefix="0" xfId="50">
      <alignment horizontal="left" vertical="center" wrapText="1"/>
    </xf>
    <xf numFmtId="0" fontId="7" fillId="4" borderId="26" applyAlignment="1" pivotButton="0" quotePrefix="0" xfId="0">
      <alignment horizontal="center" vertical="center"/>
    </xf>
    <xf numFmtId="0" fontId="9" fillId="0" borderId="11" applyAlignment="1" pivotButton="0" quotePrefix="0" xfId="0">
      <alignment horizontal="center" vertical="center"/>
    </xf>
    <xf numFmtId="0" fontId="9" fillId="0" borderId="21" applyAlignment="1" pivotButton="0" quotePrefix="0" xfId="0">
      <alignment horizontal="center" vertical="center"/>
    </xf>
    <xf numFmtId="0" fontId="7" fillId="4" borderId="3" applyAlignment="1" pivotButton="0" quotePrefix="0" xfId="0">
      <alignment horizontal="center"/>
    </xf>
    <xf numFmtId="0" fontId="4" fillId="3" borderId="0" applyAlignment="1" pivotButton="0" quotePrefix="0" xfId="0">
      <alignment horizontal="center" vertical="center" wrapText="1"/>
    </xf>
    <xf numFmtId="0" fontId="7" fillId="4" borderId="9" applyAlignment="1" pivotButton="0" quotePrefix="0" xfId="0">
      <alignment horizontal="center" vertical="center"/>
    </xf>
    <xf numFmtId="0" fontId="7" fillId="4" borderId="7" applyAlignment="1" pivotButton="0" quotePrefix="0" xfId="0">
      <alignment horizontal="center" vertical="center"/>
    </xf>
    <xf numFmtId="0" fontId="7" fillId="4" borderId="5" applyAlignment="1" pivotButton="0" quotePrefix="0" xfId="0">
      <alignment horizontal="center" vertical="center"/>
    </xf>
    <xf numFmtId="0" fontId="7" fillId="4" borderId="4" applyAlignment="1" pivotButton="0" quotePrefix="0" xfId="0">
      <alignment horizontal="center" vertical="center"/>
    </xf>
    <xf numFmtId="0" fontId="7" fillId="4" borderId="8" applyAlignment="1" pivotButton="0" quotePrefix="0" xfId="0">
      <alignment horizontal="center" vertical="center"/>
    </xf>
    <xf numFmtId="0" fontId="7" fillId="4" borderId="3" applyAlignment="1" pivotButton="0" quotePrefix="0" xfId="0">
      <alignment horizontal="center" vertical="center"/>
    </xf>
    <xf numFmtId="164" fontId="3" fillId="0" borderId="0" applyAlignment="1" pivotButton="0" quotePrefix="0" xfId="50">
      <alignment horizontal="center" vertical="center"/>
    </xf>
    <xf numFmtId="0" fontId="0" fillId="0" borderId="0" applyAlignment="1" pivotButton="0" quotePrefix="0" xfId="0">
      <alignment horizontal="center" vertical="center"/>
    </xf>
    <xf numFmtId="14" fontId="7" fillId="4" borderId="2" applyAlignment="1" pivotButton="0" quotePrefix="0" xfId="0">
      <alignment horizontal="center"/>
    </xf>
    <xf numFmtId="14" fontId="7" fillId="4" borderId="0" applyAlignment="1" pivotButton="0" quotePrefix="0" xfId="0">
      <alignment horizontal="center"/>
    </xf>
    <xf numFmtId="14" fontId="7" fillId="4" borderId="6" applyAlignment="1" pivotButton="0" quotePrefix="0" xfId="0">
      <alignment horizontal="center"/>
    </xf>
    <xf numFmtId="0" fontId="7" fillId="4" borderId="0" applyAlignment="1" pivotButton="0" quotePrefix="0" xfId="0">
      <alignment horizontal="center"/>
    </xf>
    <xf numFmtId="0" fontId="7" fillId="4" borderId="6" applyAlignment="1" pivotButton="0" quotePrefix="0" xfId="0">
      <alignment horizontal="center"/>
    </xf>
    <xf numFmtId="0" fontId="57" fillId="3" borderId="2" applyAlignment="1" pivotButton="0" quotePrefix="0" xfId="0">
      <alignment horizontal="center" vertical="center"/>
    </xf>
    <xf numFmtId="0" fontId="57" fillId="3" borderId="0" applyAlignment="1" pivotButton="0" quotePrefix="0" xfId="0">
      <alignment horizontal="center" vertical="center"/>
    </xf>
    <xf numFmtId="0" fontId="57" fillId="3" borderId="6" applyAlignment="1" pivotButton="0" quotePrefix="0" xfId="0">
      <alignment horizontal="center" vertical="center"/>
    </xf>
    <xf numFmtId="0" fontId="32" fillId="36" borderId="26" applyAlignment="1" pivotButton="0" quotePrefix="0" xfId="0">
      <alignment horizontal="center" vertical="center"/>
    </xf>
    <xf numFmtId="0" fontId="32" fillId="36" borderId="11" applyAlignment="1" pivotButton="0" quotePrefix="0" xfId="0">
      <alignment horizontal="center" vertical="center"/>
    </xf>
    <xf numFmtId="0" fontId="32" fillId="36" borderId="21" applyAlignment="1" pivotButton="0" quotePrefix="0" xfId="0">
      <alignment horizontal="center" vertical="center"/>
    </xf>
    <xf numFmtId="164" fontId="7" fillId="3" borderId="0" applyAlignment="1" pivotButton="0" quotePrefix="0" xfId="50">
      <alignment horizontal="center" vertical="center" wrapText="1"/>
    </xf>
    <xf numFmtId="0" fontId="7" fillId="4" borderId="0" applyAlignment="1" pivotButton="0" quotePrefix="0" xfId="0">
      <alignment horizontal="center" vertical="center"/>
    </xf>
    <xf numFmtId="0" fontId="7" fillId="4" borderId="6" applyAlignment="1" pivotButton="0" quotePrefix="0" xfId="0">
      <alignment horizontal="center" vertical="center"/>
    </xf>
    <xf numFmtId="14" fontId="7" fillId="4" borderId="2" applyAlignment="1" pivotButton="0" quotePrefix="0" xfId="0">
      <alignment horizontal="center" vertical="center"/>
    </xf>
    <xf numFmtId="14" fontId="7" fillId="4" borderId="0" applyAlignment="1" pivotButton="0" quotePrefix="0" xfId="0">
      <alignment horizontal="center" vertical="center"/>
    </xf>
    <xf numFmtId="14" fontId="7" fillId="4" borderId="6" applyAlignment="1" pivotButton="0" quotePrefix="0" xfId="0">
      <alignment horizontal="center" vertical="center"/>
    </xf>
    <xf numFmtId="0" fontId="32" fillId="36" borderId="5" applyAlignment="1" pivotButton="0" quotePrefix="0" xfId="0">
      <alignment horizontal="center" vertical="center"/>
    </xf>
    <xf numFmtId="0" fontId="32" fillId="36" borderId="3" applyAlignment="1" pivotButton="0" quotePrefix="0" xfId="0">
      <alignment horizontal="center" vertical="center"/>
    </xf>
    <xf numFmtId="0" fontId="32" fillId="36" borderId="4" applyAlignment="1" pivotButton="0" quotePrefix="0" xfId="0">
      <alignment horizontal="center" vertical="center"/>
    </xf>
    <xf numFmtId="0" fontId="32" fillId="43" borderId="10" applyAlignment="1" pivotButton="0" quotePrefix="0" xfId="0">
      <alignment horizontal="center" vertical="center"/>
    </xf>
    <xf numFmtId="164" fontId="32" fillId="43" borderId="10" applyAlignment="1" pivotButton="0" quotePrefix="0" xfId="50">
      <alignment horizontal="center" vertical="center"/>
    </xf>
    <xf numFmtId="0" fontId="9" fillId="0" borderId="48" applyAlignment="1" pivotButton="0" quotePrefix="0" xfId="0">
      <alignment horizontal="center" vertical="center"/>
    </xf>
    <xf numFmtId="0" fontId="9" fillId="0" borderId="47" applyAlignment="1" pivotButton="0" quotePrefix="0" xfId="0">
      <alignment horizontal="center" vertical="center"/>
    </xf>
    <xf numFmtId="164" fontId="3" fillId="2" borderId="48" applyAlignment="1" pivotButton="0" quotePrefix="0" xfId="50">
      <alignment horizontal="center" vertical="center"/>
    </xf>
    <xf numFmtId="164" fontId="3" fillId="2" borderId="47" applyAlignment="1" pivotButton="0" quotePrefix="0" xfId="50">
      <alignment horizontal="center" vertical="center"/>
    </xf>
    <xf numFmtId="164" fontId="29" fillId="3" borderId="0" applyAlignment="1" pivotButton="0" quotePrefix="0" xfId="50">
      <alignment horizontal="left" vertical="center" wrapText="1"/>
    </xf>
    <xf numFmtId="0" fontId="48" fillId="3" borderId="0" applyAlignment="1" pivotButton="0" quotePrefix="0" xfId="0">
      <alignment vertical="center" wrapText="1"/>
    </xf>
    <xf numFmtId="0" fontId="6" fillId="3" borderId="9" applyAlignment="1" pivotButton="0" quotePrefix="0" xfId="50">
      <alignment horizontal="center" vertical="center" textRotation="90"/>
    </xf>
    <xf numFmtId="164" fontId="6" fillId="3" borderId="2" applyAlignment="1" pivotButton="0" quotePrefix="0" xfId="50">
      <alignment horizontal="center" vertical="center" textRotation="90"/>
    </xf>
    <xf numFmtId="178" fontId="3" fillId="3" borderId="26" applyAlignment="1" pivotButton="0" quotePrefix="0" xfId="50">
      <alignment horizontal="right" vertical="center"/>
    </xf>
    <xf numFmtId="164" fontId="3" fillId="0" borderId="11" applyAlignment="1" pivotButton="0" quotePrefix="0" xfId="50">
      <alignment vertical="center"/>
    </xf>
    <xf numFmtId="164" fontId="3" fillId="2" borderId="11" applyAlignment="1" pivotButton="0" quotePrefix="0" xfId="50">
      <alignment horizontal="right" vertical="center"/>
    </xf>
    <xf numFmtId="164" fontId="3" fillId="0" borderId="21" applyAlignment="1" pivotButton="0" quotePrefix="0" xfId="50">
      <alignment vertical="center"/>
    </xf>
    <xf numFmtId="164" fontId="8" fillId="3" borderId="0" applyAlignment="1" pivotButton="0" quotePrefix="0" xfId="50">
      <alignment vertical="center" wrapText="1"/>
    </xf>
    <xf numFmtId="164" fontId="56" fillId="3" borderId="3" applyAlignment="1" pivotButton="0" quotePrefix="0" xfId="50">
      <alignment horizontal="left" vertical="center" wrapText="1"/>
    </xf>
    <xf numFmtId="14" fontId="8" fillId="3" borderId="3" applyAlignment="1" pivotButton="0" quotePrefix="0" xfId="50">
      <alignment horizontal="center" vertical="center"/>
    </xf>
    <xf numFmtId="14" fontId="8" fillId="3" borderId="4" applyAlignment="1" pivotButton="0" quotePrefix="0" xfId="50">
      <alignment horizontal="center" vertical="center"/>
    </xf>
    <xf numFmtId="164" fontId="33" fillId="3" borderId="26" applyAlignment="1" pivotButton="0" quotePrefix="0" xfId="50">
      <alignment horizontal="center"/>
    </xf>
    <xf numFmtId="164" fontId="33" fillId="3" borderId="11" applyAlignment="1" pivotButton="0" quotePrefix="0" xfId="50">
      <alignment horizontal="center"/>
    </xf>
    <xf numFmtId="0" fontId="7" fillId="40" borderId="0" applyAlignment="1" pivotButton="0" quotePrefix="0" xfId="0">
      <alignment horizontal="left" vertical="center"/>
    </xf>
    <xf numFmtId="49" fontId="7" fillId="4" borderId="3" applyAlignment="1" pivotButton="0" quotePrefix="0" xfId="0">
      <alignment horizontal="left"/>
    </xf>
    <xf numFmtId="49" fontId="7" fillId="4" borderId="4" applyAlignment="1" pivotButton="0" quotePrefix="0" xfId="0">
      <alignment horizontal="left"/>
    </xf>
    <xf numFmtId="0" fontId="7" fillId="42" borderId="6" applyAlignment="1" applyProtection="1" pivotButton="0" quotePrefix="0" xfId="0">
      <alignment horizontal="left" vertical="center"/>
      <protection locked="0" hidden="0"/>
    </xf>
    <xf numFmtId="0" fontId="7" fillId="4" borderId="8" applyAlignment="1" pivotButton="0" quotePrefix="0" xfId="0">
      <alignment horizontal="left"/>
    </xf>
    <xf numFmtId="0" fontId="7" fillId="4" borderId="7" applyAlignment="1" pivotButton="0" quotePrefix="0" xfId="0">
      <alignment horizontal="left"/>
    </xf>
    <xf numFmtId="0" fontId="7" fillId="4" borderId="6" applyAlignment="1" pivotButton="0" quotePrefix="0" xfId="0">
      <alignment horizontal="left"/>
    </xf>
    <xf numFmtId="164" fontId="3" fillId="0" borderId="0" pivotButton="0" quotePrefix="0" xfId="50"/>
    <xf numFmtId="164" fontId="3" fillId="3" borderId="0" pivotButton="0" quotePrefix="0" xfId="50"/>
    <xf numFmtId="164" fontId="27" fillId="3" borderId="0" applyAlignment="1" pivotButton="0" quotePrefix="0" xfId="50">
      <alignment horizontal="left" vertical="center"/>
    </xf>
    <xf numFmtId="164" fontId="3" fillId="3" borderId="0" applyAlignment="1" pivotButton="0" quotePrefix="0" xfId="50">
      <alignment vertical="center"/>
    </xf>
    <xf numFmtId="164" fontId="3" fillId="2" borderId="0" applyAlignment="1" pivotButton="0" quotePrefix="0" xfId="50">
      <alignment vertical="center"/>
    </xf>
    <xf numFmtId="0" fontId="0" fillId="0" borderId="8" pivotButton="0" quotePrefix="0" xfId="0"/>
    <xf numFmtId="0" fontId="7" fillId="4" borderId="48" applyAlignment="1" pivotButton="0" quotePrefix="0" xfId="0">
      <alignment horizontal="center" vertical="center"/>
    </xf>
    <xf numFmtId="0" fontId="0" fillId="0" borderId="7" pivotButton="0" quotePrefix="0" xfId="0"/>
    <xf numFmtId="164" fontId="27" fillId="3" borderId="49" applyAlignment="1" pivotButton="0" quotePrefix="0" xfId="50">
      <alignment horizontal="left" vertical="center" wrapText="1"/>
    </xf>
    <xf numFmtId="164" fontId="27" fillId="3" borderId="49" applyAlignment="1" pivotButton="0" quotePrefix="0" xfId="50">
      <alignment horizontal="left" vertical="center"/>
    </xf>
    <xf numFmtId="164" fontId="3" fillId="3" borderId="0" applyAlignment="1" pivotButton="0" quotePrefix="0" xfId="50">
      <alignment horizontal="left" vertical="center"/>
    </xf>
    <xf numFmtId="0" fontId="0" fillId="0" borderId="6" pivotButton="0" quotePrefix="0" xfId="0"/>
    <xf numFmtId="14" fontId="7" fillId="4" borderId="22" applyAlignment="1" pivotButton="0" quotePrefix="0" xfId="0">
      <alignment horizontal="center"/>
    </xf>
    <xf numFmtId="164" fontId="43" fillId="2" borderId="0" applyAlignment="1" pivotButton="0" quotePrefix="0" xfId="50">
      <alignment vertical="center"/>
    </xf>
    <xf numFmtId="164" fontId="28" fillId="0" borderId="0" pivotButton="0" quotePrefix="0" xfId="50"/>
    <xf numFmtId="0" fontId="0" fillId="0" borderId="3" pivotButton="0" quotePrefix="0" xfId="0"/>
    <xf numFmtId="0" fontId="0" fillId="0" borderId="4" pivotButton="0" quotePrefix="0" xfId="0"/>
    <xf numFmtId="164" fontId="3" fillId="0" borderId="2" applyAlignment="1" pivotButton="0" quotePrefix="0" xfId="50">
      <alignment horizontal="left" vertical="center"/>
    </xf>
    <xf numFmtId="164" fontId="3" fillId="0" borderId="0" applyAlignment="1" pivotButton="0" quotePrefix="0" xfId="50">
      <alignment horizontal="left" vertical="center"/>
    </xf>
    <xf numFmtId="164" fontId="43" fillId="3" borderId="0" applyAlignment="1" pivotButton="0" quotePrefix="0" xfId="50">
      <alignment vertical="center"/>
    </xf>
    <xf numFmtId="164" fontId="3" fillId="0" borderId="6" applyAlignment="1" pivotButton="0" quotePrefix="0" xfId="50">
      <alignment horizontal="left" vertical="center"/>
    </xf>
    <xf numFmtId="164" fontId="32" fillId="0" borderId="0" applyAlignment="1" pivotButton="0" quotePrefix="0" xfId="50">
      <alignment horizontal="left" vertical="center"/>
    </xf>
    <xf numFmtId="174" fontId="32" fillId="3" borderId="0" applyAlignment="1" pivotButton="0" quotePrefix="0" xfId="50">
      <alignment horizontal="left" vertical="center"/>
    </xf>
    <xf numFmtId="175" fontId="32" fillId="3" borderId="0" applyAlignment="1" applyProtection="1" pivotButton="0" quotePrefix="0" xfId="0">
      <alignment horizontal="left" vertical="center"/>
      <protection locked="0" hidden="0"/>
    </xf>
    <xf numFmtId="0" fontId="7" fillId="4" borderId="10" applyAlignment="1" pivotButton="0" quotePrefix="0" xfId="0">
      <alignment horizontal="center" vertical="center"/>
    </xf>
    <xf numFmtId="0" fontId="0" fillId="0" borderId="50" pivotButton="0" quotePrefix="0" xfId="0"/>
    <xf numFmtId="0" fontId="0" fillId="0" borderId="21" pivotButton="0" quotePrefix="0" xfId="0"/>
    <xf numFmtId="164" fontId="27" fillId="3" borderId="0" applyAlignment="1" pivotButton="0" quotePrefix="0" xfId="50">
      <alignment vertical="center"/>
    </xf>
    <xf numFmtId="164" fontId="27" fillId="2" borderId="0" applyAlignment="1" pivotButton="0" quotePrefix="0" xfId="50">
      <alignment vertical="center"/>
    </xf>
    <xf numFmtId="164" fontId="3" fillId="0" borderId="9" pivotButton="0" quotePrefix="0" xfId="50"/>
    <xf numFmtId="164" fontId="3" fillId="0" borderId="8" pivotButton="0" quotePrefix="0" xfId="50"/>
    <xf numFmtId="164" fontId="3" fillId="0" borderId="7" pivotButton="0" quotePrefix="0" xfId="50"/>
    <xf numFmtId="164" fontId="8" fillId="3" borderId="0" applyAlignment="1" pivotButton="0" quotePrefix="0" xfId="50">
      <alignment vertical="center"/>
    </xf>
    <xf numFmtId="164" fontId="8" fillId="2" borderId="0" applyAlignment="1" pivotButton="0" quotePrefix="0" xfId="50">
      <alignment vertical="center"/>
    </xf>
    <xf numFmtId="164" fontId="3" fillId="0" borderId="0" applyAlignment="1" pivotButton="0" quotePrefix="0" xfId="50">
      <alignment vertical="center"/>
    </xf>
    <xf numFmtId="164" fontId="3" fillId="0" borderId="2" pivotButton="0" quotePrefix="0" xfId="50"/>
    <xf numFmtId="164" fontId="3" fillId="0" borderId="0" applyAlignment="1" pivotButton="0" quotePrefix="0" xfId="50">
      <alignment horizontal="left" vertical="center" wrapText="1"/>
    </xf>
    <xf numFmtId="164" fontId="3" fillId="3" borderId="0" applyAlignment="1" pivotButton="0" quotePrefix="0" xfId="50">
      <alignment horizontal="left" vertical="center" wrapText="1"/>
    </xf>
    <xf numFmtId="164" fontId="3" fillId="0" borderId="6" pivotButton="0" quotePrefix="0" xfId="50"/>
    <xf numFmtId="170" fontId="32" fillId="3" borderId="0" applyAlignment="1" pivotButton="0" quotePrefix="0" xfId="50">
      <alignment horizontal="left" vertical="center"/>
    </xf>
    <xf numFmtId="164" fontId="32" fillId="3" borderId="0" applyAlignment="1" pivotButton="0" quotePrefix="0" xfId="50">
      <alignment horizontal="left" vertical="center"/>
    </xf>
    <xf numFmtId="164" fontId="27" fillId="3" borderId="0" applyAlignment="1" pivotButton="0" quotePrefix="0" xfId="50">
      <alignment horizontal="left" vertical="center" wrapText="1"/>
    </xf>
    <xf numFmtId="164" fontId="32" fillId="41" borderId="0" applyAlignment="1" pivotButton="0" quotePrefix="0" xfId="50">
      <alignment horizontal="left" vertical="center"/>
    </xf>
    <xf numFmtId="164" fontId="3" fillId="0" borderId="0" applyAlignment="1" pivotButton="0" quotePrefix="0" xfId="50">
      <alignment horizontal="center" vertical="center"/>
    </xf>
    <xf numFmtId="164" fontId="3" fillId="0" borderId="5" applyAlignment="1" pivotButton="0" quotePrefix="0" xfId="50">
      <alignment vertical="center"/>
    </xf>
    <xf numFmtId="164" fontId="3" fillId="0" borderId="3" applyAlignment="1" pivotButton="0" quotePrefix="0" xfId="50">
      <alignment horizontal="left"/>
    </xf>
    <xf numFmtId="164" fontId="3" fillId="0" borderId="4" applyAlignment="1" pivotButton="0" quotePrefix="0" xfId="50">
      <alignment vertical="center"/>
    </xf>
    <xf numFmtId="164" fontId="3" fillId="0" borderId="8" applyAlignment="1" pivotButton="0" quotePrefix="0" xfId="50">
      <alignment horizontal="left" vertical="center"/>
    </xf>
    <xf numFmtId="164" fontId="3" fillId="3" borderId="8" applyAlignment="1" pivotButton="0" quotePrefix="0" xfId="50">
      <alignment horizontal="left" vertical="center" wrapText="1"/>
    </xf>
    <xf numFmtId="164" fontId="3" fillId="0" borderId="8" applyAlignment="1" pivotButton="0" quotePrefix="0" xfId="50">
      <alignment horizontal="left" vertical="center" wrapText="1"/>
    </xf>
    <xf numFmtId="171" fontId="32" fillId="3" borderId="3" applyAlignment="1" applyProtection="1" pivotButton="0" quotePrefix="0" xfId="0">
      <alignment horizontal="left" vertical="center"/>
      <protection locked="0" hidden="0"/>
    </xf>
    <xf numFmtId="164" fontId="3" fillId="0" borderId="3" pivotButton="0" quotePrefix="0" xfId="50"/>
    <xf numFmtId="164" fontId="3" fillId="0" borderId="4" pivotButton="0" quotePrefix="0" xfId="50"/>
    <xf numFmtId="0" fontId="0" fillId="0" borderId="5" pivotButton="0" quotePrefix="0" xfId="0"/>
    <xf numFmtId="164" fontId="3" fillId="3" borderId="6" applyAlignment="1" pivotButton="0" quotePrefix="0" xfId="50">
      <alignment horizontal="left" vertical="center" wrapText="1"/>
    </xf>
    <xf numFmtId="164" fontId="3" fillId="0" borderId="2" applyAlignment="1" pivotButton="0" quotePrefix="0" xfId="50">
      <alignment vertical="center"/>
    </xf>
    <xf numFmtId="164" fontId="32" fillId="3" borderId="8" applyAlignment="1" pivotButton="0" quotePrefix="0" xfId="50">
      <alignment horizontal="left" vertical="center" wrapText="1"/>
    </xf>
    <xf numFmtId="164" fontId="3" fillId="0" borderId="7" applyAlignment="1" pivotButton="0" quotePrefix="0" xfId="50">
      <alignment horizontal="left" vertical="center" wrapText="1"/>
    </xf>
    <xf numFmtId="171" fontId="32" fillId="3" borderId="4" applyAlignment="1" applyProtection="1" pivotButton="0" quotePrefix="0" xfId="0">
      <alignment horizontal="left" vertical="center"/>
      <protection locked="0" hidden="0"/>
    </xf>
    <xf numFmtId="164" fontId="3" fillId="3" borderId="9" applyAlignment="1" pivotButton="0" quotePrefix="0" xfId="50">
      <alignment horizontal="left" vertical="center" wrapText="1"/>
    </xf>
    <xf numFmtId="0" fontId="7" fillId="4" borderId="21" applyAlignment="1" pivotButton="0" quotePrefix="0" xfId="0">
      <alignment horizontal="center" vertical="center"/>
    </xf>
    <xf numFmtId="164" fontId="32" fillId="3" borderId="0" applyAlignment="1" pivotButton="0" quotePrefix="0" xfId="50">
      <alignment horizontal="left" vertical="center" wrapText="1"/>
    </xf>
    <xf numFmtId="171" fontId="32" fillId="3" borderId="0" applyAlignment="1" applyProtection="1" pivotButton="0" quotePrefix="0" xfId="0">
      <alignment horizontal="left" vertical="center"/>
      <protection locked="0" hidden="0"/>
    </xf>
    <xf numFmtId="164" fontId="10" fillId="0" borderId="0" pivotButton="0" quotePrefix="0" xfId="50"/>
    <xf numFmtId="164" fontId="3" fillId="0" borderId="3" applyAlignment="1" pivotButton="0" quotePrefix="0" xfId="50">
      <alignment vertical="center"/>
    </xf>
    <xf numFmtId="169" fontId="4" fillId="3" borderId="8" applyAlignment="1" applyProtection="1" pivotButton="0" quotePrefix="0" xfId="0">
      <alignment horizontal="center" vertical="center"/>
      <protection locked="0" hidden="0"/>
    </xf>
    <xf numFmtId="169" fontId="4" fillId="3" borderId="7" applyAlignment="1" applyProtection="1" pivotButton="0" quotePrefix="0" xfId="0">
      <alignment horizontal="center" vertical="center"/>
      <protection locked="0" hidden="0"/>
    </xf>
    <xf numFmtId="164" fontId="4" fillId="3" borderId="0" applyAlignment="1" pivotButton="0" quotePrefix="0" xfId="50">
      <alignment horizontal="left" vertical="center" wrapText="1"/>
    </xf>
    <xf numFmtId="0" fontId="57" fillId="3" borderId="22" applyAlignment="1" pivotButton="0" quotePrefix="0" xfId="0">
      <alignment horizontal="center" vertical="center"/>
    </xf>
    <xf numFmtId="176" fontId="32" fillId="3" borderId="0" applyAlignment="1" applyProtection="1" pivotButton="0" quotePrefix="0" xfId="0">
      <alignment horizontal="left" vertical="center"/>
      <protection locked="0" hidden="0"/>
    </xf>
    <xf numFmtId="164" fontId="3" fillId="0" borderId="5" pivotButton="0" quotePrefix="0" xfId="50"/>
    <xf numFmtId="164" fontId="5" fillId="3" borderId="0" applyAlignment="1" pivotButton="0" quotePrefix="0" xfId="50">
      <alignment horizontal="center" vertical="center"/>
    </xf>
    <xf numFmtId="164" fontId="3" fillId="2" borderId="0" applyAlignment="1" pivotButton="0" quotePrefix="0" xfId="50">
      <alignment horizontal="left" vertical="center"/>
    </xf>
    <xf numFmtId="164" fontId="7" fillId="42" borderId="7" applyAlignment="1" pivotButton="0" quotePrefix="0" xfId="0">
      <alignment horizontal="left" vertical="center"/>
    </xf>
    <xf numFmtId="164" fontId="7" fillId="3" borderId="0" applyAlignment="1" pivotButton="0" quotePrefix="0" xfId="50">
      <alignment horizontal="center" vertical="center" wrapText="1"/>
    </xf>
    <xf numFmtId="14" fontId="7" fillId="4" borderId="22" applyAlignment="1" pivotButton="0" quotePrefix="0" xfId="0">
      <alignment horizontal="center" vertical="center"/>
    </xf>
    <xf numFmtId="164" fontId="43" fillId="2" borderId="8" applyAlignment="1" pivotButton="0" quotePrefix="0" xfId="50">
      <alignment vertical="center"/>
    </xf>
    <xf numFmtId="164" fontId="43" fillId="2" borderId="6" applyAlignment="1" pivotButton="0" quotePrefix="0" xfId="50">
      <alignment vertical="center"/>
    </xf>
    <xf numFmtId="164" fontId="32" fillId="3" borderId="5" applyAlignment="1" pivotButton="0" quotePrefix="0" xfId="50">
      <alignment horizontal="left" vertical="center"/>
    </xf>
    <xf numFmtId="164" fontId="32" fillId="3" borderId="3" applyAlignment="1" pivotButton="0" quotePrefix="0" xfId="50">
      <alignment horizontal="left" vertical="center"/>
    </xf>
    <xf numFmtId="177" fontId="32" fillId="3" borderId="4" applyAlignment="1" applyProtection="1" pivotButton="0" quotePrefix="0" xfId="0">
      <alignment horizontal="left" vertical="center"/>
      <protection locked="0" hidden="0"/>
    </xf>
    <xf numFmtId="173" fontId="32" fillId="3" borderId="0" applyAlignment="1" applyProtection="1" pivotButton="0" quotePrefix="0" xfId="0">
      <alignment horizontal="left" vertical="center"/>
      <protection locked="0" hidden="0"/>
    </xf>
    <xf numFmtId="164" fontId="3" fillId="2" borderId="9" applyAlignment="1" pivotButton="0" quotePrefix="0" xfId="50">
      <alignment horizontal="left" vertical="center"/>
    </xf>
    <xf numFmtId="164" fontId="3" fillId="2" borderId="8" applyAlignment="1" pivotButton="0" quotePrefix="0" xfId="50">
      <alignment horizontal="left" vertical="center"/>
    </xf>
    <xf numFmtId="164" fontId="3" fillId="2" borderId="7" applyAlignment="1" pivotButton="0" quotePrefix="0" xfId="50">
      <alignment horizontal="left" vertical="center"/>
    </xf>
    <xf numFmtId="164" fontId="3" fillId="2" borderId="2" applyAlignment="1" pivotButton="0" quotePrefix="0" xfId="50">
      <alignment horizontal="left" vertical="center"/>
    </xf>
    <xf numFmtId="164" fontId="27" fillId="2" borderId="6" applyAlignment="1" pivotButton="0" quotePrefix="0" xfId="50">
      <alignment vertical="center"/>
    </xf>
    <xf numFmtId="171" fontId="32" fillId="2" borderId="0" applyAlignment="1" pivotButton="0" quotePrefix="0" xfId="50">
      <alignment horizontal="left" vertical="center"/>
    </xf>
    <xf numFmtId="164" fontId="8" fillId="2" borderId="6" applyAlignment="1" pivotButton="0" quotePrefix="0" xfId="50">
      <alignment vertical="center"/>
    </xf>
    <xf numFmtId="164" fontId="3" fillId="2" borderId="6" applyAlignment="1" pivotButton="0" quotePrefix="0" xfId="50">
      <alignment horizontal="left" vertical="center"/>
    </xf>
    <xf numFmtId="164" fontId="27" fillId="2" borderId="2" applyAlignment="1" pivotButton="0" quotePrefix="0" xfId="50">
      <alignment vertical="center"/>
    </xf>
    <xf numFmtId="164" fontId="8" fillId="2" borderId="2" applyAlignment="1" pivotButton="0" quotePrefix="0" xfId="50">
      <alignment vertical="center"/>
    </xf>
    <xf numFmtId="164" fontId="3" fillId="2" borderId="5" applyAlignment="1" pivotButton="0" quotePrefix="0" xfId="50">
      <alignment horizontal="left" vertical="center"/>
    </xf>
    <xf numFmtId="164" fontId="3" fillId="2" borderId="3" applyAlignment="1" pivotButton="0" quotePrefix="0" xfId="50">
      <alignment horizontal="left" vertical="center"/>
    </xf>
    <xf numFmtId="164" fontId="3" fillId="2" borderId="4" applyAlignment="1" pivotButton="0" quotePrefix="0" xfId="50">
      <alignment horizontal="left" vertical="center"/>
    </xf>
    <xf numFmtId="0" fontId="7" fillId="4" borderId="47" applyAlignment="1" pivotButton="0" quotePrefix="0" xfId="0">
      <alignment horizontal="center" vertical="center"/>
    </xf>
    <xf numFmtId="0" fontId="32" fillId="36" borderId="10" applyAlignment="1" pivotButton="0" quotePrefix="0" xfId="0">
      <alignment horizontal="center" vertical="center"/>
    </xf>
    <xf numFmtId="0" fontId="32" fillId="36" borderId="51" applyAlignment="1" pivotButton="0" quotePrefix="0" xfId="0">
      <alignment horizontal="center" vertical="center"/>
    </xf>
    <xf numFmtId="0" fontId="0" fillId="0" borderId="11" pivotButton="0" quotePrefix="0" xfId="0"/>
    <xf numFmtId="0" fontId="0" fillId="0" borderId="51" pivotButton="0" quotePrefix="0" xfId="0"/>
    <xf numFmtId="164" fontId="3" fillId="3" borderId="2" applyAlignment="1" pivotButton="0" quotePrefix="0" xfId="50">
      <alignment vertical="center"/>
    </xf>
    <xf numFmtId="164" fontId="3" fillId="2" borderId="21" applyAlignment="1" pivotButton="0" quotePrefix="0" xfId="50">
      <alignment horizontal="center" vertical="center"/>
    </xf>
    <xf numFmtId="164" fontId="31" fillId="2" borderId="11" applyAlignment="1" pivotButton="0" quotePrefix="0" xfId="50">
      <alignment horizontal="center" vertical="center"/>
    </xf>
    <xf numFmtId="164" fontId="32" fillId="3" borderId="10" applyAlignment="1" pivotButton="0" quotePrefix="0" xfId="50">
      <alignment horizontal="center" vertical="center"/>
    </xf>
    <xf numFmtId="164" fontId="31" fillId="2" borderId="21" applyAlignment="1" pivotButton="0" quotePrefix="0" xfId="50">
      <alignment horizontal="center" vertical="center"/>
    </xf>
    <xf numFmtId="164" fontId="3" fillId="2" borderId="6" applyAlignment="1" pivotButton="0" quotePrefix="0" xfId="50">
      <alignment horizontal="center" vertical="center"/>
    </xf>
    <xf numFmtId="164" fontId="32" fillId="3" borderId="0" applyAlignment="1" pivotButton="0" quotePrefix="0" xfId="50">
      <alignment horizontal="center" vertical="center"/>
    </xf>
    <xf numFmtId="164" fontId="32" fillId="3" borderId="22" applyAlignment="1" pivotButton="0" quotePrefix="0" xfId="50">
      <alignment horizontal="center" vertical="center"/>
    </xf>
    <xf numFmtId="164" fontId="32" fillId="3" borderId="6" applyAlignment="1" pivotButton="0" quotePrefix="0" xfId="50">
      <alignment horizontal="center" vertical="center"/>
    </xf>
    <xf numFmtId="164" fontId="3" fillId="3" borderId="9" applyAlignment="1" pivotButton="0" quotePrefix="0" xfId="50">
      <alignment horizontal="left" vertical="center"/>
    </xf>
    <xf numFmtId="164" fontId="3" fillId="3" borderId="8" applyAlignment="1" pivotButton="0" quotePrefix="0" xfId="50">
      <alignment horizontal="left" vertical="center"/>
    </xf>
    <xf numFmtId="164" fontId="3" fillId="3" borderId="7" applyAlignment="1" pivotButton="0" quotePrefix="0" xfId="50">
      <alignment horizontal="left" vertical="center"/>
    </xf>
    <xf numFmtId="164" fontId="31" fillId="2" borderId="2" applyAlignment="1" pivotButton="0" quotePrefix="0" xfId="50">
      <alignment horizontal="center" vertical="center"/>
    </xf>
    <xf numFmtId="164" fontId="3" fillId="3" borderId="0" applyAlignment="1" pivotButton="0" quotePrefix="0" xfId="50">
      <alignment horizontal="center" vertical="center"/>
    </xf>
    <xf numFmtId="164" fontId="31" fillId="2" borderId="6" applyAlignment="1" pivotButton="0" quotePrefix="0" xfId="50">
      <alignment horizontal="center" vertical="center"/>
    </xf>
    <xf numFmtId="164" fontId="55" fillId="3" borderId="2" applyAlignment="1" pivotButton="0" quotePrefix="0" xfId="50">
      <alignment horizontal="center" vertical="center"/>
    </xf>
    <xf numFmtId="164" fontId="55" fillId="3" borderId="0" applyAlignment="1" pivotButton="0" quotePrefix="0" xfId="50">
      <alignment horizontal="center" vertical="center"/>
    </xf>
    <xf numFmtId="164" fontId="55" fillId="3" borderId="6" applyAlignment="1" pivotButton="0" quotePrefix="0" xfId="50">
      <alignment horizontal="center" vertical="center"/>
    </xf>
    <xf numFmtId="164" fontId="3" fillId="2" borderId="22" applyAlignment="1" pivotButton="0" quotePrefix="0" xfId="50">
      <alignment horizontal="center" vertical="center"/>
    </xf>
    <xf numFmtId="164" fontId="3" fillId="3" borderId="5" applyAlignment="1" pivotButton="0" quotePrefix="0" xfId="50">
      <alignment vertical="center"/>
    </xf>
    <xf numFmtId="164" fontId="31" fillId="2" borderId="4" applyAlignment="1" pivotButton="0" quotePrefix="0" xfId="50">
      <alignment horizontal="left" vertical="center"/>
    </xf>
    <xf numFmtId="164" fontId="3" fillId="3" borderId="9" applyAlignment="1" pivotButton="0" quotePrefix="0" xfId="50">
      <alignment vertical="center"/>
    </xf>
    <xf numFmtId="164" fontId="3" fillId="3" borderId="2" applyAlignment="1" pivotButton="0" quotePrefix="0" xfId="50">
      <alignment horizontal="center" vertical="center"/>
    </xf>
    <xf numFmtId="164" fontId="3" fillId="3" borderId="6" applyAlignment="1" pivotButton="0" quotePrefix="0" xfId="50">
      <alignment horizontal="center" vertical="center"/>
    </xf>
    <xf numFmtId="164" fontId="3" fillId="3" borderId="2" applyAlignment="1" pivotButton="0" quotePrefix="0" xfId="50">
      <alignment horizontal="left" vertical="center"/>
    </xf>
    <xf numFmtId="164" fontId="3" fillId="3" borderId="6" applyAlignment="1" pivotButton="0" quotePrefix="0" xfId="50">
      <alignment horizontal="left" vertical="center"/>
    </xf>
    <xf numFmtId="0" fontId="9" fillId="0" borderId="10" applyAlignment="1" pivotButton="0" quotePrefix="0" xfId="0">
      <alignment horizontal="center" vertical="center"/>
    </xf>
    <xf numFmtId="0" fontId="0" fillId="0" borderId="47" pivotButton="0" quotePrefix="0" xfId="0"/>
    <xf numFmtId="164" fontId="32" fillId="43" borderId="10" applyAlignment="1" pivotButton="0" quotePrefix="0" xfId="50">
      <alignment horizontal="center" vertical="center"/>
    </xf>
    <xf numFmtId="164" fontId="3" fillId="2" borderId="10" applyAlignment="1" pivotButton="0" quotePrefix="0" xfId="50">
      <alignment horizontal="center" vertical="center"/>
    </xf>
    <xf numFmtId="0" fontId="32" fillId="36" borderId="47" applyAlignment="1" pivotButton="0" quotePrefix="0" xfId="0">
      <alignment horizontal="center" vertical="center"/>
    </xf>
    <xf numFmtId="164" fontId="3" fillId="2" borderId="48" applyAlignment="1" pivotButton="0" quotePrefix="0" xfId="50">
      <alignment horizontal="center" vertical="center"/>
    </xf>
    <xf numFmtId="164" fontId="31" fillId="2" borderId="3" applyAlignment="1" pivotButton="0" quotePrefix="0" xfId="50">
      <alignment horizontal="left" vertical="center"/>
    </xf>
    <xf numFmtId="164" fontId="3" fillId="2" borderId="47" applyAlignment="1" pivotButton="0" quotePrefix="0" xfId="50">
      <alignment horizontal="center" vertical="center"/>
    </xf>
    <xf numFmtId="164" fontId="32" fillId="3" borderId="3" applyAlignment="1" pivotButton="0" quotePrefix="0" xfId="50">
      <alignment horizontal="center" vertical="center"/>
    </xf>
    <xf numFmtId="164" fontId="32" fillId="3" borderId="47" applyAlignment="1" pivotButton="0" quotePrefix="0" xfId="50">
      <alignment horizontal="center" vertical="center"/>
    </xf>
    <xf numFmtId="164" fontId="41" fillId="37" borderId="10" applyAlignment="1" pivotButton="0" quotePrefix="0" xfId="50">
      <alignment horizontal="center" vertical="center"/>
    </xf>
    <xf numFmtId="164" fontId="40" fillId="37" borderId="10" applyAlignment="1" pivotButton="0" quotePrefix="0" xfId="50">
      <alignment horizontal="center" vertical="center"/>
    </xf>
    <xf numFmtId="165" fontId="38" fillId="3" borderId="10" applyAlignment="1" pivotButton="0" quotePrefix="0" xfId="50">
      <alignment horizontal="center" vertical="center"/>
    </xf>
    <xf numFmtId="164" fontId="3" fillId="3" borderId="26" applyAlignment="1" pivotButton="0" quotePrefix="0" xfId="50">
      <alignment vertical="center"/>
    </xf>
    <xf numFmtId="164" fontId="3" fillId="3" borderId="11" applyAlignment="1" pivotButton="0" quotePrefix="0" xfId="50">
      <alignment vertical="center"/>
    </xf>
    <xf numFmtId="164" fontId="3" fillId="3" borderId="21" applyAlignment="1" pivotButton="0" quotePrefix="0" xfId="50">
      <alignment vertical="center"/>
    </xf>
    <xf numFmtId="164" fontId="33" fillId="3" borderId="0" pivotButton="0" quotePrefix="0" xfId="50"/>
    <xf numFmtId="164" fontId="3" fillId="39" borderId="9" applyAlignment="1" pivotButton="0" quotePrefix="0" xfId="50">
      <alignment vertical="center"/>
    </xf>
    <xf numFmtId="164" fontId="4" fillId="39" borderId="8" applyAlignment="1" pivotButton="0" quotePrefix="0" xfId="50">
      <alignment vertical="center"/>
    </xf>
    <xf numFmtId="164" fontId="8" fillId="3" borderId="8" applyAlignment="1" pivotButton="0" quotePrefix="0" xfId="50">
      <alignment horizontal="left" vertical="center"/>
    </xf>
    <xf numFmtId="164" fontId="8" fillId="3" borderId="8" applyAlignment="1" pivotButton="0" quotePrefix="0" xfId="50">
      <alignment vertical="center"/>
    </xf>
    <xf numFmtId="164" fontId="8" fillId="3" borderId="7" applyAlignment="1" pivotButton="0" quotePrefix="0" xfId="50">
      <alignment vertical="center"/>
    </xf>
    <xf numFmtId="164" fontId="3" fillId="39" borderId="2" applyAlignment="1" pivotButton="0" quotePrefix="0" xfId="50">
      <alignment vertical="center"/>
    </xf>
    <xf numFmtId="164" fontId="47" fillId="39" borderId="0" applyAlignment="1" pivotButton="0" quotePrefix="0" xfId="50">
      <alignment vertical="center" wrapText="1"/>
    </xf>
    <xf numFmtId="164" fontId="29" fillId="3" borderId="0" applyAlignment="1" pivotButton="0" quotePrefix="0" xfId="50">
      <alignment horizontal="left" vertical="center" wrapText="1"/>
    </xf>
    <xf numFmtId="164" fontId="30" fillId="3" borderId="0" applyAlignment="1" pivotButton="0" quotePrefix="0" xfId="50">
      <alignment vertical="center" wrapText="1"/>
    </xf>
    <xf numFmtId="164" fontId="46" fillId="3" borderId="0" applyAlignment="1" pivotButton="0" quotePrefix="0" xfId="50">
      <alignment vertical="center"/>
    </xf>
    <xf numFmtId="164" fontId="29" fillId="3" borderId="0" applyAlignment="1" pivotButton="0" quotePrefix="0" xfId="50">
      <alignment horizontal="left" vertical="center"/>
    </xf>
    <xf numFmtId="164" fontId="46" fillId="3" borderId="0" applyAlignment="1" pivotButton="0" quotePrefix="0" xfId="50">
      <alignment horizontal="left" vertical="center"/>
    </xf>
    <xf numFmtId="164" fontId="8" fillId="3" borderId="0" applyAlignment="1" pivotButton="0" quotePrefix="0" xfId="50">
      <alignment horizontal="left" vertical="center"/>
    </xf>
    <xf numFmtId="164" fontId="47" fillId="39" borderId="5" applyAlignment="1" pivotButton="0" quotePrefix="0" xfId="50">
      <alignment vertical="center" wrapText="1"/>
    </xf>
    <xf numFmtId="164" fontId="47" fillId="39" borderId="3" applyAlignment="1" pivotButton="0" quotePrefix="0" xfId="50">
      <alignment vertical="center" wrapText="1"/>
    </xf>
    <xf numFmtId="164" fontId="56" fillId="3" borderId="3" applyAlignment="1" pivotButton="0" quotePrefix="0" xfId="50">
      <alignment horizontal="left" vertical="center" wrapText="1"/>
    </xf>
    <xf numFmtId="164" fontId="8" fillId="3" borderId="3" applyAlignment="1" pivotButton="0" quotePrefix="0" xfId="50">
      <alignment vertical="center" wrapText="1"/>
    </xf>
    <xf numFmtId="164" fontId="45" fillId="3" borderId="3" applyAlignment="1" pivotButton="0" quotePrefix="0" xfId="50">
      <alignment horizontal="centerContinuous" vertical="center"/>
    </xf>
    <xf numFmtId="164" fontId="44" fillId="3" borderId="3" applyAlignment="1" pivotButton="0" quotePrefix="0" xfId="50">
      <alignment horizontal="centerContinuous" vertical="center"/>
    </xf>
    <xf numFmtId="164" fontId="44" fillId="3" borderId="4" applyAlignment="1" pivotButton="0" quotePrefix="0" xfId="50">
      <alignment horizontal="centerContinuous" vertical="center"/>
    </xf>
    <xf numFmtId="164" fontId="6" fillId="3" borderId="2" applyAlignment="1" pivotButton="0" quotePrefix="0" xfId="50">
      <alignment horizontal="center" vertical="center" textRotation="90"/>
    </xf>
    <xf numFmtId="168" fontId="31" fillId="3" borderId="36" applyAlignment="1" pivotButton="0" quotePrefix="0" xfId="50">
      <alignment horizontal="center" vertical="center"/>
    </xf>
    <xf numFmtId="168" fontId="28" fillId="3" borderId="36" applyAlignment="1" pivotButton="0" quotePrefix="0" xfId="50">
      <alignment horizontal="center" vertical="center"/>
    </xf>
    <xf numFmtId="168" fontId="28" fillId="3" borderId="35" applyAlignment="1" pivotButton="0" quotePrefix="0" xfId="50">
      <alignment horizontal="center" vertical="center"/>
    </xf>
    <xf numFmtId="0" fontId="0" fillId="0" borderId="2" pivotButton="0" quotePrefix="0" xfId="0"/>
    <xf numFmtId="178" fontId="3" fillId="3" borderId="26" applyAlignment="1" pivotButton="0" quotePrefix="0" xfId="50">
      <alignment horizontal="right" vertical="center"/>
    </xf>
    <xf numFmtId="167" fontId="3" fillId="3" borderId="11" applyAlignment="1" pivotButton="0" quotePrefix="0" xfId="50">
      <alignment horizontal="left" vertical="center"/>
    </xf>
    <xf numFmtId="164" fontId="3" fillId="2" borderId="51" applyAlignment="1" pivotButton="0" quotePrefix="0" xfId="50">
      <alignment horizontal="right" vertical="center"/>
    </xf>
    <xf numFmtId="164" fontId="3" fillId="3" borderId="25" applyAlignment="1" pivotButton="0" quotePrefix="0" xfId="50">
      <alignment vertical="center"/>
    </xf>
    <xf numFmtId="164" fontId="3" fillId="3" borderId="24" applyAlignment="1" pivotButton="0" quotePrefix="0" xfId="50">
      <alignment vertical="center"/>
    </xf>
    <xf numFmtId="164" fontId="28" fillId="3" borderId="24" applyAlignment="1" pivotButton="0" quotePrefix="0" xfId="50">
      <alignment vertical="center"/>
    </xf>
    <xf numFmtId="164" fontId="28" fillId="3" borderId="23" applyAlignment="1" pivotButton="0" quotePrefix="0" xfId="50">
      <alignment vertical="center"/>
    </xf>
    <xf numFmtId="164" fontId="33" fillId="3" borderId="26" applyAlignment="1" pivotButton="0" quotePrefix="0" xfId="50">
      <alignment horizontal="center"/>
    </xf>
    <xf numFmtId="164" fontId="33" fillId="3" borderId="11" pivotButton="0" quotePrefix="0" xfId="50"/>
    <xf numFmtId="164" fontId="33" fillId="3" borderId="21" pivotButton="0" quotePrefix="0" xfId="50"/>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14">
    <dxf>
      <font>
        <color theme="0"/>
      </font>
    </dxf>
    <dxf>
      <font>
        <color theme="0"/>
      </font>
    </dxf>
    <dxf>
      <font>
        <color theme="0"/>
      </font>
    </dxf>
    <dxf>
      <font>
        <color theme="0"/>
      </font>
    </dxf>
    <dxf>
      <font>
        <color theme="0"/>
      </font>
    </dxf>
    <dxf>
      <font>
        <color theme="0"/>
      </font>
    </dxf>
    <dxf>
      <font>
        <b val="1"/>
      </font>
      <fill>
        <patternFill>
          <bgColor rgb="FFFFFF00"/>
        </patternFill>
      </fill>
    </dxf>
    <dxf>
      <font>
        <b val="1"/>
      </font>
      <fill>
        <patternFill>
          <bgColor rgb="FFFFFF00"/>
        </patternFill>
      </fill>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externalLink" Target="/xl/externalLinks/externalLink1.xml" Id="rId10" /><Relationship Type="http://schemas.openxmlformats.org/officeDocument/2006/relationships/externalLink" Target="/xl/externalLinks/externalLink2.xml" Id="rId11" /><Relationship Type="http://schemas.openxmlformats.org/officeDocument/2006/relationships/externalLink" Target="/xl/externalLinks/externalLink3.xml" Id="rId12" /><Relationship Type="http://schemas.openxmlformats.org/officeDocument/2006/relationships/externalLink" Target="/xl/externalLinks/externalLink4.xml" Id="rId13" /><Relationship Type="http://schemas.openxmlformats.org/officeDocument/2006/relationships/styles" Target="styles.xml" Id="rId14" /><Relationship Type="http://schemas.openxmlformats.org/officeDocument/2006/relationships/theme" Target="theme/theme1.xml" Id="rId15"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_rels/drawing2.xml.rels><Relationships xmlns="http://schemas.openxmlformats.org/package/2006/relationships"><Relationship Type="http://schemas.openxmlformats.org/officeDocument/2006/relationships/image" Target="/xl/media/image3.png" Id="rId1" /><Relationship Type="http://schemas.openxmlformats.org/officeDocument/2006/relationships/image" Target="/xl/media/image4.png" Id="rId2" /><Relationship Type="http://schemas.openxmlformats.org/officeDocument/2006/relationships/image" Target="/xl/media/image5.png" Id="rId3" /><Relationship Type="http://schemas.openxmlformats.org/officeDocument/2006/relationships/image" Target="/xl/media/image6.png" Id="rId4" /><Relationship Type="http://schemas.openxmlformats.org/officeDocument/2006/relationships/image" Target="/xl/media/image7.png" Id="rId5" /><Relationship Type="http://schemas.openxmlformats.org/officeDocument/2006/relationships/image" Target="/xl/media/image8.png" Id="rId6" /></Relationships>
</file>

<file path=xl/drawings/_rels/drawing3.xml.rels><Relationships xmlns="http://schemas.openxmlformats.org/package/2006/relationships"><Relationship Type="http://schemas.openxmlformats.org/officeDocument/2006/relationships/image" Target="/xl/media/image9.png" Id="rId1"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1</col>
      <colOff>85725</colOff>
      <row>1</row>
      <rowOff>76200</rowOff>
    </from>
    <ext cx="1378324" cy="537881"/>
    <pic>
      <nvPicPr>
        <cNvPr id="5" name="u244_img" descr="BREENERGY - Brazilian Energy Efficiency"/>
        <cNvPicPr>
          <a:picLocks noChangeAspect="1" noChangeArrowheads="1"/>
        </cNvPicPr>
      </nvPicPr>
      <blipFill rotWithShape="1">
        <a:blip r:embed="rId1"/>
        <a:srcRect r="33152" b="16326"/>
        <a:stretch>
          <a:fillRect/>
        </a:stretch>
      </blipFill>
      <spPr bwMode="auto">
        <a:xfrm>
          <a:off x="695325" y="276225"/>
          <a:ext cx="1378324" cy="537881"/>
        </a:xfrm>
        <a:prstGeom prst="rect">
          <avLst/>
        </a:prstGeom>
        <a:noFill/>
        <a:ln>
          <a:prstDash val="solid"/>
        </a:ln>
      </spPr>
    </pic>
    <clientData/>
  </oneCellAnchor>
  <oneCellAnchor>
    <from>
      <col>11</col>
      <colOff>0</colOff>
      <row>32</row>
      <rowOff>0</rowOff>
    </from>
    <ext cx="1533525" cy="819150"/>
    <pic>
      <nvPicPr>
        <cNvPr id="2" name="Imagem 5"/>
        <cNvPicPr>
          <a:picLocks noChangeAspect="1" noChangeArrowheads="1"/>
        </cNvPicPr>
      </nvPicPr>
      <blipFill>
        <a:blip r:embed="rId2"/>
        <a:srcRect/>
        <a:stretch>
          <a:fillRect/>
        </a:stretch>
      </blipFill>
      <spPr bwMode="auto">
        <a:xfrm>
          <a:off x="8429625" y="7286625"/>
          <a:ext cx="1533525" cy="819150"/>
        </a:xfrm>
        <a:prstGeom prst="rect">
          <avLst/>
        </a:prstGeom>
        <a:noFill/>
        <a:ln>
          <a:noFill/>
          <a:prstDash val="solid"/>
        </a:ln>
      </spPr>
    </pic>
    <clientData/>
  </one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4</col>
      <colOff>0</colOff>
      <row>95</row>
      <rowOff>0</rowOff>
    </from>
    <to>
      <col>8</col>
      <colOff>285190</colOff>
      <row>108</row>
      <rowOff>142315</rowOff>
    </to>
    <pic>
      <nvPicPr>
        <cNvPr id="13" name="Imagem 12"/>
        <cNvPicPr>
          <a:picLocks noChangeAspect="1" noChangeArrowheads="1"/>
        </cNvPicPr>
      </nvPicPr>
      <blipFill>
        <a:blip r:embed="rId5"/>
        <a:srcRect/>
        <a:stretch>
          <a:fillRect/>
        </a:stretch>
      </blipFill>
      <spPr bwMode="auto">
        <a:xfrm>
          <a:off x="3000375" y="16678275"/>
          <a:ext cx="2971240" cy="2904564"/>
        </a:xfrm>
        <a:prstGeom prst="rect">
          <avLst/>
        </a:prstGeom>
        <a:noFill/>
        <a:ln>
          <a:prstDash val="solid"/>
        </a:ln>
      </spPr>
    </pic>
    <clientData/>
  </twoCellAnchor>
  <twoCellAnchor editAs="oneCell">
    <from>
      <col>11</col>
      <colOff>28575</colOff>
      <row>67</row>
      <rowOff>28575</rowOff>
    </from>
    <to>
      <col>13</col>
      <colOff>1020042</colOff>
      <row>81</row>
      <rowOff>12703</rowOff>
    </to>
    <pic>
      <nvPicPr>
        <cNvPr id="2" name="Imagem 1"/>
        <cNvPicPr>
          <a:picLocks noChangeAspect="1"/>
        </cNvPicPr>
      </nvPicPr>
      <blipFill>
        <a:blip r:embed="rId6"/>
        <a:stretch>
          <a:fillRect/>
        </a:stretch>
      </blipFill>
      <spPr>
        <a:xfrm>
          <a:off x="7839075" y="14125575"/>
          <a:ext cx="3086967" cy="2784478"/>
        </a:xfrm>
        <a:prstGeom prst="rect">
          <avLst/>
        </a:prstGeom>
        <a:ln>
          <a:prstDash val="solid"/>
        </a:ln>
      </spPr>
    </pic>
    <clientData/>
  </twoCellAnchor>
  <oneCellAnchor>
    <from>
      <col>1</col>
      <colOff>51766</colOff>
      <row>1</row>
      <rowOff>67503</rowOff>
    </from>
    <ext cx="1378324" cy="537881"/>
    <pic>
      <nvPicPr>
        <cNvPr id="7" name="u244_img" descr="BREENERGY - Brazilian Energy Efficiency"/>
        <cNvPicPr>
          <a:picLocks noChangeAspect="1" noChangeArrowheads="1"/>
        </cNvPicPr>
      </nvPicPr>
      <blipFill rotWithShape="1">
        <a:blip r:embed="rId1"/>
        <a:srcRect r="33152" b="16326"/>
        <a:stretch>
          <a:fillRect/>
        </a:stretch>
      </blipFill>
      <spPr bwMode="auto">
        <a:xfrm>
          <a:off x="889966" y="267528"/>
          <a:ext cx="1378324" cy="537881"/>
        </a:xfrm>
        <a:prstGeom prst="rect">
          <avLst/>
        </a:prstGeom>
        <a:noFill/>
        <a:ln>
          <a:prstDash val="solid"/>
        </a:ln>
      </spPr>
    </pic>
    <clientData/>
  </oneCellAnchor>
  <oneCellAnchor>
    <from>
      <col>4</col>
      <colOff>0</colOff>
      <row>110</row>
      <rowOff>114300</rowOff>
    </from>
    <ext cx="3184071" cy="2933700"/>
    <pic>
      <nvPicPr>
        <cNvPr id="14" name="Imagem 13"/>
        <cNvPicPr>
          <a:picLocks noChangeAspect="1"/>
        </cNvPicPr>
      </nvPicPr>
      <blipFill>
        <a:blip r:embed="rId2"/>
        <a:srcRect/>
        <a:stretch>
          <a:fillRect/>
        </a:stretch>
      </blipFill>
      <spPr bwMode="auto">
        <a:xfrm>
          <a:off x="3000375" y="19973925"/>
          <a:ext cx="3184071" cy="2933700"/>
        </a:xfrm>
        <a:prstGeom prst="rect">
          <avLst/>
        </a:prstGeom>
        <a:noFill/>
        <a:ln>
          <a:noFill/>
          <a:prstDash val="solid"/>
        </a:ln>
      </spPr>
    </pic>
    <clientData/>
  </oneCellAnchor>
  <oneCellAnchor>
    <from>
      <col>9</col>
      <colOff>142875</colOff>
      <row>95</row>
      <rowOff>0</rowOff>
    </from>
    <ext cx="2779940" cy="2876550"/>
    <pic>
      <nvPicPr>
        <cNvPr id="15" name="Imagem 2"/>
        <cNvPicPr>
          <a:picLocks noChangeAspect="1"/>
        </cNvPicPr>
      </nvPicPr>
      <blipFill>
        <a:blip r:embed="rId3"/>
        <a:srcRect/>
        <a:stretch>
          <a:fillRect/>
        </a:stretch>
      </blipFill>
      <spPr bwMode="auto">
        <a:xfrm>
          <a:off x="6524625" y="16678275"/>
          <a:ext cx="2779940" cy="2876550"/>
        </a:xfrm>
        <a:prstGeom prst="rect">
          <avLst/>
        </a:prstGeom>
        <a:noFill/>
        <a:ln>
          <a:noFill/>
          <a:prstDash val="solid"/>
        </a:ln>
      </spPr>
    </pic>
    <clientData/>
  </oneCellAnchor>
  <oneCellAnchor>
    <from>
      <col>9</col>
      <colOff>142875</colOff>
      <row>110</row>
      <rowOff>125506</rowOff>
    </from>
    <ext cx="2779940" cy="2876550"/>
    <pic>
      <nvPicPr>
        <cNvPr id="16" name="Imagem 2"/>
        <cNvPicPr>
          <a:picLocks noChangeAspect="1"/>
        </cNvPicPr>
      </nvPicPr>
      <blipFill>
        <a:blip r:embed="rId4"/>
        <a:srcRect/>
        <a:stretch>
          <a:fillRect/>
        </a:stretch>
      </blipFill>
      <spPr bwMode="auto">
        <a:xfrm>
          <a:off x="6524625" y="19985131"/>
          <a:ext cx="2779940" cy="2876550"/>
        </a:xfrm>
        <a:prstGeom prst="rect">
          <avLst/>
        </a:prstGeom>
        <a:noFill/>
        <a:ln>
          <a:noFill/>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336179</colOff>
      <row>1</row>
      <rowOff>67236</rowOff>
    </from>
    <ext cx="1378324" cy="537881"/>
    <pic>
      <nvPicPr>
        <cNvPr id="3" name="u244_img" descr="BREENERGY - Brazilian Energy Efficiency"/>
        <cNvPicPr>
          <a:picLocks noChangeAspect="1" noChangeArrowheads="1"/>
        </cNvPicPr>
      </nvPicPr>
      <blipFill rotWithShape="1">
        <a:blip r:embed="rId1"/>
        <a:srcRect r="33152" b="16326"/>
        <a:stretch>
          <a:fillRect/>
        </a:stretch>
      </blipFill>
      <spPr bwMode="auto">
        <a:xfrm>
          <a:off x="336179" y="67236"/>
          <a:ext cx="1378324" cy="537881"/>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Planilha3">
    <tabColor theme="9" tint="-0.249977111117893"/>
    <outlinePr summaryBelow="1" summaryRight="1"/>
    <pageSetUpPr fitToPage="1"/>
  </sheetPr>
  <dimension ref="B2:AV133"/>
  <sheetViews>
    <sheetView showGridLines="0" tabSelected="1" view="pageBreakPreview" zoomScaleNormal="100" zoomScaleSheetLayoutView="100" zoomScalePageLayoutView="55" workbookViewId="0">
      <selection activeCell="N8" sqref="N8"/>
    </sheetView>
  </sheetViews>
  <sheetFormatPr baseColWidth="8" defaultColWidth="9.140625" defaultRowHeight="14.25"/>
  <cols>
    <col width="9.140625" customWidth="1" style="388" min="1" max="1"/>
    <col width="9.28515625" customWidth="1" style="388" min="2" max="2"/>
    <col width="14.28515625" customWidth="1" style="388" min="3" max="3"/>
    <col width="9.140625" customWidth="1" style="388" min="4" max="4"/>
    <col width="15.5703125" customWidth="1" style="388" min="5" max="5"/>
    <col width="9.5703125" customWidth="1" style="388" min="6" max="7"/>
    <col width="9.140625" customWidth="1" style="388" min="8" max="8"/>
    <col width="17" bestFit="1" customWidth="1" style="388" min="9" max="9"/>
    <col width="9.140625" customWidth="1" style="388" min="10" max="10"/>
    <col width="14.5703125" customWidth="1" style="388" min="11" max="11"/>
    <col width="11.42578125" bestFit="1" customWidth="1" style="388" min="12" max="12"/>
    <col width="11.85546875" bestFit="1" customWidth="1" style="388" min="13" max="13"/>
    <col width="8.42578125" customWidth="1" style="388" min="14" max="14"/>
    <col width="9.28515625" customWidth="1" style="389" min="15" max="15"/>
    <col width="22.28515625" customWidth="1" style="390" min="16"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9.140625" customWidth="1" style="259" min="35" max="35"/>
    <col width="12.5703125" customWidth="1" style="392" min="36" max="36"/>
    <col width="9.28515625" customWidth="1" style="389" min="37" max="42"/>
    <col width="9.28515625" customWidth="1" style="388" min="43" max="43"/>
    <col width="9.140625" customWidth="1" style="388" min="44" max="46"/>
    <col width="9.140625" customWidth="1" style="388" min="47" max="47"/>
    <col width="9.140625" customWidth="1" style="388" min="48" max="16384"/>
  </cols>
  <sheetData>
    <row r="1" ht="15" customHeight="1" s="72" thickBot="1"/>
    <row r="2" ht="15" customHeight="1" s="72">
      <c r="B2" s="157" t="n"/>
      <c r="C2" s="158" t="n"/>
      <c r="D2" s="337" t="inlineStr">
        <is>
          <t>Ordem de Fabricação</t>
        </is>
      </c>
      <c r="E2" s="393" t="n"/>
      <c r="F2" s="393" t="n"/>
      <c r="G2" s="393" t="n"/>
      <c r="H2" s="394" t="inlineStr">
        <is>
          <t>Emitido</t>
        </is>
      </c>
      <c r="I2" s="393" t="n"/>
      <c r="J2" s="393" t="n"/>
      <c r="K2" s="395" t="n"/>
      <c r="L2" s="159" t="inlineStr">
        <is>
          <t>OF</t>
        </is>
      </c>
      <c r="M2" s="385" t="inlineStr">
        <is>
          <t>None</t>
        </is>
      </c>
      <c r="N2" s="386" t="n"/>
      <c r="O2" s="89" t="n"/>
      <c r="P2" s="396" t="inlineStr">
        <is>
          <t xml:space="preserve">Peso cruzeta: </t>
        </is>
      </c>
      <c r="Q2" s="397" t="n">
        <v>24.98463580914</v>
      </c>
      <c r="R2" s="398" t="n"/>
      <c r="S2" s="398" t="n"/>
      <c r="T2" s="398" t="n"/>
      <c r="U2" s="398" t="n"/>
      <c r="V2" s="398" t="n"/>
      <c r="W2" s="398" t="n"/>
      <c r="X2" s="398" t="n"/>
      <c r="Y2" s="398" t="n"/>
      <c r="AK2" s="89" t="n"/>
      <c r="AL2" s="89" t="n"/>
      <c r="AM2" s="89" t="n"/>
      <c r="AN2" s="89" t="n"/>
      <c r="AO2" s="89" t="n"/>
      <c r="AP2" s="89" t="n"/>
    </row>
    <row r="3" ht="16.5" customHeight="1" s="72">
      <c r="B3" s="160" t="n"/>
      <c r="C3" s="161" t="n"/>
      <c r="D3" s="345" t="inlineStr">
        <is>
          <t>RFE</t>
        </is>
      </c>
      <c r="G3" s="399" t="n"/>
      <c r="H3" s="400">
        <f>TODAY()</f>
        <v/>
      </c>
      <c r="K3" s="399" t="n"/>
      <c r="L3" s="162" t="inlineStr">
        <is>
          <t>Cód</t>
        </is>
      </c>
      <c r="M3" s="381" t="inlineStr">
        <is>
          <t>RT39010153</t>
        </is>
      </c>
      <c r="N3" s="387" t="n"/>
      <c r="O3" s="90" t="n"/>
      <c r="P3" s="396" t="inlineStr">
        <is>
          <t xml:space="preserve">Peso fibra + resina: </t>
        </is>
      </c>
      <c r="Q3" s="397" t="n">
        <v>0</v>
      </c>
      <c r="R3" s="398" t="n"/>
      <c r="S3" s="398" t="n"/>
      <c r="T3" s="398" t="n"/>
      <c r="U3" s="398" t="n"/>
      <c r="V3" s="398" t="n"/>
      <c r="W3" s="260" t="n"/>
      <c r="X3" s="398" t="n"/>
      <c r="Y3" s="398" t="n"/>
      <c r="AJ3" s="401" t="n"/>
      <c r="AK3" s="90" t="n"/>
      <c r="AL3" s="90" t="n"/>
      <c r="AM3" s="90" t="n"/>
      <c r="AN3" s="90" t="n"/>
      <c r="AO3" s="90" t="n"/>
      <c r="AP3" s="90" t="n"/>
      <c r="AQ3" s="73" t="n"/>
      <c r="AT3" s="402" t="n"/>
    </row>
    <row r="4" ht="17.25" customHeight="1" s="72" thickBot="1">
      <c r="B4" s="163" t="n"/>
      <c r="C4" s="164" t="n"/>
      <c r="D4" s="331" t="n"/>
      <c r="E4" s="403" t="n"/>
      <c r="F4" s="403" t="n"/>
      <c r="G4" s="403" t="n"/>
      <c r="H4" s="165" t="n"/>
      <c r="I4" s="331" t="n"/>
      <c r="J4" s="331" t="n"/>
      <c r="K4" s="167" t="n"/>
      <c r="L4" s="309" t="inlineStr">
        <is>
          <t>Revisão</t>
        </is>
      </c>
      <c r="M4" s="383" t="inlineStr">
        <is>
          <t>00</t>
        </is>
      </c>
      <c r="N4" s="404" t="n"/>
      <c r="O4" s="90" t="n"/>
      <c r="P4" s="397" t="inlineStr">
        <is>
          <t xml:space="preserve">Peso fios: </t>
        </is>
      </c>
      <c r="Q4" s="397" t="n">
        <v>132.77395988971</v>
      </c>
      <c r="R4" s="398" t="n"/>
      <c r="S4" s="398" t="n"/>
      <c r="T4" s="398" t="n"/>
      <c r="U4" s="398" t="n"/>
      <c r="V4" s="398" t="n"/>
      <c r="W4" s="260" t="n"/>
      <c r="X4" s="398" t="n"/>
      <c r="Y4" s="398" t="n"/>
      <c r="AJ4" s="401" t="n"/>
      <c r="AK4" s="90" t="n"/>
      <c r="AL4" s="90" t="n"/>
      <c r="AM4" s="90" t="n"/>
      <c r="AN4" s="90" t="n"/>
      <c r="AO4" s="90" t="n"/>
      <c r="AP4" s="90" t="n"/>
      <c r="AQ4" s="73" t="n"/>
    </row>
    <row r="5" ht="17.25" customHeight="1" s="72">
      <c r="B5" s="405" t="n"/>
      <c r="C5" s="406" t="n"/>
      <c r="D5" s="113" t="n"/>
      <c r="E5" s="113" t="n"/>
      <c r="F5" s="113" t="n"/>
      <c r="G5" s="113" t="n"/>
      <c r="H5" s="113" t="n"/>
      <c r="I5" s="113" t="n"/>
      <c r="J5" s="113" t="n"/>
      <c r="K5" s="113" t="n"/>
      <c r="L5" s="113" t="n"/>
      <c r="M5" s="113" t="n"/>
      <c r="N5" s="121" t="n"/>
      <c r="O5" s="74" t="n"/>
      <c r="P5" s="396" t="inlineStr">
        <is>
          <t xml:space="preserve">Peso espacadores: </t>
        </is>
      </c>
      <c r="Q5" s="323" t="n">
        <v>0</v>
      </c>
      <c r="R5" s="260" t="n"/>
      <c r="S5" s="260" t="n"/>
      <c r="T5" s="260" t="n"/>
      <c r="U5" s="260" t="n"/>
      <c r="V5" s="260" t="n"/>
      <c r="W5" s="260" t="n"/>
      <c r="X5" s="398" t="n"/>
      <c r="Y5" s="398" t="n"/>
      <c r="AJ5" s="401" t="n"/>
      <c r="AK5" s="74" t="n"/>
      <c r="AL5" s="74" t="n"/>
      <c r="AM5" s="74" t="n"/>
      <c r="AN5" s="74" t="n"/>
      <c r="AO5" s="74" t="n"/>
      <c r="AP5" s="74" t="n"/>
      <c r="AQ5" s="74" t="n"/>
    </row>
    <row r="6" ht="16.5" customHeight="1" s="72">
      <c r="B6" s="122" t="n"/>
      <c r="C6" s="104" t="inlineStr">
        <is>
          <t>Código PI:</t>
        </is>
      </c>
      <c r="D6" s="171" t="inlineStr">
        <is>
          <t>None</t>
        </is>
      </c>
      <c r="F6" s="104" t="inlineStr">
        <is>
          <t>Item:</t>
        </is>
      </c>
      <c r="G6" s="171" t="inlineStr">
        <is>
          <t>1</t>
        </is>
      </c>
      <c r="I6" s="113" t="n"/>
      <c r="J6" s="113" t="n"/>
      <c r="K6" s="113" t="n"/>
      <c r="L6" s="113" t="n"/>
      <c r="M6" s="113" t="n"/>
      <c r="N6" s="121" t="n"/>
      <c r="O6" s="74" t="n"/>
      <c r="P6" s="396" t="inlineStr">
        <is>
          <t xml:space="preserve">Peso aneis: </t>
        </is>
      </c>
      <c r="Q6" s="397" t="n">
        <v>3.673978752375</v>
      </c>
      <c r="R6" s="407" t="n"/>
      <c r="S6" s="398" t="n"/>
      <c r="T6" s="398" t="n"/>
      <c r="U6" s="398" t="n"/>
      <c r="V6" s="398" t="n"/>
      <c r="W6" s="260" t="n"/>
      <c r="X6" s="398" t="n"/>
      <c r="Y6" s="398" t="n"/>
      <c r="AJ6" s="401" t="n"/>
      <c r="AK6" s="74" t="n"/>
      <c r="AL6" s="74" t="n"/>
      <c r="AM6" s="74" t="n"/>
      <c r="AN6" s="74" t="n"/>
      <c r="AO6" s="74" t="n"/>
      <c r="AP6" s="74" t="n"/>
      <c r="AQ6" s="74" t="n"/>
    </row>
    <row r="7" ht="16.5" customHeight="1" s="72">
      <c r="B7" s="122" t="n"/>
      <c r="C7" s="116" t="n"/>
      <c r="D7" s="113" t="n"/>
      <c r="E7" s="113" t="n"/>
      <c r="F7" s="113" t="n"/>
      <c r="G7" s="113" t="n"/>
      <c r="H7" s="113" t="n"/>
      <c r="I7" s="113" t="n"/>
      <c r="J7" s="113" t="n"/>
      <c r="K7" s="113" t="n"/>
      <c r="L7" s="113" t="n"/>
      <c r="M7" s="113" t="n"/>
      <c r="N7" s="121" t="n"/>
      <c r="O7" s="75" t="n"/>
      <c r="P7" s="396" t="inlineStr">
        <is>
          <t>Peso coroa:</t>
        </is>
      </c>
      <c r="Q7" s="397" t="n"/>
      <c r="R7" s="407" t="n"/>
      <c r="S7" s="398" t="n"/>
      <c r="T7" s="398" t="n"/>
      <c r="U7" s="398" t="n"/>
      <c r="V7" s="398" t="n"/>
      <c r="W7" s="260" t="n"/>
      <c r="X7" s="398" t="n"/>
      <c r="Y7" s="398" t="n"/>
      <c r="AJ7" s="401" t="n"/>
      <c r="AK7" s="75" t="n"/>
      <c r="AL7" s="75" t="n"/>
      <c r="AM7" s="75" t="n"/>
      <c r="AN7" s="75" t="n"/>
      <c r="AO7" s="75" t="n"/>
      <c r="AP7" s="75" t="n"/>
      <c r="AQ7" s="75" t="n"/>
    </row>
    <row r="8" ht="16.5" customHeight="1" s="72">
      <c r="B8" s="405" t="n"/>
      <c r="C8" s="104" t="inlineStr">
        <is>
          <t>Cliente</t>
        </is>
      </c>
      <c r="D8" s="168" t="n"/>
      <c r="E8" s="128" t="inlineStr">
        <is>
          <t>Número de Série</t>
        </is>
      </c>
      <c r="F8" s="104" t="n"/>
      <c r="G8" s="113" t="inlineStr">
        <is>
          <t>Tipo</t>
        </is>
      </c>
      <c r="H8" s="168" t="n"/>
      <c r="I8" s="113" t="inlineStr">
        <is>
          <t>Quantidade</t>
        </is>
      </c>
      <c r="J8" s="113" t="n"/>
      <c r="K8" s="113" t="inlineStr">
        <is>
          <t>Peso</t>
        </is>
      </c>
      <c r="L8" s="406" t="n"/>
      <c r="M8" s="406" t="n"/>
      <c r="N8" s="408" t="n"/>
      <c r="O8" s="74" t="n"/>
      <c r="P8" s="397" t="inlineStr">
        <is>
          <t>Peso madeira:</t>
        </is>
      </c>
      <c r="Q8" s="397" t="n">
        <v>17.996734096044</v>
      </c>
      <c r="R8" s="260" t="n"/>
      <c r="S8" s="260" t="n"/>
      <c r="T8" s="260" t="n"/>
      <c r="U8" s="260" t="n"/>
      <c r="V8" s="260" t="n"/>
      <c r="W8" s="260" t="n"/>
      <c r="X8" s="260" t="n"/>
      <c r="Y8" s="260" t="n"/>
      <c r="Z8" s="260" t="n"/>
      <c r="AA8" s="260" t="n"/>
      <c r="AB8" s="260" t="n"/>
      <c r="AC8" s="260" t="n"/>
      <c r="AD8" s="260" t="n"/>
      <c r="AE8" s="260" t="n"/>
      <c r="AF8" s="260" t="n"/>
      <c r="AJ8" s="401" t="n"/>
      <c r="AK8" s="74" t="n"/>
      <c r="AL8" s="74" t="n"/>
      <c r="AM8" s="74" t="n"/>
      <c r="AN8" s="74" t="n"/>
      <c r="AO8" s="74" t="n"/>
      <c r="AP8" s="74" t="n"/>
      <c r="AQ8" s="74" t="n"/>
    </row>
    <row r="9" ht="16.5" customHeight="1" s="72">
      <c r="B9" s="405" t="n"/>
      <c r="C9" s="171" t="inlineStr">
        <is>
          <t>TECNOVA - WACKER</t>
        </is>
      </c>
      <c r="D9" s="103" t="n"/>
      <c r="E9" s="171">
        <f>M2&amp;"-"&amp;G6&amp;"01"</f>
        <v/>
      </c>
      <c r="F9" s="103" t="n"/>
      <c r="G9" s="409" t="inlineStr">
        <is>
          <t>None</t>
        </is>
      </c>
      <c r="H9" s="103" t="n"/>
      <c r="I9" s="410" t="inlineStr">
        <is>
          <t>1</t>
        </is>
      </c>
      <c r="J9" s="116" t="n"/>
      <c r="K9" s="411" t="n">
        <v>173.534455268735</v>
      </c>
      <c r="L9" s="406" t="n"/>
      <c r="M9" s="406" t="n"/>
      <c r="N9" s="408" t="n"/>
      <c r="O9" s="83" t="n"/>
      <c r="P9" s="396" t="inlineStr">
        <is>
          <t xml:space="preserve">Peso metalon: </t>
        </is>
      </c>
      <c r="Q9" s="323" t="n">
        <v>6.327681984</v>
      </c>
      <c r="R9" s="261" t="n"/>
      <c r="S9" s="398" t="n"/>
      <c r="T9" s="398" t="n"/>
      <c r="U9" s="398" t="n"/>
      <c r="V9" s="398" t="n"/>
      <c r="W9" s="260" t="n"/>
      <c r="X9" s="398" t="n"/>
      <c r="Y9" s="398" t="n"/>
      <c r="AJ9" s="401" t="n"/>
      <c r="AK9" s="83" t="n"/>
      <c r="AL9" s="83" t="n"/>
      <c r="AM9" s="83" t="n"/>
      <c r="AN9" s="83" t="n"/>
      <c r="AO9" s="83" t="n"/>
      <c r="AP9" s="83" t="n"/>
      <c r="AQ9" s="340" t="n"/>
    </row>
    <row r="10" ht="15.75" customHeight="1" s="72" thickBot="1">
      <c r="B10" s="123" t="n"/>
      <c r="C10" s="108" t="n"/>
      <c r="D10" s="169" t="n"/>
      <c r="E10" s="124" t="n"/>
      <c r="F10" s="124" t="n"/>
      <c r="G10" s="169" t="n"/>
      <c r="H10" s="124" t="n"/>
      <c r="I10" s="124" t="n"/>
      <c r="J10" s="124" t="n"/>
      <c r="K10" s="124" t="n"/>
      <c r="L10" s="124" t="n"/>
      <c r="M10" s="124" t="n"/>
      <c r="N10" s="125" t="n"/>
      <c r="O10" s="76" t="n"/>
      <c r="P10" s="396" t="inlineStr">
        <is>
          <t xml:space="preserve">Peso embalagem: </t>
        </is>
      </c>
      <c r="Q10" s="397" t="n">
        <v>10.21876272384</v>
      </c>
      <c r="R10" s="261" t="n"/>
      <c r="S10" s="398" t="n"/>
      <c r="T10" s="398" t="n"/>
      <c r="U10" s="398" t="n"/>
      <c r="V10" s="398" t="n"/>
      <c r="W10" s="260" t="n"/>
      <c r="X10" s="398" t="n"/>
      <c r="Y10" s="398" t="n"/>
      <c r="AK10" s="76" t="n"/>
      <c r="AL10" s="76" t="n"/>
      <c r="AM10" s="76" t="n"/>
      <c r="AN10" s="76" t="n"/>
      <c r="AO10" s="76" t="n"/>
      <c r="AP10" s="76" t="n"/>
      <c r="AQ10" s="76" t="n"/>
    </row>
    <row r="11" ht="17.25" customHeight="1" s="72" thickBot="1">
      <c r="B11" s="412" t="inlineStr">
        <is>
          <t>Aspectos Construtivos</t>
        </is>
      </c>
      <c r="C11" s="413" t="n"/>
      <c r="D11" s="413" t="n"/>
      <c r="E11" s="413" t="n"/>
      <c r="F11" s="413" t="n"/>
      <c r="G11" s="413" t="n"/>
      <c r="H11" s="413" t="n"/>
      <c r="I11" s="413" t="n"/>
      <c r="J11" s="413" t="n"/>
      <c r="K11" s="413" t="n"/>
      <c r="L11" s="413" t="n"/>
      <c r="M11" s="413" t="n"/>
      <c r="N11" s="414" t="n"/>
      <c r="O11" s="75" t="n"/>
      <c r="P11" s="396" t="inlineStr">
        <is>
          <t xml:space="preserve">Peso reator: </t>
        </is>
      </c>
      <c r="Q11" s="397" t="n">
        <v>173.534455268735</v>
      </c>
      <c r="R11" s="260" t="n"/>
      <c r="S11" s="260" t="n"/>
      <c r="T11" s="260" t="n"/>
      <c r="U11" s="260" t="n"/>
      <c r="V11" s="260" t="n"/>
      <c r="W11" s="260" t="n"/>
      <c r="X11" s="415" t="n"/>
      <c r="Y11" s="415" t="n"/>
      <c r="Z11" s="415" t="n"/>
      <c r="AA11" s="415" t="n"/>
      <c r="AB11" s="415" t="n"/>
      <c r="AC11" s="415" t="n"/>
      <c r="AD11" s="415" t="n"/>
      <c r="AE11" s="415" t="n"/>
      <c r="AJ11" s="416" t="n"/>
      <c r="AK11" s="75" t="n"/>
      <c r="AL11" s="75" t="n"/>
      <c r="AM11" s="75" t="n"/>
      <c r="AN11" s="75" t="n"/>
      <c r="AO11" s="75" t="n"/>
      <c r="AP11" s="75" t="n"/>
      <c r="AQ11" s="75" t="n"/>
    </row>
    <row r="12" ht="28.5" customHeight="1" s="72">
      <c r="B12" s="417" t="n"/>
      <c r="C12" s="418" t="n"/>
      <c r="D12" s="418" t="n"/>
      <c r="E12" s="418" t="n"/>
      <c r="F12" s="418" t="n"/>
      <c r="G12" s="418" t="n"/>
      <c r="H12" s="418" t="n"/>
      <c r="I12" s="418" t="n"/>
      <c r="J12" s="418" t="n"/>
      <c r="K12" s="418" t="n"/>
      <c r="L12" s="418" t="n"/>
      <c r="M12" s="418" t="n"/>
      <c r="N12" s="419" t="n"/>
      <c r="O12" s="391" t="n"/>
      <c r="P12" s="396" t="inlineStr">
        <is>
          <t xml:space="preserve">Peso reator + gabarito: </t>
        </is>
      </c>
      <c r="Q12" s="323" t="n">
        <v>221.6861351112694</v>
      </c>
      <c r="R12" s="261" t="n"/>
      <c r="S12" s="398" t="n"/>
      <c r="T12" s="398" t="n"/>
      <c r="X12" s="420" t="n"/>
      <c r="Y12" s="420" t="n"/>
      <c r="Z12" s="420" t="n"/>
      <c r="AA12" s="420" t="n"/>
      <c r="AB12" s="420" t="n"/>
      <c r="AC12" s="420" t="n"/>
      <c r="AD12" s="420" t="n"/>
      <c r="AE12" s="420" t="n"/>
      <c r="AJ12" s="421" t="n"/>
      <c r="AK12" s="391" t="n"/>
      <c r="AL12" s="391" t="n"/>
      <c r="AM12" s="391" t="n"/>
      <c r="AN12" s="391" t="n"/>
      <c r="AO12" s="391" t="n"/>
      <c r="AP12" s="391" t="n"/>
      <c r="AQ12" s="422" t="n"/>
    </row>
    <row r="13" ht="25.5" customHeight="1" s="72">
      <c r="B13" s="423" t="n"/>
      <c r="C13" s="424" t="inlineStr">
        <is>
          <t>Diâmetro externo</t>
        </is>
      </c>
      <c r="D13" s="104" t="n"/>
      <c r="E13" s="115" t="inlineStr">
        <is>
          <t>Diâmetro interno</t>
        </is>
      </c>
      <c r="F13" s="168" t="n"/>
      <c r="G13" s="406" t="inlineStr">
        <is>
          <t xml:space="preserve">Altura </t>
        </is>
      </c>
      <c r="H13" s="406" t="n"/>
      <c r="I13" s="406" t="inlineStr">
        <is>
          <t>Desenho</t>
        </is>
      </c>
      <c r="J13" s="406" t="n"/>
      <c r="K13" s="425" t="inlineStr">
        <is>
          <t>Desenho cruzeta</t>
        </is>
      </c>
      <c r="L13" s="406" t="n"/>
      <c r="M13" s="406" t="inlineStr">
        <is>
          <t>Olhal</t>
        </is>
      </c>
      <c r="N13" s="426" t="n"/>
      <c r="O13" s="76" t="n"/>
      <c r="P13" s="397" t="inlineStr">
        <is>
          <t xml:space="preserve">Peso bruto: </t>
        </is>
      </c>
      <c r="Q13" s="397" t="n">
        <v>202.1285397918325</v>
      </c>
      <c r="R13" s="261" t="n"/>
      <c r="S13" s="398" t="n"/>
      <c r="T13" s="398" t="n"/>
      <c r="U13" s="398" t="n"/>
      <c r="V13" s="398" t="n"/>
      <c r="W13" s="260" t="n"/>
      <c r="X13" s="398" t="n"/>
      <c r="Y13" s="398" t="n"/>
      <c r="AJ13" s="421" t="n"/>
      <c r="AK13" s="76" t="n"/>
      <c r="AL13" s="76" t="n"/>
      <c r="AM13" s="76" t="n"/>
      <c r="AN13" s="76" t="n"/>
      <c r="AO13" s="76" t="n"/>
      <c r="AP13" s="76" t="n"/>
      <c r="AQ13" s="78" t="n"/>
    </row>
    <row r="14" ht="15" customHeight="1" s="72">
      <c r="B14" s="423" t="n"/>
      <c r="C14" s="171" t="inlineStr">
        <is>
          <t>1092.6</t>
        </is>
      </c>
      <c r="D14" s="116" t="n"/>
      <c r="E14" s="427" t="inlineStr">
        <is>
          <t>860</t>
        </is>
      </c>
      <c r="F14" s="428" t="n"/>
      <c r="G14" s="171" t="n">
        <v>577.9</v>
      </c>
      <c r="H14" s="428" t="n"/>
      <c r="I14" s="171">
        <f>M2&amp;"-"&amp;G6&amp;"01"</f>
        <v/>
      </c>
      <c r="J14" s="428" t="n"/>
      <c r="K14" s="171">
        <f>M2&amp;"-"&amp;G6&amp;"02"</f>
        <v/>
      </c>
      <c r="L14" s="406" t="n"/>
      <c r="M14" s="409" t="inlineStr">
        <is>
          <t>Não</t>
        </is>
      </c>
      <c r="N14" s="426" t="n"/>
      <c r="O14" s="92" t="n"/>
      <c r="R14" s="260" t="n"/>
      <c r="S14" s="260" t="n"/>
      <c r="T14" s="260" t="n"/>
      <c r="U14" s="260" t="n"/>
      <c r="V14" s="260" t="n"/>
      <c r="W14" s="260" t="n"/>
      <c r="X14" s="260" t="n"/>
      <c r="AJ14" s="421" t="n"/>
      <c r="AK14" s="92" t="n"/>
      <c r="AL14" s="92" t="n"/>
      <c r="AM14" s="92" t="n"/>
      <c r="AN14" s="92" t="n"/>
      <c r="AO14" s="92" t="n"/>
      <c r="AP14" s="92" t="n"/>
      <c r="AQ14" s="79" t="n"/>
    </row>
    <row r="15" ht="15" customHeight="1" s="72">
      <c r="B15" s="423" t="n"/>
      <c r="C15" s="406" t="n"/>
      <c r="D15" s="406" t="n"/>
      <c r="E15" s="406" t="n"/>
      <c r="F15" s="406" t="n"/>
      <c r="G15" s="406" t="n"/>
      <c r="H15" s="406" t="n"/>
      <c r="I15" s="406" t="n"/>
      <c r="J15" s="406" t="n"/>
      <c r="K15" s="406" t="n"/>
      <c r="L15" s="406" t="n"/>
      <c r="M15" s="406" t="n"/>
      <c r="N15" s="426" t="n"/>
      <c r="O15" s="92" t="n"/>
      <c r="P15" s="429" t="n"/>
      <c r="Q15" s="324" t="n"/>
      <c r="R15" s="398" t="n"/>
      <c r="S15" s="260" t="n"/>
      <c r="T15" s="398" t="n"/>
      <c r="U15" s="398" t="n"/>
      <c r="AJ15" s="421" t="n"/>
      <c r="AK15" s="92" t="n"/>
      <c r="AL15" s="92" t="n"/>
      <c r="AM15" s="92" t="n"/>
      <c r="AN15" s="92" t="n"/>
      <c r="AO15" s="92" t="n"/>
      <c r="AP15" s="92" t="n"/>
      <c r="AQ15" s="79" t="n"/>
    </row>
    <row r="16" ht="25.5" customHeight="1" s="72">
      <c r="B16" s="423" t="n"/>
      <c r="C16" s="398" t="inlineStr">
        <is>
          <t>Tubo</t>
        </is>
      </c>
      <c r="D16" s="104" t="n"/>
      <c r="E16" s="104" t="inlineStr">
        <is>
          <t>N° Braços</t>
        </is>
      </c>
      <c r="F16" s="406" t="n"/>
      <c r="G16" s="398" t="inlineStr">
        <is>
          <t>Cód sapata</t>
        </is>
      </c>
      <c r="H16" s="406" t="n"/>
      <c r="I16" s="398" t="inlineStr">
        <is>
          <t>Cód pedestal</t>
        </is>
      </c>
      <c r="J16" s="398" t="n"/>
      <c r="K16" s="398" t="inlineStr">
        <is>
          <t>Cód cruzeta</t>
        </is>
      </c>
      <c r="L16" s="406" t="n"/>
      <c r="M16" s="424" t="inlineStr">
        <is>
          <t>Núm de cilindros</t>
        </is>
      </c>
      <c r="N16" s="426" t="n"/>
      <c r="O16" s="391" t="n"/>
      <c r="R16" s="261" t="n"/>
      <c r="S16" s="398" t="n"/>
      <c r="T16" s="398" t="n"/>
      <c r="U16" s="398" t="n"/>
      <c r="V16" s="398" t="n"/>
      <c r="W16" s="260" t="n"/>
      <c r="X16" s="398" t="n"/>
      <c r="Y16" s="398" t="n"/>
      <c r="AK16" s="391" t="n"/>
      <c r="AL16" s="391" t="n"/>
      <c r="AM16" s="391" t="n"/>
      <c r="AN16" s="391" t="n"/>
      <c r="AO16" s="391" t="n"/>
      <c r="AP16" s="391" t="n"/>
      <c r="AQ16" s="422" t="n"/>
    </row>
    <row r="17" ht="15" customHeight="1" s="72">
      <c r="B17" s="423" t="n"/>
      <c r="C17" s="171" t="inlineStr">
        <is>
          <t>Não</t>
        </is>
      </c>
      <c r="D17" s="103" t="n"/>
      <c r="E17" s="57" t="inlineStr">
        <is>
          <t>6</t>
        </is>
      </c>
      <c r="F17" s="406" t="n"/>
      <c r="G17" s="430" t="inlineStr">
        <is>
          <t>BUSCAR</t>
        </is>
      </c>
      <c r="H17" s="406" t="n"/>
      <c r="I17" s="430" t="inlineStr">
        <is>
          <t>BUSCAR</t>
        </is>
      </c>
      <c r="J17" s="428" t="n"/>
      <c r="K17" s="430" t="inlineStr">
        <is>
          <t>BUSCAR</t>
        </is>
      </c>
      <c r="L17" s="406" t="n"/>
      <c r="M17" s="409" t="n">
        <v>4</v>
      </c>
      <c r="N17" s="426" t="n"/>
      <c r="O17" s="83" t="n"/>
      <c r="R17" s="260" t="n"/>
      <c r="S17" s="260" t="n"/>
      <c r="T17" s="398" t="n"/>
      <c r="U17" s="398" t="n"/>
      <c r="V17" s="398" t="n"/>
      <c r="W17" s="260" t="n"/>
      <c r="X17" s="398" t="n"/>
      <c r="Y17" s="398" t="n"/>
      <c r="AK17" s="83" t="n"/>
      <c r="AL17" s="83" t="n"/>
      <c r="AM17" s="83" t="n"/>
      <c r="AN17" s="83" t="n"/>
      <c r="AO17" s="83" t="n"/>
      <c r="AP17" s="83" t="n"/>
      <c r="AQ17" s="340" t="n"/>
      <c r="AU17" s="431" t="n"/>
    </row>
    <row r="18" ht="15" customHeight="1" s="72">
      <c r="B18" s="423" t="n"/>
      <c r="C18" s="406" t="n"/>
      <c r="D18" s="406" t="n"/>
      <c r="E18" s="406" t="n"/>
      <c r="F18" s="406" t="n"/>
      <c r="G18" s="406" t="n"/>
      <c r="H18" s="406" t="n"/>
      <c r="I18" s="406" t="n"/>
      <c r="J18" s="406" t="n"/>
      <c r="K18" s="406" t="n"/>
      <c r="L18" s="406" t="n"/>
      <c r="M18" s="406" t="n"/>
      <c r="N18" s="426" t="n"/>
      <c r="O18" s="83" t="n"/>
      <c r="P18" s="429" t="n"/>
      <c r="Q18" s="324" t="n"/>
      <c r="R18" s="261" t="n"/>
      <c r="S18" s="398" t="n"/>
      <c r="T18" s="398" t="n"/>
      <c r="U18" s="398" t="n"/>
      <c r="V18" s="398" t="n"/>
      <c r="W18" s="260" t="n"/>
      <c r="X18" s="398" t="n"/>
      <c r="Y18" s="398" t="n"/>
      <c r="AK18" s="83" t="n"/>
      <c r="AL18" s="83" t="n"/>
      <c r="AM18" s="83" t="n"/>
      <c r="AN18" s="83" t="n"/>
      <c r="AO18" s="83" t="n"/>
      <c r="AP18" s="83" t="n"/>
      <c r="AQ18" s="340" t="n"/>
    </row>
    <row r="19" ht="25.5" customHeight="1" s="72">
      <c r="B19" s="423" t="n"/>
      <c r="C19" s="406" t="inlineStr">
        <is>
          <t xml:space="preserve">Tela </t>
        </is>
      </c>
      <c r="D19" s="406" t="n"/>
      <c r="E19" s="118" t="inlineStr">
        <is>
          <t>Cor</t>
        </is>
      </c>
      <c r="F19" s="398" t="n"/>
      <c r="G19" s="118" t="inlineStr">
        <is>
          <t>Pintar logo</t>
        </is>
      </c>
      <c r="H19" s="104" t="n"/>
      <c r="I19" s="118" t="inlineStr">
        <is>
          <t>Placa do reator</t>
        </is>
      </c>
      <c r="J19" s="118" t="n"/>
      <c r="K19" s="398" t="inlineStr">
        <is>
          <t>Isoladores</t>
        </is>
      </c>
      <c r="L19" s="406" t="n"/>
      <c r="M19" s="424" t="inlineStr">
        <is>
          <t>Núm de espaçadores</t>
        </is>
      </c>
      <c r="N19" s="426" t="n"/>
      <c r="O19" s="391" t="n"/>
      <c r="R19" s="261" t="n"/>
      <c r="S19" s="398" t="n"/>
      <c r="T19" s="398" t="n"/>
      <c r="U19" s="398" t="n"/>
      <c r="V19" s="398" t="n"/>
      <c r="W19" s="260" t="n"/>
      <c r="X19" s="398" t="n"/>
      <c r="Y19" s="398" t="n"/>
      <c r="AK19" s="391" t="n"/>
      <c r="AL19" s="391" t="n"/>
      <c r="AM19" s="391" t="n"/>
      <c r="AN19" s="391" t="n"/>
      <c r="AO19" s="391" t="n"/>
      <c r="AP19" s="391" t="n"/>
      <c r="AQ19" s="422" t="n"/>
    </row>
    <row r="20" ht="15" customHeight="1" s="72">
      <c r="B20" s="423" t="n"/>
      <c r="C20" s="171" t="inlineStr">
        <is>
          <t>Sim</t>
        </is>
      </c>
      <c r="D20" s="406" t="n"/>
      <c r="E20" s="116" t="inlineStr">
        <is>
          <t>Munsell N6.5</t>
        </is>
      </c>
      <c r="F20" s="428" t="n"/>
      <c r="G20" s="409" t="inlineStr">
        <is>
          <t>Sim</t>
        </is>
      </c>
      <c r="H20" s="103" t="n"/>
      <c r="I20" s="103" t="inlineStr">
        <is>
          <t>Inox</t>
        </is>
      </c>
      <c r="J20" s="103" t="n"/>
      <c r="K20" s="430">
        <f>R18</f>
        <v/>
      </c>
      <c r="L20" s="406" t="n"/>
      <c r="M20" s="171" t="n">
        <v>0</v>
      </c>
      <c r="N20" s="426" t="n"/>
      <c r="O20" s="83" t="n"/>
      <c r="R20" s="260" t="n"/>
      <c r="S20" s="260" t="n"/>
      <c r="T20" s="260" t="n"/>
      <c r="U20" s="398" t="n"/>
      <c r="V20" s="398" t="n"/>
      <c r="W20" s="260" t="n"/>
      <c r="X20" s="398" t="n"/>
      <c r="Y20" s="398" t="n"/>
      <c r="AK20" s="83" t="n"/>
      <c r="AL20" s="83" t="n"/>
      <c r="AM20" s="83" t="n"/>
      <c r="AN20" s="83" t="n"/>
      <c r="AO20" s="83" t="n"/>
      <c r="AP20" s="83" t="n"/>
      <c r="AQ20" s="340" t="n"/>
    </row>
    <row r="21" ht="15.75" customHeight="1" s="72" thickBot="1">
      <c r="B21" s="432" t="n"/>
      <c r="C21" s="433" t="n"/>
      <c r="D21" s="433" t="n"/>
      <c r="E21" s="433" t="n"/>
      <c r="F21" s="433" t="n"/>
      <c r="G21" s="433" t="n"/>
      <c r="H21" s="433" t="n"/>
      <c r="I21" s="433" t="n"/>
      <c r="J21" s="433" t="n"/>
      <c r="K21" s="433" t="n"/>
      <c r="L21" s="433" t="n"/>
      <c r="M21" s="433" t="n"/>
      <c r="N21" s="434" t="n"/>
      <c r="O21" s="389" t="n"/>
      <c r="P21" s="429" t="n"/>
      <c r="Q21" s="324" t="n"/>
      <c r="R21" s="261" t="n"/>
      <c r="S21" s="398" t="n"/>
      <c r="T21" s="398" t="n"/>
      <c r="U21" s="398" t="n"/>
      <c r="V21" s="398" t="n"/>
      <c r="W21" s="260" t="n"/>
      <c r="X21" s="398" t="n"/>
      <c r="Y21" s="398" t="n"/>
      <c r="AK21" s="389" t="n"/>
      <c r="AL21" s="389" t="n"/>
      <c r="AM21" s="389" t="n"/>
      <c r="AN21" s="389" t="n"/>
      <c r="AO21" s="389" t="n"/>
      <c r="AP21" s="389" t="n"/>
      <c r="AQ21" s="388" t="n"/>
    </row>
    <row r="22" ht="15.75" customHeight="1" s="72" thickBot="1">
      <c r="B22" s="412" t="inlineStr">
        <is>
          <t>Gabarito</t>
        </is>
      </c>
      <c r="C22" s="413" t="n"/>
      <c r="D22" s="413" t="n"/>
      <c r="E22" s="413" t="n"/>
      <c r="F22" s="413" t="n"/>
      <c r="G22" s="413" t="n"/>
      <c r="H22" s="413" t="n"/>
      <c r="I22" s="413" t="n"/>
      <c r="J22" s="413" t="n"/>
      <c r="K22" s="413" t="n"/>
      <c r="L22" s="413" t="n"/>
      <c r="M22" s="413" t="n"/>
      <c r="N22" s="414" t="n"/>
      <c r="O22" s="389" t="n"/>
      <c r="R22" s="260" t="n"/>
      <c r="S22" s="260" t="n"/>
      <c r="T22" s="260" t="n"/>
      <c r="U22" s="398" t="n"/>
      <c r="V22" s="398" t="n"/>
      <c r="W22" s="260" t="n"/>
      <c r="X22" s="398" t="n"/>
      <c r="Y22" s="398" t="n"/>
      <c r="AK22" s="389" t="n"/>
      <c r="AL22" s="389" t="n"/>
      <c r="AM22" s="389" t="n"/>
      <c r="AN22" s="389" t="n"/>
      <c r="AO22" s="389" t="n"/>
      <c r="AP22" s="389" t="n"/>
      <c r="AQ22" s="388" t="n"/>
    </row>
    <row r="23" ht="15.75" customHeight="1" s="72" thickBot="1">
      <c r="B23" s="174" t="n"/>
      <c r="C23" s="143" t="n"/>
      <c r="D23" s="143" t="n"/>
      <c r="E23" s="143" t="n"/>
      <c r="F23" s="143" t="n"/>
      <c r="G23" s="143" t="n"/>
      <c r="H23" s="143" t="n"/>
      <c r="I23" s="143" t="n"/>
      <c r="J23" s="143" t="n"/>
      <c r="K23" s="143" t="n"/>
      <c r="L23" s="143" t="n"/>
      <c r="M23" s="143" t="n"/>
      <c r="N23" s="175" t="n"/>
      <c r="O23" s="391" t="n"/>
      <c r="Q23" s="324" t="n"/>
      <c r="R23" s="261" t="n"/>
      <c r="S23" s="398" t="n"/>
      <c r="T23" s="398" t="n"/>
      <c r="U23" s="398" t="n"/>
      <c r="V23" s="398" t="n"/>
      <c r="W23" s="260" t="n"/>
      <c r="X23" s="398" t="n"/>
      <c r="Y23" s="398" t="n"/>
      <c r="AK23" s="391" t="n"/>
      <c r="AL23" s="391" t="n"/>
      <c r="AM23" s="391" t="n"/>
      <c r="AN23" s="391" t="n"/>
      <c r="AO23" s="391" t="n"/>
      <c r="AP23" s="391" t="n"/>
      <c r="AQ23" s="422" t="n"/>
    </row>
    <row r="24" ht="25.5" customHeight="1" s="72">
      <c r="B24" s="423" t="n"/>
      <c r="C24" s="296" t="inlineStr">
        <is>
          <t>Qtd madeira</t>
        </is>
      </c>
      <c r="D24" s="435" t="n"/>
      <c r="E24" s="436" t="inlineStr">
        <is>
          <t>Comp madeira</t>
        </is>
      </c>
      <c r="F24" s="435" t="n"/>
      <c r="G24" s="437" t="inlineStr">
        <is>
          <t>Largura madeira</t>
        </is>
      </c>
      <c r="H24" s="435" t="n"/>
      <c r="I24" s="437" t="inlineStr">
        <is>
          <t>Altura madeira</t>
        </is>
      </c>
      <c r="J24" s="418" t="n"/>
      <c r="K24" s="419" t="n"/>
      <c r="L24" s="412" t="inlineStr">
        <is>
          <t>Madeira</t>
        </is>
      </c>
      <c r="M24" s="395" t="n"/>
      <c r="N24" s="176" t="n"/>
      <c r="O24" s="391" t="n"/>
      <c r="R24" s="261" t="n"/>
      <c r="S24" s="398" t="n"/>
      <c r="T24" s="398" t="n"/>
      <c r="U24" s="398" t="n"/>
      <c r="V24" s="398" t="n"/>
      <c r="W24" s="260" t="n"/>
      <c r="X24" s="398" t="n"/>
      <c r="Y24" s="398" t="n"/>
      <c r="AK24" s="391" t="n"/>
      <c r="AL24" s="391" t="n"/>
      <c r="AM24" s="391" t="n"/>
      <c r="AN24" s="391" t="n"/>
      <c r="AO24" s="391" t="n"/>
      <c r="AP24" s="391" t="n"/>
      <c r="AQ24" s="422" t="n"/>
    </row>
    <row r="25" ht="15.75" customHeight="1" s="72" thickBot="1">
      <c r="B25" s="423" t="n"/>
      <c r="C25" s="301" t="n">
        <v>90.05633333333334</v>
      </c>
      <c r="D25" s="302" t="n"/>
      <c r="E25" s="438" t="n">
        <v>577.9</v>
      </c>
      <c r="F25" s="302" t="n"/>
      <c r="G25" s="438" t="n">
        <v>30</v>
      </c>
      <c r="H25" s="302" t="n"/>
      <c r="I25" s="438" t="n">
        <v>30</v>
      </c>
      <c r="J25" s="439" t="n"/>
      <c r="K25" s="440" t="n"/>
      <c r="L25" s="441" t="n"/>
      <c r="M25" s="404" t="n"/>
      <c r="N25" s="442" t="n"/>
      <c r="O25" s="391" t="n"/>
      <c r="R25" s="260" t="n"/>
      <c r="S25" s="260" t="n"/>
      <c r="T25" s="260" t="n"/>
      <c r="U25" s="260" t="n"/>
      <c r="V25" s="398" t="n"/>
      <c r="W25" s="260" t="n"/>
      <c r="X25" s="398" t="n"/>
      <c r="Y25" s="398" t="n"/>
      <c r="AK25" s="391" t="n"/>
      <c r="AL25" s="391" t="n"/>
      <c r="AM25" s="391" t="n"/>
      <c r="AN25" s="391" t="n"/>
      <c r="AO25" s="391" t="n"/>
      <c r="AP25" s="391" t="n"/>
      <c r="AQ25" s="422" t="n"/>
    </row>
    <row r="26" ht="15.75" customHeight="1" s="72" thickBot="1">
      <c r="B26" s="443" t="n"/>
      <c r="C26" s="406" t="n"/>
      <c r="D26" s="425" t="n"/>
      <c r="E26" s="406" t="n"/>
      <c r="F26" s="406" t="n"/>
      <c r="G26" s="406" t="n"/>
      <c r="H26" s="406" t="n"/>
      <c r="I26" s="406" t="n"/>
      <c r="J26" s="406" t="n"/>
      <c r="K26" s="406" t="n"/>
      <c r="L26" s="406" t="n"/>
      <c r="M26" s="406" t="n"/>
      <c r="N26" s="442" t="n"/>
      <c r="O26" s="391" t="n"/>
      <c r="P26" s="429" t="n"/>
      <c r="Q26" s="324" t="n"/>
      <c r="R26" s="261" t="n"/>
      <c r="S26" s="398" t="n"/>
      <c r="T26" s="398" t="n"/>
      <c r="U26" s="398" t="n"/>
      <c r="V26" s="398" t="n"/>
      <c r="W26" s="260" t="n"/>
      <c r="X26" s="398" t="n"/>
      <c r="Y26" s="398" t="n"/>
      <c r="AK26" s="391" t="n"/>
      <c r="AL26" s="391" t="n"/>
      <c r="AM26" s="391" t="n"/>
      <c r="AN26" s="391" t="n"/>
      <c r="AO26" s="391" t="n"/>
      <c r="AP26" s="391" t="n"/>
      <c r="AQ26" s="422" t="n"/>
    </row>
    <row r="27" ht="25.5" customHeight="1" s="72">
      <c r="B27" s="443" t="n"/>
      <c r="C27" s="296" t="inlineStr">
        <is>
          <t>Qtd metalon</t>
        </is>
      </c>
      <c r="D27" s="435" t="n"/>
      <c r="E27" s="436" t="inlineStr">
        <is>
          <t>Comp metalon (T)</t>
        </is>
      </c>
      <c r="F27" s="435" t="n"/>
      <c r="G27" s="437" t="inlineStr">
        <is>
          <t>Largura metalon</t>
        </is>
      </c>
      <c r="H27" s="435" t="n"/>
      <c r="I27" s="437" t="inlineStr">
        <is>
          <t>Altura metalon</t>
        </is>
      </c>
      <c r="J27" s="444" t="n"/>
      <c r="K27" s="445" t="inlineStr">
        <is>
          <t>Distância entre furos (E)</t>
        </is>
      </c>
      <c r="L27" s="412" t="inlineStr">
        <is>
          <t>Metalon</t>
        </is>
      </c>
      <c r="M27" s="395" t="n"/>
      <c r="N27" s="176" t="n"/>
      <c r="O27" s="391" t="n"/>
      <c r="R27" s="261" t="n"/>
      <c r="S27" s="398" t="n"/>
      <c r="T27" s="398" t="n"/>
      <c r="U27" s="398" t="n"/>
      <c r="V27" s="398" t="n"/>
      <c r="W27" s="260" t="n"/>
      <c r="X27" s="398" t="n"/>
      <c r="Y27" s="398" t="n"/>
      <c r="AK27" s="391" t="n"/>
      <c r="AL27" s="391" t="n"/>
      <c r="AM27" s="391" t="n"/>
      <c r="AN27" s="391" t="n"/>
      <c r="AO27" s="391" t="n"/>
      <c r="AP27" s="391" t="n"/>
      <c r="AQ27" s="422" t="n"/>
    </row>
    <row r="28" ht="15.75" customHeight="1" s="72" thickBot="1">
      <c r="B28" s="443" t="n"/>
      <c r="C28" s="306" t="n">
        <v>6</v>
      </c>
      <c r="D28" s="302" t="n"/>
      <c r="E28" s="438" t="n">
        <v>577.9</v>
      </c>
      <c r="F28" s="302" t="n"/>
      <c r="G28" s="438" t="n">
        <v>50</v>
      </c>
      <c r="H28" s="302" t="n"/>
      <c r="I28" s="438" t="n">
        <v>20</v>
      </c>
      <c r="J28" s="302" t="n"/>
      <c r="K28" s="446" t="n">
        <v>501.7</v>
      </c>
      <c r="L28" s="441" t="n"/>
      <c r="M28" s="404" t="n"/>
      <c r="N28" s="156" t="n"/>
      <c r="O28" s="391" t="n"/>
      <c r="R28" s="260" t="n"/>
      <c r="S28" s="260" t="n"/>
      <c r="T28" s="260" t="n"/>
      <c r="U28" s="398" t="n"/>
      <c r="V28" s="398" t="n"/>
      <c r="W28" s="260" t="n"/>
      <c r="X28" s="398" t="n"/>
      <c r="Y28" s="398" t="n"/>
      <c r="AK28" s="391" t="n"/>
      <c r="AL28" s="391" t="n"/>
      <c r="AM28" s="391" t="n"/>
      <c r="AN28" s="391" t="n"/>
      <c r="AO28" s="391" t="n"/>
      <c r="AP28" s="391" t="n"/>
      <c r="AQ28" s="422" t="n"/>
    </row>
    <row r="29" ht="15.75" customHeight="1" s="72" thickBot="1">
      <c r="B29" s="443" t="n"/>
      <c r="C29" s="425" t="n"/>
      <c r="D29" s="425" t="n"/>
      <c r="E29" s="425" t="n"/>
      <c r="F29" s="128" t="n"/>
      <c r="G29" s="406" t="n"/>
      <c r="H29" s="406" t="n"/>
      <c r="I29" s="406" t="n"/>
      <c r="J29" s="406" t="n"/>
      <c r="K29" s="406" t="n"/>
      <c r="L29" s="128" t="n"/>
      <c r="M29" s="406" t="n"/>
      <c r="N29" s="442" t="n"/>
      <c r="O29" s="391" t="n"/>
      <c r="P29" s="429" t="n"/>
      <c r="Q29" s="324" t="n"/>
      <c r="R29" s="261" t="n"/>
      <c r="S29" s="398" t="n"/>
      <c r="T29" s="398" t="n"/>
      <c r="U29" s="398" t="n"/>
      <c r="V29" s="398" t="n"/>
      <c r="W29" s="260" t="n"/>
      <c r="X29" s="398" t="n"/>
      <c r="Y29" s="398" t="n"/>
      <c r="AK29" s="391" t="n"/>
      <c r="AL29" s="391" t="n"/>
      <c r="AM29" s="391" t="n"/>
      <c r="AN29" s="391" t="n"/>
      <c r="AO29" s="391" t="n"/>
      <c r="AP29" s="391" t="n"/>
      <c r="AQ29" s="422" t="n"/>
    </row>
    <row r="30" ht="25.5" customHeight="1" s="72">
      <c r="B30" s="443" t="n"/>
      <c r="C30" s="447" t="inlineStr">
        <is>
          <t>Dist entre anéis</t>
        </is>
      </c>
      <c r="D30" s="308" t="n"/>
      <c r="E30" s="436" t="inlineStr">
        <is>
          <t>Qtd anéis</t>
        </is>
      </c>
      <c r="F30" s="308" t="n"/>
      <c r="G30" s="437" t="inlineStr">
        <is>
          <t>Perfil anel</t>
        </is>
      </c>
      <c r="H30" s="435" t="n"/>
      <c r="I30" s="437" t="inlineStr">
        <is>
          <t>Diâmetro interno anel</t>
        </is>
      </c>
      <c r="J30" s="444" t="n"/>
      <c r="K30" s="445" t="n"/>
      <c r="L30" s="448" t="inlineStr">
        <is>
          <t>Anéis</t>
        </is>
      </c>
      <c r="M30" s="395" t="n"/>
      <c r="N30" s="442" t="n"/>
      <c r="O30" s="83" t="n"/>
      <c r="R30" s="261" t="n"/>
      <c r="S30" s="398" t="n"/>
      <c r="T30" s="398" t="n"/>
      <c r="U30" s="398" t="n"/>
      <c r="V30" s="398" t="n"/>
      <c r="W30" s="260" t="n"/>
      <c r="X30" s="398" t="n"/>
      <c r="Y30" s="398" t="n"/>
      <c r="AK30" s="83" t="n"/>
      <c r="AL30" s="83" t="n"/>
      <c r="AM30" s="83" t="n"/>
      <c r="AN30" s="83" t="n"/>
      <c r="AO30" s="83" t="n"/>
      <c r="AP30" s="83" t="n"/>
      <c r="AQ30" s="340" t="n"/>
    </row>
    <row r="31" ht="15" customHeight="1" s="72" thickBot="1">
      <c r="B31" s="443" t="n"/>
      <c r="C31" s="306" t="n">
        <v>300</v>
      </c>
      <c r="D31" s="302" t="n"/>
      <c r="E31" s="302" t="n">
        <v>3</v>
      </c>
      <c r="F31" s="302" t="n"/>
      <c r="G31" s="438" t="n">
        <v>7.5</v>
      </c>
      <c r="H31" s="302" t="n"/>
      <c r="I31" s="438" t="n">
        <v>754</v>
      </c>
      <c r="J31" s="302" t="n"/>
      <c r="K31" s="446" t="n"/>
      <c r="L31" s="403" t="n"/>
      <c r="M31" s="404" t="n"/>
      <c r="N31" s="442" t="n"/>
      <c r="O31" s="81" t="n"/>
      <c r="R31" s="260" t="n"/>
      <c r="AK31" s="81" t="n"/>
      <c r="AL31" s="81" t="n"/>
      <c r="AM31" s="81" t="n"/>
      <c r="AN31" s="81" t="n"/>
      <c r="AO31" s="81" t="n"/>
      <c r="AP31" s="81" t="n"/>
      <c r="AQ31" s="81" t="n"/>
    </row>
    <row r="32" ht="15" customHeight="1" s="72">
      <c r="B32" s="443" t="n"/>
      <c r="C32" s="425" t="n"/>
      <c r="D32" s="425" t="n"/>
      <c r="E32" s="425" t="n"/>
      <c r="F32" s="128" t="n"/>
      <c r="G32" s="406" t="n"/>
      <c r="H32" s="406" t="n"/>
      <c r="I32" s="406" t="n"/>
      <c r="J32" s="406" t="n"/>
      <c r="K32" s="406" t="n"/>
      <c r="L32" s="128" t="n"/>
      <c r="M32" s="406" t="n"/>
      <c r="N32" s="442" t="n"/>
      <c r="O32" s="74" t="n"/>
      <c r="P32" s="429" t="n"/>
      <c r="Q32" s="324" t="n"/>
      <c r="R32" s="261" t="n"/>
      <c r="S32" s="398" t="n"/>
      <c r="T32" s="398" t="n"/>
      <c r="U32" s="398" t="n"/>
      <c r="V32" s="398" t="n"/>
      <c r="W32" s="260" t="n"/>
      <c r="X32" s="398" t="n"/>
      <c r="Y32" s="398" t="n"/>
      <c r="AK32" s="74" t="n"/>
      <c r="AL32" s="74" t="n"/>
      <c r="AM32" s="74" t="n"/>
      <c r="AN32" s="74" t="n"/>
      <c r="AO32" s="74" t="n"/>
      <c r="AP32" s="74" t="n"/>
      <c r="AQ32" s="74" t="n"/>
    </row>
    <row r="33" ht="25.5" customHeight="1" s="72">
      <c r="B33" s="443" t="n"/>
      <c r="C33" s="425" t="inlineStr">
        <is>
          <t>Altura Cruzeta</t>
        </is>
      </c>
      <c r="D33" s="406" t="n"/>
      <c r="E33" s="424" t="inlineStr">
        <is>
          <t>Diâmetro de fundação (mm):</t>
        </is>
      </c>
      <c r="F33" s="449" t="n"/>
      <c r="G33" s="424" t="inlineStr">
        <is>
          <t>Fazer casca</t>
        </is>
      </c>
      <c r="H33" s="406" t="n"/>
      <c r="I33" s="424" t="inlineStr">
        <is>
          <t>Peso total 
(Reator + Gabarito)</t>
        </is>
      </c>
      <c r="J33" s="406" t="n"/>
      <c r="K33" s="406" t="n"/>
      <c r="L33" s="406" t="n"/>
      <c r="M33" s="424" t="n"/>
      <c r="N33" s="177" t="n"/>
      <c r="O33" s="82" t="n"/>
      <c r="R33" s="261" t="n"/>
      <c r="S33" s="398" t="n"/>
      <c r="T33" s="398" t="n"/>
      <c r="U33" s="398" t="n"/>
      <c r="V33" s="398" t="n"/>
      <c r="W33" s="260" t="n"/>
      <c r="X33" s="398" t="n"/>
      <c r="Y33" s="398" t="n"/>
      <c r="AK33" s="82" t="n"/>
      <c r="AL33" s="82" t="n"/>
      <c r="AM33" s="82" t="n"/>
      <c r="AN33" s="82" t="n"/>
      <c r="AO33" s="82" t="n"/>
      <c r="AP33" s="82" t="n"/>
      <c r="AQ33" s="82" t="n"/>
    </row>
    <row r="34" ht="25.5" customHeight="1" s="72">
      <c r="B34" s="443" t="n"/>
      <c r="C34" s="449" t="inlineStr">
        <is>
          <t xml:space="preserve">76.2 </t>
        </is>
      </c>
      <c r="D34" s="449" t="n"/>
      <c r="E34" s="450" t="n">
        <v>710</v>
      </c>
      <c r="F34" s="449" t="n"/>
      <c r="G34" s="449">
        <f>IF(C17="Não","Sim","Não")</f>
        <v/>
      </c>
      <c r="H34" s="425" t="n"/>
      <c r="I34" s="411" t="n">
        <v>221.6861351112694</v>
      </c>
      <c r="J34" s="425" t="n"/>
      <c r="K34" s="425" t="n"/>
      <c r="L34" s="425" t="n"/>
      <c r="M34" s="425" t="n"/>
      <c r="N34" s="177" t="n"/>
      <c r="O34" s="82" t="n"/>
      <c r="R34" s="260" t="n"/>
      <c r="S34" s="260" t="n"/>
      <c r="T34" s="260" t="n"/>
      <c r="U34" s="260" t="n"/>
      <c r="V34" s="260" t="n"/>
      <c r="W34" s="260" t="n"/>
      <c r="X34" s="260" t="n"/>
      <c r="Y34" s="398" t="n"/>
      <c r="AK34" s="82" t="n"/>
      <c r="AL34" s="82" t="n"/>
      <c r="AM34" s="82" t="n"/>
      <c r="AN34" s="82" t="n"/>
      <c r="AO34" s="82" t="n"/>
      <c r="AP34" s="82" t="n"/>
      <c r="AQ34" s="82" t="n"/>
    </row>
    <row r="35" ht="15.75" customFormat="1" customHeight="1" s="451" thickBot="1">
      <c r="B35" s="432" t="n"/>
      <c r="C35" s="452" t="n"/>
      <c r="D35" s="452" t="n"/>
      <c r="E35" s="452" t="n"/>
      <c r="F35" s="452" t="n"/>
      <c r="G35" s="452" t="n"/>
      <c r="H35" s="452" t="n"/>
      <c r="I35" s="452" t="n"/>
      <c r="J35" s="452" t="n"/>
      <c r="K35" s="452" t="n"/>
      <c r="L35" s="452" t="n"/>
      <c r="M35" s="452" t="n"/>
      <c r="N35" s="434" t="n"/>
      <c r="O35" s="74" t="n"/>
      <c r="P35" s="429" t="n"/>
      <c r="Q35" s="324" t="n"/>
      <c r="R35" s="261" t="n"/>
      <c r="S35" s="398" t="n"/>
      <c r="T35" s="398" t="n"/>
      <c r="U35" s="398" t="n"/>
      <c r="V35" s="398" t="n"/>
      <c r="W35" s="260" t="n"/>
      <c r="X35" s="398" t="n"/>
      <c r="Y35" s="398" t="n"/>
      <c r="Z35" s="391" t="n"/>
      <c r="AA35" s="391" t="n"/>
      <c r="AB35" s="391" t="n"/>
      <c r="AC35" s="391" t="n"/>
      <c r="AD35" s="391" t="n"/>
      <c r="AE35" s="391" t="n"/>
      <c r="AF35" s="391" t="n"/>
      <c r="AG35" s="391" t="n"/>
      <c r="AH35" s="259" t="n"/>
      <c r="AI35" s="259" t="n"/>
      <c r="AJ35" s="392" t="n"/>
      <c r="AK35" s="74" t="n"/>
      <c r="AL35" s="74" t="n"/>
      <c r="AM35" s="74" t="n"/>
      <c r="AN35" s="74" t="n"/>
      <c r="AO35" s="74" t="n"/>
      <c r="AP35" s="74" t="n"/>
      <c r="AQ35" s="74" t="n"/>
    </row>
    <row r="36" ht="15.75" customHeight="1" s="72" thickBot="1">
      <c r="B36" s="412" t="inlineStr">
        <is>
          <t>Embalagem</t>
        </is>
      </c>
      <c r="C36" s="413" t="n"/>
      <c r="D36" s="413" t="n"/>
      <c r="E36" s="413" t="n"/>
      <c r="F36" s="413" t="n"/>
      <c r="G36" s="413" t="n"/>
      <c r="H36" s="413" t="n"/>
      <c r="I36" s="413" t="n"/>
      <c r="J36" s="413" t="n"/>
      <c r="K36" s="413" t="n"/>
      <c r="L36" s="413" t="n"/>
      <c r="M36" s="413" t="n"/>
      <c r="N36" s="414" t="n"/>
      <c r="O36" s="83" t="n"/>
      <c r="R36" s="260" t="n"/>
      <c r="S36" s="260" t="n"/>
      <c r="T36" s="260" t="n"/>
      <c r="U36" s="260" t="n"/>
      <c r="V36" s="260" t="n"/>
      <c r="W36" s="260" t="n"/>
      <c r="X36" s="260" t="n"/>
      <c r="Y36" s="260" t="n"/>
      <c r="Z36" s="260" t="n"/>
      <c r="AA36" s="260" t="n"/>
      <c r="AB36" s="260" t="n"/>
      <c r="AK36" s="83" t="n"/>
      <c r="AL36" s="83" t="n"/>
      <c r="AM36" s="83" t="n"/>
      <c r="AN36" s="83" t="n"/>
      <c r="AO36" s="83" t="n"/>
      <c r="AP36" s="83" t="n"/>
      <c r="AQ36" s="340" t="n"/>
    </row>
    <row r="37" ht="15" customHeight="1" s="72">
      <c r="B37" s="142" t="n"/>
      <c r="C37" s="143" t="n"/>
      <c r="D37" s="144" t="n"/>
      <c r="E37" s="145" t="n"/>
      <c r="F37" s="145" t="n"/>
      <c r="G37" s="144" t="n"/>
      <c r="H37" s="144" t="n"/>
      <c r="I37" s="144" t="n"/>
      <c r="J37" s="144" t="n"/>
      <c r="K37" s="144" t="n"/>
      <c r="L37" s="146" t="n"/>
      <c r="M37" s="453" t="n"/>
      <c r="N37" s="454" t="n"/>
      <c r="O37" s="83" t="n"/>
      <c r="Q37" s="324" t="n"/>
      <c r="R37" s="261" t="n"/>
      <c r="S37" s="398" t="n"/>
      <c r="T37" s="398" t="n"/>
      <c r="U37" s="398" t="n"/>
      <c r="V37" s="398" t="n"/>
      <c r="W37" s="260" t="n"/>
      <c r="X37" s="398" t="n"/>
      <c r="Y37" s="398" t="n"/>
      <c r="AK37" s="83" t="n"/>
      <c r="AL37" s="83" t="n"/>
      <c r="AM37" s="83" t="n"/>
      <c r="AN37" s="83" t="n"/>
      <c r="AO37" s="83" t="n"/>
      <c r="AP37" s="83" t="n"/>
      <c r="AQ37" s="83" t="n"/>
    </row>
    <row r="38" ht="38.25" customHeight="1" s="72">
      <c r="B38" s="423" t="n"/>
      <c r="C38" s="455" t="inlineStr">
        <is>
          <t xml:space="preserve">Nº de embalagens </t>
        </is>
      </c>
      <c r="D38" s="406" t="n"/>
      <c r="E38" s="138" t="inlineStr">
        <is>
          <t>Posição</t>
        </is>
      </c>
      <c r="F38" s="406" t="n"/>
      <c r="G38" s="138" t="inlineStr">
        <is>
          <t>Peso bruto</t>
        </is>
      </c>
      <c r="H38" s="411" t="n">
        <v>202.1285397918325</v>
      </c>
      <c r="I38" s="138" t="n"/>
      <c r="J38" s="138" t="n"/>
      <c r="K38" s="388" t="n"/>
      <c r="L38" s="388" t="n"/>
      <c r="M38" s="388" t="n"/>
      <c r="N38" s="134" t="n"/>
      <c r="O38" s="83" t="n"/>
      <c r="R38" s="261" t="n"/>
      <c r="S38" s="398" t="n"/>
      <c r="T38" s="398" t="n"/>
      <c r="U38" s="398" t="n"/>
      <c r="V38" s="398" t="n"/>
      <c r="W38" s="260" t="n"/>
      <c r="X38" s="398" t="n"/>
      <c r="Y38" s="398" t="n"/>
      <c r="AK38" s="83" t="n"/>
      <c r="AL38" s="83" t="n"/>
      <c r="AM38" s="83" t="n"/>
      <c r="AN38" s="83" t="n"/>
      <c r="AO38" s="83" t="n"/>
      <c r="AP38" s="83" t="n"/>
      <c r="AQ38" s="83" t="n"/>
    </row>
    <row r="39" ht="15" customHeight="1" s="72">
      <c r="B39" s="423" t="n"/>
      <c r="C39" s="139" t="n">
        <v>1</v>
      </c>
      <c r="D39" s="406" t="n"/>
      <c r="E39" s="139" t="inlineStr">
        <is>
          <t>Vertical</t>
        </is>
      </c>
      <c r="F39" s="138" t="n"/>
      <c r="G39" s="140" t="n"/>
      <c r="H39" s="138" t="n"/>
      <c r="I39" s="138" t="n"/>
      <c r="J39" s="138" t="n"/>
      <c r="K39" s="388" t="n"/>
      <c r="L39" s="388" t="n"/>
      <c r="M39" s="388" t="n"/>
      <c r="N39" s="134" t="n"/>
      <c r="O39" s="83" t="n"/>
      <c r="R39" s="260" t="n"/>
      <c r="S39" s="398" t="n"/>
      <c r="T39" s="398" t="n"/>
      <c r="U39" s="398" t="n"/>
      <c r="V39" s="398" t="n"/>
      <c r="W39" s="260" t="n"/>
      <c r="X39" s="398" t="n"/>
      <c r="Y39" s="398" t="n"/>
      <c r="AK39" s="83" t="n"/>
      <c r="AL39" s="83" t="n"/>
      <c r="AM39" s="83" t="n"/>
      <c r="AN39" s="83" t="n"/>
      <c r="AO39" s="83" t="n"/>
      <c r="AP39" s="83" t="n"/>
      <c r="AQ39" s="83" t="n"/>
    </row>
    <row r="40" ht="15" customHeight="1" s="72">
      <c r="B40" s="423" t="n"/>
      <c r="C40" s="455" t="n"/>
      <c r="D40" s="406" t="n"/>
      <c r="E40" s="138" t="n"/>
      <c r="F40" s="138" t="n"/>
      <c r="G40" s="140" t="n"/>
      <c r="H40" s="138" t="n"/>
      <c r="I40" s="138" t="n"/>
      <c r="J40" s="138" t="n"/>
      <c r="K40" s="388" t="n"/>
      <c r="L40" s="388" t="n"/>
      <c r="M40" s="388" t="n"/>
      <c r="N40" s="134" t="n"/>
      <c r="O40" s="83" t="n"/>
      <c r="P40" s="429" t="n"/>
      <c r="Q40" s="324" t="n"/>
      <c r="R40" s="261" t="n"/>
      <c r="S40" s="398" t="n"/>
      <c r="T40" s="398" t="n"/>
      <c r="U40" s="398" t="n"/>
      <c r="V40" s="398" t="n"/>
      <c r="W40" s="260" t="n"/>
      <c r="X40" s="398" t="n"/>
      <c r="Y40" s="398" t="n"/>
      <c r="AK40" s="83" t="n"/>
      <c r="AL40" s="83" t="n"/>
      <c r="AM40" s="83" t="n"/>
      <c r="AN40" s="83" t="n"/>
      <c r="AO40" s="83" t="n"/>
      <c r="AP40" s="83" t="n"/>
      <c r="AQ40" s="83" t="n"/>
    </row>
    <row r="41" ht="15" customHeight="1" s="72">
      <c r="B41" s="423" t="n"/>
      <c r="C41" s="138" t="inlineStr">
        <is>
          <t>Comp:</t>
        </is>
      </c>
      <c r="D41" s="137" t="n">
        <v>1292</v>
      </c>
      <c r="E41" s="138" t="inlineStr">
        <is>
          <t>cm</t>
        </is>
      </c>
      <c r="F41" s="406" t="n"/>
      <c r="G41" s="406" t="n"/>
      <c r="H41" s="406" t="n"/>
      <c r="I41" s="138" t="n"/>
      <c r="J41" s="138" t="n"/>
      <c r="K41" s="138" t="n"/>
      <c r="L41" s="137" t="n"/>
      <c r="M41" s="138" t="n"/>
      <c r="N41" s="134" t="n"/>
      <c r="O41" s="83" t="n"/>
      <c r="R41" s="261" t="n"/>
      <c r="S41" s="398" t="n"/>
      <c r="T41" s="398" t="n"/>
      <c r="U41" s="398" t="n"/>
      <c r="V41" s="398" t="n"/>
      <c r="W41" s="260" t="n"/>
      <c r="X41" s="398" t="n"/>
      <c r="Y41" s="398" t="n"/>
      <c r="AK41" s="83" t="n"/>
      <c r="AL41" s="83" t="n"/>
      <c r="AM41" s="83" t="n"/>
      <c r="AN41" s="83" t="n"/>
      <c r="AO41" s="83" t="n"/>
      <c r="AP41" s="83" t="n"/>
      <c r="AQ41" s="83" t="n"/>
    </row>
    <row r="42" ht="15" customHeight="1" s="72">
      <c r="B42" s="423" t="n"/>
      <c r="C42" s="138" t="inlineStr">
        <is>
          <t>Larg:</t>
        </is>
      </c>
      <c r="D42" s="137" t="n">
        <v>1292</v>
      </c>
      <c r="E42" s="138" t="inlineStr">
        <is>
          <t>cm</t>
        </is>
      </c>
      <c r="F42" s="406" t="n"/>
      <c r="G42" s="406" t="n"/>
      <c r="H42" s="406" t="n"/>
      <c r="I42" s="138" t="n"/>
      <c r="J42" s="138" t="n"/>
      <c r="K42" s="141" t="n"/>
      <c r="L42" s="139" t="n"/>
      <c r="M42" s="141" t="n"/>
      <c r="N42" s="136" t="n"/>
      <c r="O42" s="83" t="n"/>
      <c r="R42" s="260" t="n"/>
      <c r="S42" s="260" t="n"/>
      <c r="T42" s="260" t="n"/>
      <c r="U42" s="260" t="n"/>
      <c r="V42" s="260" t="n"/>
      <c r="W42" s="260" t="n"/>
      <c r="X42" s="398" t="n"/>
      <c r="Y42" s="398" t="n"/>
      <c r="AK42" s="83" t="n"/>
      <c r="AL42" s="83" t="n"/>
      <c r="AM42" s="83" t="n"/>
      <c r="AN42" s="83" t="n"/>
      <c r="AO42" s="83" t="n"/>
      <c r="AP42" s="83" t="n"/>
      <c r="AQ42" s="83" t="n"/>
    </row>
    <row r="43" ht="15" customHeight="1" s="72">
      <c r="B43" s="135" t="n"/>
      <c r="C43" s="138" t="inlineStr">
        <is>
          <t>Alt:</t>
        </is>
      </c>
      <c r="D43" s="137" t="n">
        <v>625</v>
      </c>
      <c r="E43" s="138" t="inlineStr">
        <is>
          <t>cm</t>
        </is>
      </c>
      <c r="F43" s="406" t="n"/>
      <c r="G43" s="406" t="n"/>
      <c r="H43" s="406" t="n"/>
      <c r="I43" s="138" t="n"/>
      <c r="J43" s="138" t="n"/>
      <c r="K43" s="332" t="inlineStr">
        <is>
          <t>Cód embalagem:</t>
        </is>
      </c>
      <c r="M43" s="155" t="inlineStr">
        <is>
          <t>BUSCAR</t>
        </is>
      </c>
      <c r="N43" s="136" t="n"/>
      <c r="O43" s="83" t="n"/>
      <c r="P43" s="429" t="n"/>
      <c r="Q43" s="324" t="n"/>
      <c r="R43" s="261" t="n"/>
      <c r="S43" s="398" t="n"/>
      <c r="T43" s="398" t="n"/>
      <c r="U43" s="398" t="n"/>
      <c r="V43" s="398" t="n"/>
      <c r="W43" s="260" t="n"/>
      <c r="X43" s="398" t="n"/>
      <c r="Y43" s="398" t="n"/>
      <c r="AK43" s="83" t="n"/>
      <c r="AL43" s="83" t="n"/>
      <c r="AM43" s="83" t="n"/>
      <c r="AN43" s="83" t="n"/>
      <c r="AO43" s="83" t="n"/>
      <c r="AP43" s="83" t="n"/>
      <c r="AQ43" s="83" t="n"/>
    </row>
    <row r="44" ht="15.75" customHeight="1" s="72" thickBot="1">
      <c r="B44" s="149" t="n"/>
      <c r="C44" s="150" t="n"/>
      <c r="D44" s="151" t="n"/>
      <c r="E44" s="151" t="n"/>
      <c r="F44" s="152" t="n"/>
      <c r="G44" s="151" t="n"/>
      <c r="H44" s="151" t="n"/>
      <c r="I44" s="151" t="n"/>
      <c r="J44" s="151" t="n"/>
      <c r="K44" s="151" t="n"/>
      <c r="L44" s="151" t="n"/>
      <c r="M44" s="151" t="n"/>
      <c r="N44" s="153" t="n"/>
      <c r="O44" s="83" t="n"/>
      <c r="T44" s="398" t="n"/>
      <c r="U44" s="398" t="n"/>
      <c r="V44" s="398" t="n"/>
      <c r="W44" s="260" t="n"/>
      <c r="X44" s="398" t="n"/>
      <c r="Y44" s="398" t="n"/>
      <c r="AK44" s="83" t="n"/>
      <c r="AL44" s="83" t="n"/>
      <c r="AM44" s="83" t="n"/>
      <c r="AN44" s="83" t="n"/>
      <c r="AO44" s="83" t="n"/>
      <c r="AP44" s="83" t="n"/>
      <c r="AQ44" s="83" t="n"/>
    </row>
    <row r="45" ht="15.75" customHeight="1" s="72" thickBot="1">
      <c r="B45" s="412" t="inlineStr">
        <is>
          <t>Observações</t>
        </is>
      </c>
      <c r="C45" s="413" t="n"/>
      <c r="D45" s="413" t="n"/>
      <c r="E45" s="413" t="n"/>
      <c r="F45" s="413" t="n"/>
      <c r="G45" s="413" t="n"/>
      <c r="H45" s="413" t="n"/>
      <c r="I45" s="413" t="n"/>
      <c r="J45" s="413" t="n"/>
      <c r="K45" s="413" t="n"/>
      <c r="L45" s="413" t="n"/>
      <c r="M45" s="413" t="n"/>
      <c r="N45" s="414" t="n"/>
      <c r="O45" s="83" t="n"/>
      <c r="R45" s="260" t="n"/>
      <c r="S45" s="260" t="n"/>
      <c r="T45" s="398" t="n"/>
      <c r="U45" s="398" t="n"/>
      <c r="V45" s="398" t="n"/>
      <c r="W45" s="260" t="n"/>
      <c r="X45" s="398" t="n"/>
      <c r="Y45" s="398" t="n"/>
      <c r="AK45" s="83" t="n"/>
      <c r="AL45" s="83" t="n"/>
      <c r="AM45" s="83" t="n"/>
      <c r="AN45" s="83" t="n"/>
      <c r="AO45" s="83" t="n"/>
      <c r="AP45" s="83" t="n"/>
      <c r="AQ45" s="83" t="n"/>
    </row>
    <row r="46" ht="15" customHeight="1" s="72">
      <c r="B46" s="179" t="n"/>
      <c r="C46" s="96" t="n"/>
      <c r="D46" s="96" t="n"/>
      <c r="E46" s="96" t="n"/>
      <c r="F46" s="96" t="n"/>
      <c r="G46" s="96" t="n"/>
      <c r="H46" s="96" t="n"/>
      <c r="I46" s="96" t="n"/>
      <c r="J46" s="96" t="n"/>
      <c r="K46" s="96" t="n"/>
      <c r="L46" s="96" t="n"/>
      <c r="M46" s="96" t="n"/>
      <c r="N46" s="180" t="n"/>
      <c r="O46" s="83" t="n"/>
      <c r="P46" s="429" t="n"/>
      <c r="Q46" s="324" t="n"/>
      <c r="R46" s="261" t="n"/>
      <c r="S46" s="398" t="n"/>
      <c r="T46" s="398" t="n"/>
      <c r="U46" s="398" t="n"/>
      <c r="V46" s="398" t="n"/>
      <c r="W46" s="260" t="n"/>
      <c r="X46" s="398" t="n"/>
      <c r="Y46" s="398" t="n"/>
      <c r="AK46" s="83" t="n"/>
      <c r="AL46" s="83" t="n"/>
      <c r="AM46" s="83" t="n"/>
      <c r="AN46" s="83" t="n"/>
      <c r="AO46" s="83" t="n"/>
      <c r="AP46" s="83" t="n"/>
      <c r="AQ46" s="83" t="n"/>
    </row>
    <row r="47" ht="15.75" customHeight="1" s="72">
      <c r="B47" s="456" t="n"/>
      <c r="N47" s="399" t="n"/>
      <c r="O47" s="83" t="n"/>
      <c r="R47" s="261" t="n"/>
      <c r="S47" s="398" t="n"/>
      <c r="T47" s="398" t="n"/>
      <c r="U47" s="398" t="n"/>
      <c r="V47" s="398" t="n"/>
      <c r="W47" s="260" t="n"/>
      <c r="X47" s="398" t="n"/>
      <c r="Y47" s="398" t="n"/>
      <c r="AK47" s="83" t="n"/>
      <c r="AL47" s="83" t="n"/>
      <c r="AM47" s="83" t="n"/>
      <c r="AN47" s="83" t="n"/>
      <c r="AO47" s="83" t="n"/>
      <c r="AP47" s="83" t="n"/>
      <c r="AQ47" s="83" t="n"/>
    </row>
    <row r="48" ht="15.75" customHeight="1" s="72">
      <c r="B48" s="456" t="n"/>
      <c r="N48" s="399" t="n"/>
      <c r="O48" s="83" t="n"/>
      <c r="R48" s="262" t="n"/>
      <c r="S48" s="262" t="n"/>
      <c r="T48" s="398" t="n"/>
      <c r="U48" s="398" t="n"/>
      <c r="V48" s="398" t="n"/>
      <c r="W48" s="260" t="n"/>
      <c r="X48" s="398" t="n"/>
      <c r="Y48" s="398" t="n"/>
      <c r="AK48" s="83" t="n"/>
      <c r="AL48" s="83" t="n"/>
      <c r="AM48" s="83" t="n"/>
      <c r="AN48" s="83" t="n"/>
      <c r="AO48" s="83" t="n"/>
      <c r="AP48" s="83" t="n"/>
      <c r="AQ48" s="83" t="n"/>
    </row>
    <row r="49" ht="15.75" customHeight="1" s="72">
      <c r="B49" s="456" t="n"/>
      <c r="N49" s="399" t="n"/>
      <c r="O49" s="83" t="n"/>
      <c r="P49" s="429" t="n"/>
      <c r="Q49" s="325" t="n"/>
      <c r="R49" s="262" t="n"/>
      <c r="S49" s="262" t="n"/>
      <c r="T49" s="398" t="n"/>
      <c r="U49" s="398" t="n"/>
      <c r="V49" s="398" t="n"/>
      <c r="W49" s="260" t="n"/>
      <c r="X49" s="398" t="n"/>
      <c r="Y49" s="398" t="n"/>
      <c r="AK49" s="83" t="n"/>
      <c r="AL49" s="83" t="n"/>
      <c r="AM49" s="83" t="n"/>
      <c r="AN49" s="83" t="n"/>
      <c r="AO49" s="83" t="n"/>
      <c r="AP49" s="83" t="n"/>
      <c r="AQ49" s="83" t="n"/>
    </row>
    <row r="50" ht="15.75" customHeight="1" s="72">
      <c r="B50" s="456" t="n"/>
      <c r="N50" s="399" t="n"/>
      <c r="O50" s="83" t="n"/>
      <c r="Q50" s="325" t="n"/>
      <c r="R50" s="398" t="n"/>
      <c r="S50" s="262" t="n"/>
      <c r="T50" s="398" t="n"/>
      <c r="U50" s="398" t="n"/>
      <c r="V50" s="398" t="n"/>
      <c r="W50" s="260" t="n"/>
      <c r="X50" s="398" t="n"/>
      <c r="Y50" s="398" t="n"/>
      <c r="AK50" s="83" t="n"/>
      <c r="AL50" s="83" t="n"/>
      <c r="AM50" s="83" t="n"/>
      <c r="AN50" s="83" t="n"/>
      <c r="AO50" s="83" t="n"/>
      <c r="AP50" s="83" t="n"/>
      <c r="AQ50" s="83" t="n"/>
    </row>
    <row r="51" ht="15.75" customHeight="1" s="72">
      <c r="B51" s="456" t="n"/>
      <c r="N51" s="399" t="n"/>
      <c r="O51" s="83" t="n"/>
      <c r="Q51" s="325" t="n"/>
      <c r="R51" s="262" t="n"/>
      <c r="S51" s="262" t="n"/>
      <c r="T51" s="398" t="n"/>
      <c r="U51" s="398" t="n"/>
      <c r="V51" s="398" t="n"/>
      <c r="W51" s="260" t="n"/>
      <c r="X51" s="398" t="n"/>
      <c r="Y51" s="398" t="n"/>
      <c r="AK51" s="83" t="n"/>
      <c r="AL51" s="83" t="n"/>
      <c r="AM51" s="83" t="n"/>
      <c r="AN51" s="83" t="n"/>
      <c r="AO51" s="83" t="n"/>
      <c r="AP51" s="83" t="n"/>
      <c r="AQ51" s="83" t="n"/>
    </row>
    <row r="52" ht="15.75" customHeight="1" s="72">
      <c r="B52" s="456" t="n"/>
      <c r="N52" s="399" t="n"/>
      <c r="O52" s="83" t="n"/>
      <c r="Q52" s="325" t="n"/>
      <c r="R52" s="398" t="n"/>
      <c r="S52" s="398" t="n"/>
      <c r="T52" s="398" t="n"/>
      <c r="U52" s="398" t="n"/>
      <c r="V52" s="398" t="n"/>
      <c r="W52" s="260" t="n"/>
      <c r="X52" s="398" t="n"/>
      <c r="Y52" s="398" t="n"/>
      <c r="AK52" s="83" t="n"/>
      <c r="AL52" s="83" t="n"/>
      <c r="AM52" s="83" t="n"/>
      <c r="AN52" s="83" t="n"/>
      <c r="AO52" s="83" t="n"/>
      <c r="AP52" s="83" t="n"/>
      <c r="AQ52" s="83" t="n"/>
    </row>
    <row r="53" ht="15.75" customHeight="1" s="72">
      <c r="B53" s="456" t="n"/>
      <c r="N53" s="399" t="n"/>
      <c r="O53" s="83" t="n"/>
      <c r="R53" s="262" t="n"/>
      <c r="S53" s="262" t="n"/>
      <c r="T53" s="398" t="n"/>
      <c r="U53" s="398" t="n"/>
      <c r="V53" s="398" t="n"/>
      <c r="W53" s="260" t="n"/>
      <c r="X53" s="398" t="n"/>
      <c r="Y53" s="398" t="n"/>
      <c r="AK53" s="83" t="n"/>
      <c r="AL53" s="83" t="n"/>
      <c r="AM53" s="83" t="n"/>
      <c r="AN53" s="83" t="n"/>
      <c r="AO53" s="83" t="n"/>
      <c r="AP53" s="83" t="n"/>
      <c r="AQ53" s="83" t="n"/>
    </row>
    <row r="54" ht="15.75" customHeight="1" s="72">
      <c r="B54" s="456" t="n"/>
      <c r="N54" s="399" t="n"/>
      <c r="O54" s="84" t="n"/>
      <c r="Q54" s="325" t="n"/>
      <c r="R54" s="262" t="n"/>
      <c r="S54" s="262" t="n"/>
      <c r="T54" s="398" t="n"/>
      <c r="U54" s="398" t="n"/>
      <c r="V54" s="398" t="n"/>
      <c r="W54" s="260" t="n"/>
      <c r="X54" s="398" t="n"/>
      <c r="Y54" s="398" t="n"/>
      <c r="AK54" s="84" t="n"/>
      <c r="AL54" s="84" t="n"/>
      <c r="AM54" s="84" t="n"/>
      <c r="AN54" s="84" t="n"/>
      <c r="AO54" s="84" t="n"/>
      <c r="AP54" s="84" t="n"/>
      <c r="AQ54" s="84" t="n"/>
    </row>
    <row r="55" ht="15.75" customHeight="1" s="72">
      <c r="B55" s="456" t="n"/>
      <c r="N55" s="399" t="n"/>
      <c r="O55" s="85" t="n"/>
      <c r="Q55" s="325" t="n"/>
      <c r="R55" s="262" t="n"/>
      <c r="S55" s="118" t="n"/>
      <c r="T55" s="113" t="n"/>
      <c r="U55" s="113" t="n"/>
      <c r="V55" s="113" t="n"/>
      <c r="W55" s="260" t="n"/>
      <c r="X55" s="398" t="n"/>
      <c r="Y55" s="398" t="n"/>
      <c r="AK55" s="85" t="n"/>
      <c r="AL55" s="85" t="n"/>
      <c r="AM55" s="85" t="n"/>
      <c r="AN55" s="85" t="n"/>
      <c r="AO55" s="85" t="n"/>
      <c r="AP55" s="85" t="n"/>
      <c r="AQ55" s="85" t="n"/>
    </row>
    <row r="56" ht="15.75" customHeight="1" s="72">
      <c r="B56" s="456" t="n"/>
      <c r="N56" s="399" t="n"/>
      <c r="O56" s="86" t="n"/>
      <c r="P56" s="429" t="n"/>
      <c r="R56" s="262" t="n"/>
      <c r="S56" s="262" t="n"/>
      <c r="T56" s="398" t="n"/>
      <c r="U56" s="398" t="n"/>
      <c r="V56" s="398" t="n"/>
      <c r="W56" s="260" t="n"/>
      <c r="X56" s="398" t="n"/>
      <c r="Y56" s="398" t="n"/>
      <c r="AK56" s="86" t="n"/>
      <c r="AL56" s="86" t="n"/>
      <c r="AM56" s="86" t="n"/>
      <c r="AN56" s="86" t="n"/>
      <c r="AO56" s="86" t="n"/>
      <c r="AP56" s="86" t="n"/>
      <c r="AQ56" s="86" t="n"/>
    </row>
    <row r="57" ht="15.75" customHeight="1" s="72">
      <c r="B57" s="456" t="n"/>
      <c r="N57" s="399" t="n"/>
      <c r="O57" s="87" t="n"/>
      <c r="Q57" s="325" t="n"/>
      <c r="R57" s="262" t="n"/>
      <c r="S57" s="262" t="n"/>
      <c r="T57" s="398" t="n"/>
      <c r="U57" s="398" t="n"/>
      <c r="V57" s="398" t="n"/>
      <c r="W57" s="260" t="n"/>
      <c r="X57" s="398" t="n"/>
      <c r="Y57" s="398" t="n"/>
      <c r="AK57" s="87" t="n"/>
      <c r="AL57" s="87" t="n"/>
      <c r="AM57" s="87" t="n"/>
      <c r="AN57" s="87" t="n"/>
      <c r="AO57" s="87" t="n"/>
      <c r="AP57" s="87" t="n"/>
      <c r="AQ57" s="87" t="n"/>
    </row>
    <row r="58" ht="15.75" customHeight="1" s="72">
      <c r="B58" s="456" t="n"/>
      <c r="N58" s="399" t="n"/>
      <c r="O58" s="86" t="n"/>
      <c r="Q58" s="325" t="n"/>
      <c r="R58" s="262" t="n"/>
      <c r="S58" s="262" t="n"/>
      <c r="T58" s="398" t="n"/>
      <c r="U58" s="398" t="n"/>
      <c r="V58" s="398" t="n"/>
      <c r="W58" s="260" t="n"/>
      <c r="X58" s="398" t="n"/>
      <c r="Y58" s="398" t="n"/>
      <c r="AK58" s="86" t="n"/>
      <c r="AL58" s="86" t="n"/>
      <c r="AM58" s="86" t="n"/>
      <c r="AN58" s="86" t="n"/>
      <c r="AO58" s="86" t="n"/>
      <c r="AP58" s="86" t="n"/>
      <c r="AQ58" s="86" t="n"/>
    </row>
    <row r="59" ht="15.75" customHeight="1" s="72">
      <c r="B59" s="456" t="n"/>
      <c r="N59" s="399" t="n"/>
      <c r="O59" s="86" t="n"/>
      <c r="P59" s="429" t="n"/>
      <c r="Q59" s="324" t="n"/>
      <c r="R59" s="262" t="n"/>
      <c r="S59" s="262" t="n"/>
      <c r="T59" s="398" t="n"/>
      <c r="U59" s="398" t="n"/>
      <c r="V59" s="398" t="n"/>
      <c r="W59" s="260" t="n"/>
      <c r="X59" s="398" t="n"/>
      <c r="Y59" s="398" t="n"/>
      <c r="AK59" s="86" t="n"/>
      <c r="AL59" s="86" t="n"/>
      <c r="AM59" s="86" t="n"/>
      <c r="AN59" s="86" t="n"/>
      <c r="AO59" s="86" t="n"/>
      <c r="AP59" s="86" t="n"/>
      <c r="AQ59" s="86" t="n"/>
    </row>
    <row r="60" ht="15.75" customHeight="1" s="72">
      <c r="B60" s="456" t="n"/>
      <c r="N60" s="399" t="n"/>
      <c r="O60" s="94" t="n"/>
      <c r="Q60" s="325" t="n"/>
      <c r="R60" s="262" t="n"/>
      <c r="S60" s="262" t="n"/>
      <c r="T60" s="398" t="n"/>
      <c r="U60" s="398" t="n"/>
      <c r="V60" s="398" t="n"/>
      <c r="W60" s="260" t="n"/>
      <c r="X60" s="398" t="n"/>
      <c r="Y60" s="398" t="n"/>
      <c r="AK60" s="94" t="n"/>
      <c r="AL60" s="94" t="n"/>
      <c r="AM60" s="94" t="n"/>
      <c r="AN60" s="94" t="n"/>
      <c r="AO60" s="94" t="n"/>
      <c r="AP60" s="94" t="n"/>
      <c r="AQ60" s="88" t="n"/>
    </row>
    <row r="61" ht="15.75" customHeight="1" s="72">
      <c r="B61" s="456" t="n"/>
      <c r="N61" s="399" t="n"/>
      <c r="Q61" s="325" t="n"/>
      <c r="U61" s="398" t="n"/>
      <c r="V61" s="398" t="n"/>
      <c r="W61" s="260" t="n"/>
      <c r="X61" s="398" t="n"/>
      <c r="Y61" s="398" t="n"/>
    </row>
    <row r="62" ht="15.75" customHeight="1" s="72">
      <c r="B62" s="456" t="n"/>
      <c r="N62" s="399" t="n"/>
      <c r="P62" s="429" t="n"/>
      <c r="R62" s="262" t="n"/>
      <c r="S62" s="262" t="n"/>
      <c r="T62" s="398" t="n"/>
      <c r="U62" s="398" t="n"/>
      <c r="V62" s="398" t="n"/>
      <c r="W62" s="260" t="n"/>
      <c r="X62" s="398" t="n"/>
      <c r="Y62" s="398" t="n"/>
    </row>
    <row r="63" ht="15.75" customHeight="1" s="72">
      <c r="B63" s="456" t="n"/>
      <c r="N63" s="399" t="n"/>
      <c r="Q63" s="325" t="n"/>
      <c r="R63" s="262" t="n"/>
      <c r="S63" s="262" t="n"/>
      <c r="T63" s="398" t="n"/>
      <c r="U63" s="398" t="n"/>
      <c r="V63" s="398" t="n"/>
      <c r="W63" s="260" t="n"/>
      <c r="X63" s="398" t="n"/>
      <c r="Y63" s="398" t="n"/>
    </row>
    <row r="64" ht="15.75" customHeight="1" s="72">
      <c r="B64" s="456" t="n"/>
      <c r="N64" s="399" t="n"/>
      <c r="Q64" s="325" t="n"/>
      <c r="R64" s="260" t="n"/>
      <c r="U64" s="398" t="n"/>
      <c r="V64" s="398" t="n"/>
      <c r="W64" s="260" t="n"/>
      <c r="X64" s="398" t="n"/>
      <c r="Y64" s="398" t="n"/>
    </row>
    <row r="65" ht="15.75" customHeight="1" s="72">
      <c r="B65" s="456" t="n"/>
      <c r="N65" s="399" t="n"/>
      <c r="P65" s="429" t="n"/>
      <c r="Q65" s="324" t="n"/>
      <c r="R65" s="261" t="n"/>
      <c r="U65" s="398" t="n"/>
      <c r="V65" s="398" t="n"/>
      <c r="W65" s="260" t="n"/>
      <c r="X65" s="398" t="n"/>
      <c r="Y65" s="398" t="n"/>
    </row>
    <row r="66" ht="16.5" customHeight="1" s="72">
      <c r="B66" s="456" t="n"/>
      <c r="N66" s="399" t="n"/>
      <c r="R66" s="407" t="n"/>
    </row>
    <row r="67" ht="15.75" customHeight="1" s="72">
      <c r="B67" s="456" t="n"/>
      <c r="N67" s="399" t="n"/>
      <c r="W67" s="260" t="n"/>
      <c r="X67" s="260" t="n"/>
    </row>
    <row r="68" ht="16.5" customHeight="1" s="72">
      <c r="B68" s="456" t="n"/>
      <c r="N68" s="399" t="n"/>
      <c r="T68" s="407" t="n"/>
      <c r="W68" s="260" t="n"/>
      <c r="X68" s="260" t="n"/>
      <c r="Y68" s="407" t="n"/>
      <c r="Z68" s="407" t="n"/>
      <c r="AA68" s="407" t="n"/>
      <c r="AB68" s="407" t="n"/>
      <c r="AC68" s="407" t="n"/>
      <c r="AD68" s="407" t="n"/>
      <c r="AE68" s="407" t="n"/>
      <c r="AF68" s="407" t="n"/>
      <c r="AG68" s="407" t="n"/>
    </row>
    <row r="69" ht="17.25" customHeight="1" s="72" thickBot="1">
      <c r="B69" s="101" t="n"/>
      <c r="C69" s="102" t="n"/>
      <c r="D69" s="102" t="n"/>
      <c r="E69" s="102" t="n"/>
      <c r="F69" s="102" t="n"/>
      <c r="G69" s="102" t="n"/>
      <c r="H69" s="102" t="n"/>
      <c r="I69" s="102" t="n"/>
      <c r="J69" s="102" t="n"/>
      <c r="K69" s="102" t="n"/>
      <c r="L69" s="102" t="n"/>
      <c r="M69" s="286" t="inlineStr">
        <is>
          <t>H/H=</t>
        </is>
      </c>
      <c r="N69" s="287">
        <f>T92</f>
        <v/>
      </c>
      <c r="T69" s="263" t="n"/>
      <c r="W69" s="260" t="n"/>
      <c r="X69" s="260" t="n"/>
      <c r="Y69" s="407" t="n"/>
      <c r="Z69" s="407" t="n"/>
      <c r="AA69" s="407" t="n"/>
      <c r="AB69" s="407" t="n"/>
      <c r="AC69" s="407" t="n"/>
      <c r="AD69" s="407" t="n"/>
      <c r="AE69" s="407" t="n"/>
      <c r="AF69" s="407" t="n"/>
      <c r="AG69" s="407" t="n"/>
    </row>
    <row r="70" ht="17.25" customHeight="1" s="72" thickBot="1">
      <c r="B70" s="412" t="inlineStr">
        <is>
          <t>Coroa de perfil - Híbrido</t>
        </is>
      </c>
      <c r="C70" s="413" t="n"/>
      <c r="D70" s="413" t="n"/>
      <c r="E70" s="413" t="n"/>
      <c r="F70" s="413" t="n"/>
      <c r="G70" s="413" t="n"/>
      <c r="H70" s="413" t="n"/>
      <c r="I70" s="413" t="n"/>
      <c r="J70" s="413" t="n"/>
      <c r="K70" s="413" t="n"/>
      <c r="L70" s="413" t="n"/>
      <c r="M70" s="413" t="n"/>
      <c r="N70" s="414" t="n"/>
      <c r="T70" s="407" t="n"/>
      <c r="W70" s="260" t="n"/>
      <c r="X70" s="260" t="n"/>
      <c r="Y70" s="407" t="n"/>
      <c r="Z70" s="407" t="n"/>
      <c r="AA70" s="407" t="n"/>
      <c r="AB70" s="407" t="n"/>
      <c r="AC70" s="407" t="n"/>
      <c r="AD70" s="407" t="n"/>
      <c r="AE70" s="407" t="n"/>
      <c r="AF70" s="407" t="n"/>
      <c r="AG70" s="407" t="n"/>
    </row>
    <row r="71" ht="16.5" customHeight="1" s="72">
      <c r="B71" s="417" t="n"/>
      <c r="C71" s="418" t="n"/>
      <c r="D71" s="418" t="n"/>
      <c r="E71" s="418" t="n"/>
      <c r="F71" s="418" t="n"/>
      <c r="G71" s="418" t="n"/>
      <c r="H71" s="418" t="n"/>
      <c r="I71" s="418" t="n"/>
      <c r="J71" s="418" t="n"/>
      <c r="K71" s="418" t="n"/>
      <c r="L71" s="418" t="n"/>
      <c r="M71" s="418" t="n"/>
      <c r="N71" s="419" t="n"/>
      <c r="T71" s="407" t="n"/>
      <c r="W71" s="260" t="n"/>
      <c r="X71" s="260" t="n"/>
      <c r="Y71" s="407" t="n"/>
      <c r="Z71" s="407" t="n"/>
      <c r="AA71" s="407" t="n"/>
      <c r="AB71" s="407" t="n"/>
      <c r="AC71" s="407" t="n"/>
      <c r="AD71" s="407" t="n"/>
      <c r="AE71" s="407" t="n"/>
      <c r="AF71" s="407" t="n"/>
      <c r="AG71" s="407" t="n"/>
    </row>
    <row r="72" ht="16.5" customHeight="1" s="72">
      <c r="B72" s="423" t="n"/>
      <c r="C72" s="115" t="inlineStr">
        <is>
          <t>Perfil</t>
        </is>
      </c>
      <c r="D72" s="115" t="n"/>
      <c r="E72" s="115" t="inlineStr">
        <is>
          <t>Diâmetro interno</t>
        </is>
      </c>
      <c r="F72" s="115" t="n"/>
      <c r="G72" s="115" t="inlineStr">
        <is>
          <t>Calço</t>
        </is>
      </c>
      <c r="H72" s="115" t="n"/>
      <c r="I72" s="115" t="inlineStr">
        <is>
          <t>Colunas</t>
        </is>
      </c>
      <c r="J72" s="115" t="n"/>
      <c r="K72" s="115" t="inlineStr">
        <is>
          <t>Espiras</t>
        </is>
      </c>
      <c r="L72" s="115" t="n"/>
      <c r="M72" s="115" t="inlineStr">
        <is>
          <t>N° Braços</t>
        </is>
      </c>
      <c r="N72" s="426" t="n"/>
      <c r="T72" s="407" t="n"/>
      <c r="W72" s="260" t="n"/>
      <c r="X72" s="260" t="n"/>
      <c r="Y72" s="407" t="n"/>
      <c r="Z72" s="407" t="n"/>
      <c r="AA72" s="407" t="n"/>
      <c r="AB72" s="407" t="n"/>
      <c r="AC72" s="407" t="n"/>
      <c r="AD72" s="407" t="n"/>
      <c r="AE72" s="407" t="n"/>
      <c r="AF72" s="407" t="n"/>
      <c r="AG72" s="407" t="n"/>
    </row>
    <row r="73" ht="16.5" customHeight="1" s="72">
      <c r="B73" s="423" t="n"/>
      <c r="C73" s="450" t="n">
        <v>0</v>
      </c>
      <c r="D73" s="139" t="n"/>
      <c r="E73" s="450" t="n">
        <v>0</v>
      </c>
      <c r="F73" s="139" t="n"/>
      <c r="G73" s="457" t="n">
        <v>0</v>
      </c>
      <c r="H73" s="139" t="n"/>
      <c r="I73" s="137" t="n">
        <v>0</v>
      </c>
      <c r="J73" s="137" t="n"/>
      <c r="K73" s="140" t="n">
        <v>0</v>
      </c>
      <c r="L73" s="137" t="n"/>
      <c r="M73" s="137" t="n">
        <v>0</v>
      </c>
      <c r="N73" s="426" t="n"/>
      <c r="T73" s="407" t="n"/>
      <c r="W73" s="260" t="n"/>
      <c r="X73" s="260" t="n"/>
      <c r="Y73" s="407" t="n"/>
      <c r="Z73" s="407" t="n"/>
      <c r="AA73" s="407" t="n"/>
      <c r="AB73" s="407" t="n"/>
      <c r="AC73" s="407" t="n"/>
      <c r="AD73" s="407" t="n"/>
      <c r="AE73" s="407" t="n"/>
      <c r="AF73" s="407" t="n"/>
      <c r="AG73" s="407" t="n"/>
    </row>
    <row r="74" ht="17.25" customHeight="1" s="72" thickBot="1">
      <c r="B74" s="458" t="n"/>
      <c r="C74" s="439" t="n"/>
      <c r="D74" s="439" t="n"/>
      <c r="E74" s="439" t="n"/>
      <c r="F74" s="439" t="n"/>
      <c r="G74" s="439" t="n"/>
      <c r="H74" s="439" t="n"/>
      <c r="I74" s="439" t="n"/>
      <c r="J74" s="439" t="n"/>
      <c r="K74" s="439" t="n"/>
      <c r="L74" s="439" t="n"/>
      <c r="M74" s="439" t="n"/>
      <c r="N74" s="440" t="n"/>
      <c r="T74" s="459" t="n"/>
      <c r="W74" s="260" t="n"/>
      <c r="X74" s="260" t="n"/>
      <c r="Y74" s="407" t="n"/>
      <c r="Z74" s="407" t="n"/>
      <c r="AA74" s="407" t="n"/>
      <c r="AB74" s="407" t="n"/>
      <c r="AC74" s="407" t="n"/>
      <c r="AD74" s="407" t="n"/>
      <c r="AE74" s="407" t="n"/>
      <c r="AF74" s="407" t="n"/>
      <c r="AG74" s="407" t="n"/>
    </row>
    <row r="75" ht="15" customHeight="1" s="72">
      <c r="T75" s="265" t="n"/>
      <c r="W75" s="260" t="n"/>
      <c r="X75" s="260" t="n"/>
    </row>
    <row r="76" ht="15" customHeight="1" s="72">
      <c r="T76" s="265" t="n"/>
      <c r="W76" s="260" t="n"/>
      <c r="X76" s="260" t="n"/>
      <c r="Y76" s="415" t="n"/>
      <c r="Z76" s="415" t="n"/>
      <c r="AA76" s="415" t="n"/>
      <c r="AB76" s="415" t="n"/>
      <c r="AC76" s="415" t="n"/>
      <c r="AD76" s="415" t="n"/>
      <c r="AE76" s="415" t="n"/>
      <c r="AF76" s="415" t="n"/>
      <c r="AG76" s="415" t="n"/>
    </row>
    <row r="77" ht="15" customHeight="1" s="72">
      <c r="T77" s="265" t="n"/>
      <c r="W77" s="260" t="n"/>
      <c r="X77" s="260" t="n"/>
      <c r="Y77" s="420" t="n"/>
      <c r="Z77" s="420" t="n"/>
      <c r="AA77" s="420" t="n"/>
      <c r="AB77" s="420" t="n"/>
      <c r="AC77" s="420" t="n"/>
      <c r="AD77" s="420" t="n"/>
      <c r="AE77" s="420" t="n"/>
      <c r="AF77" s="420" t="n"/>
      <c r="AG77" s="420" t="n"/>
    </row>
    <row r="78" ht="15" customHeight="1" s="72">
      <c r="T78" s="265" t="n"/>
      <c r="W78" s="260" t="n"/>
      <c r="X78" s="260" t="n"/>
    </row>
    <row r="79" ht="15" customHeight="1" s="72">
      <c r="T79" s="265" t="n"/>
      <c r="W79" s="260" t="n"/>
      <c r="X79" s="260" t="n"/>
    </row>
    <row r="80" ht="15" customHeight="1" s="72">
      <c r="T80" s="265" t="n"/>
      <c r="W80" s="260" t="n"/>
      <c r="X80" s="260" t="n"/>
    </row>
    <row r="81" ht="15" customHeight="1" s="72">
      <c r="T81" s="265" t="n"/>
      <c r="W81" s="260" t="n"/>
      <c r="X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sheetData>
  <mergeCells count="53">
    <mergeCell ref="B61:N61"/>
    <mergeCell ref="B70:N70"/>
    <mergeCell ref="B62:N62"/>
    <mergeCell ref="B63:N63"/>
    <mergeCell ref="B65:N65"/>
    <mergeCell ref="B67:N67"/>
    <mergeCell ref="B66:N66"/>
    <mergeCell ref="B64:N64"/>
    <mergeCell ref="B68:N68"/>
    <mergeCell ref="B56:N56"/>
    <mergeCell ref="B57:N57"/>
    <mergeCell ref="B58:N58"/>
    <mergeCell ref="B59:N59"/>
    <mergeCell ref="B60:N60"/>
    <mergeCell ref="B51:N51"/>
    <mergeCell ref="B52:N52"/>
    <mergeCell ref="B53:N53"/>
    <mergeCell ref="B54:N54"/>
    <mergeCell ref="B55:N55"/>
    <mergeCell ref="P18:P19"/>
    <mergeCell ref="B47:N47"/>
    <mergeCell ref="B48:N48"/>
    <mergeCell ref="B49:N49"/>
    <mergeCell ref="B50:N50"/>
    <mergeCell ref="D2:G2"/>
    <mergeCell ref="AU17:AV17"/>
    <mergeCell ref="M4:N4"/>
    <mergeCell ref="H2:K2"/>
    <mergeCell ref="H3:K3"/>
    <mergeCell ref="D3:G3"/>
    <mergeCell ref="P15:P16"/>
    <mergeCell ref="B36:N36"/>
    <mergeCell ref="B45:N45"/>
    <mergeCell ref="B22:N22"/>
    <mergeCell ref="D4:G4"/>
    <mergeCell ref="B11:N11"/>
    <mergeCell ref="K43:L43"/>
    <mergeCell ref="L27:M28"/>
    <mergeCell ref="L30:M31"/>
    <mergeCell ref="L24:M25"/>
    <mergeCell ref="P21:P24"/>
    <mergeCell ref="P26:P27"/>
    <mergeCell ref="P29:P30"/>
    <mergeCell ref="P32:P33"/>
    <mergeCell ref="P35:P38"/>
    <mergeCell ref="P40:P41"/>
    <mergeCell ref="P62:P63"/>
    <mergeCell ref="P65:P133"/>
    <mergeCell ref="P43:P44"/>
    <mergeCell ref="P46:P47"/>
    <mergeCell ref="P49:P54"/>
    <mergeCell ref="P56:P57"/>
    <mergeCell ref="P59:P60"/>
  </mergeCells>
  <conditionalFormatting sqref="O21:O27 B26:B28 J27 D26 E24 C24 B34:D34 N24:N34 L29 B33:C33 B29:F30 B32:F32 B31 AK21:AQ27 L32 F34:H34 J34:M34">
    <cfRule type="expression" priority="37" dxfId="0">
      <formula>#REF!=1</formula>
    </cfRule>
  </conditionalFormatting>
  <conditionalFormatting sqref="E27 C27">
    <cfRule type="expression" priority="17" dxfId="0">
      <formula>#REF!=1</formula>
    </cfRule>
  </conditionalFormatting>
  <conditionalFormatting sqref="W8:AC8">
    <cfRule type="expression" priority="9" dxfId="0">
      <formula>#REF!=1</formula>
    </cfRule>
  </conditionalFormatting>
  <conditionalFormatting sqref="T50:U50 R52:T52 Q53">
    <cfRule type="expression" priority="8" dxfId="0">
      <formula>#REF!=1</formula>
    </cfRule>
  </conditionalFormatting>
  <conditionalFormatting sqref="C72:M72">
    <cfRule type="expression" priority="6" dxfId="0">
      <formula>#REF!=1</formula>
    </cfRule>
  </conditionalFormatting>
  <conditionalFormatting sqref="J30">
    <cfRule type="expression" priority="5" dxfId="0">
      <formula>#REF!=1</formula>
    </cfRule>
  </conditionalFormatting>
  <conditionalFormatting sqref="B47:N47">
    <cfRule type="cellIs" priority="3" operator="notEqual" dxfId="6">
      <formula>0</formula>
    </cfRule>
  </conditionalFormatting>
  <conditionalFormatting sqref="B48:N68">
    <cfRule type="cellIs" priority="1" operator="notEqual" dxfId="6">
      <formula>0</formula>
    </cfRule>
  </conditionalFormatting>
  <dataValidations disablePrompts="1" count="2">
    <dataValidation sqref="M37 KK31 UG31 AEC31 ANY31 AXU31 BHQ31 BRM31 CBI31 CLE31 CVA31 DEW31 DOS31 DYO31 EIK31 ESG31 FCC31 FLY31 FVU31 GFQ31 GPM31 GZI31 HJE31 HTA31 ICW31 IMS31 IWO31 JGK31 JQG31 KAC31 KJY31 KTU31 LDQ31 LNM31 LXI31 MHE31 MRA31 NAW31 NKS31 NUO31 OEK31 OOG31 OYC31 PHY31 PRU31 QBQ31 QLM31 QVI31 RFE31 RPA31 RYW31 SIS31 SSO31 TCK31 TMG31 TWC31 UFY31 UPU31 UZQ31 VJM31 VTI31 WDE31 WNA31 WWW31 M65594 KK65567 UG65567 AEC65567 ANY65567 AXU65567 BHQ65567 BRM65567 CBI65567 CLE65567 CVA65567 DEW65567 DOS65567 DYO65567 EIK65567 ESG65567 FCC65567 FLY65567 FVU65567 GFQ65567 GPM65567 GZI65567 HJE65567 HTA65567 ICW65567 IMS65567 IWO65567 JGK65567 JQG65567 KAC65567 KJY65567 KTU65567 LDQ65567 LNM65567 LXI65567 MHE65567 MRA65567 NAW65567 NKS65567 NUO65567 OEK65567 OOG65567 OYC65567 PHY65567 PRU65567 QBQ65567 QLM65567 QVI65567 RFE65567 RPA65567 RYW65567 SIS65567 SSO65567 TCK65567 TMG65567 TWC65567 UFY65567 UPU65567 UZQ65567 VJM65567 VTI65567 WDE65567 WNA65567 WWW65567 M131130 KK131103 UG131103 AEC131103 ANY131103 AXU131103 BHQ131103 BRM131103 CBI131103 CLE131103 CVA131103 DEW131103 DOS131103 DYO131103 EIK131103 ESG131103 FCC131103 FLY131103 FVU131103 GFQ131103 GPM131103 GZI131103 HJE131103 HTA131103 ICW131103 IMS131103 IWO131103 JGK131103 JQG131103 KAC131103 KJY131103 KTU131103 LDQ131103 LNM131103 LXI131103 MHE131103 MRA131103 NAW131103 NKS131103 NUO131103 OEK131103 OOG131103 OYC131103 PHY131103 PRU131103 QBQ131103 QLM131103 QVI131103 RFE131103 RPA131103 RYW131103 SIS131103 SSO131103 TCK131103 TMG131103 TWC131103 UFY131103 UPU131103 UZQ131103 VJM131103 VTI131103 WDE131103 WNA131103 WWW131103 M196666 KK196639 UG196639 AEC196639 ANY196639 AXU196639 BHQ196639 BRM196639 CBI196639 CLE196639 CVA196639 DEW196639 DOS196639 DYO196639 EIK196639 ESG196639 FCC196639 FLY196639 FVU196639 GFQ196639 GPM196639 GZI196639 HJE196639 HTA196639 ICW196639 IMS196639 IWO196639 JGK196639 JQG196639 KAC196639 KJY196639 KTU196639 LDQ196639 LNM196639 LXI196639 MHE196639 MRA196639 NAW196639 NKS196639 NUO196639 OEK196639 OOG196639 OYC196639 PHY196639 PRU196639 QBQ196639 QLM196639 QVI196639 RFE196639 RPA196639 RYW196639 SIS196639 SSO196639 TCK196639 TMG196639 TWC196639 UFY196639 UPU196639 UZQ196639 VJM196639 VTI196639 WDE196639 WNA196639 WWW196639 M262202 KK262175 UG262175 AEC262175 ANY262175 AXU262175 BHQ262175 BRM262175 CBI262175 CLE262175 CVA262175 DEW262175 DOS262175 DYO262175 EIK262175 ESG262175 FCC262175 FLY262175 FVU262175 GFQ262175 GPM262175 GZI262175 HJE262175 HTA262175 ICW262175 IMS262175 IWO262175 JGK262175 JQG262175 KAC262175 KJY262175 KTU262175 LDQ262175 LNM262175 LXI262175 MHE262175 MRA262175 NAW262175 NKS262175 NUO262175 OEK262175 OOG262175 OYC262175 PHY262175 PRU262175 QBQ262175 QLM262175 QVI262175 RFE262175 RPA262175 RYW262175 SIS262175 SSO262175 TCK262175 TMG262175 TWC262175 UFY262175 UPU262175 UZQ262175 VJM262175 VTI262175 WDE262175 WNA262175 WWW262175 M327738 KK327711 UG327711 AEC327711 ANY327711 AXU327711 BHQ327711 BRM327711 CBI327711 CLE327711 CVA327711 DEW327711 DOS327711 DYO327711 EIK327711 ESG327711 FCC327711 FLY327711 FVU327711 GFQ327711 GPM327711 GZI327711 HJE327711 HTA327711 ICW327711 IMS327711 IWO327711 JGK327711 JQG327711 KAC327711 KJY327711 KTU327711 LDQ327711 LNM327711 LXI327711 MHE327711 MRA327711 NAW327711 NKS327711 NUO327711 OEK327711 OOG327711 OYC327711 PHY327711 PRU327711 QBQ327711 QLM327711 QVI327711 RFE327711 RPA327711 RYW327711 SIS327711 SSO327711 TCK327711 TMG327711 TWC327711 UFY327711 UPU327711 UZQ327711 VJM327711 VTI327711 WDE327711 WNA327711 WWW327711 M393274 KK393247 UG393247 AEC393247 ANY393247 AXU393247 BHQ393247 BRM393247 CBI393247 CLE393247 CVA393247 DEW393247 DOS393247 DYO393247 EIK393247 ESG393247 FCC393247 FLY393247 FVU393247 GFQ393247 GPM393247 GZI393247 HJE393247 HTA393247 ICW393247 IMS393247 IWO393247 JGK393247 JQG393247 KAC393247 KJY393247 KTU393247 LDQ393247 LNM393247 LXI393247 MHE393247 MRA393247 NAW393247 NKS393247 NUO393247 OEK393247 OOG393247 OYC393247 PHY393247 PRU393247 QBQ393247 QLM393247 QVI393247 RFE393247 RPA393247 RYW393247 SIS393247 SSO393247 TCK393247 TMG393247 TWC393247 UFY393247 UPU393247 UZQ393247 VJM393247 VTI393247 WDE393247 WNA393247 WWW393247 M458810 KK458783 UG458783 AEC458783 ANY458783 AXU458783 BHQ458783 BRM458783 CBI458783 CLE458783 CVA458783 DEW458783 DOS458783 DYO458783 EIK458783 ESG458783 FCC458783 FLY458783 FVU458783 GFQ458783 GPM458783 GZI458783 HJE458783 HTA458783 ICW458783 IMS458783 IWO458783 JGK458783 JQG458783 KAC458783 KJY458783 KTU458783 LDQ458783 LNM458783 LXI458783 MHE458783 MRA458783 NAW458783 NKS458783 NUO458783 OEK458783 OOG458783 OYC458783 PHY458783 PRU458783 QBQ458783 QLM458783 QVI458783 RFE458783 RPA458783 RYW458783 SIS458783 SSO458783 TCK458783 TMG458783 TWC458783 UFY458783 UPU458783 UZQ458783 VJM458783 VTI458783 WDE458783 WNA458783 WWW458783 M524346 KK524319 UG524319 AEC524319 ANY524319 AXU524319 BHQ524319 BRM524319 CBI524319 CLE524319 CVA524319 DEW524319 DOS524319 DYO524319 EIK524319 ESG524319 FCC524319 FLY524319 FVU524319 GFQ524319 GPM524319 GZI524319 HJE524319 HTA524319 ICW524319 IMS524319 IWO524319 JGK524319 JQG524319 KAC524319 KJY524319 KTU524319 LDQ524319 LNM524319 LXI524319 MHE524319 MRA524319 NAW524319 NKS524319 NUO524319 OEK524319 OOG524319 OYC524319 PHY524319 PRU524319 QBQ524319 QLM524319 QVI524319 RFE524319 RPA524319 RYW524319 SIS524319 SSO524319 TCK524319 TMG524319 TWC524319 UFY524319 UPU524319 UZQ524319 VJM524319 VTI524319 WDE524319 WNA524319 WWW524319 M589882 KK589855 UG589855 AEC589855 ANY589855 AXU589855 BHQ589855 BRM589855 CBI589855 CLE589855 CVA589855 DEW589855 DOS589855 DYO589855 EIK589855 ESG589855 FCC589855 FLY589855 FVU589855 GFQ589855 GPM589855 GZI589855 HJE589855 HTA589855 ICW589855 IMS589855 IWO589855 JGK589855 JQG589855 KAC589855 KJY589855 KTU589855 LDQ589855 LNM589855 LXI589855 MHE589855 MRA589855 NAW589855 NKS589855 NUO589855 OEK589855 OOG589855 OYC589855 PHY589855 PRU589855 QBQ589855 QLM589855 QVI589855 RFE589855 RPA589855 RYW589855 SIS589855 SSO589855 TCK589855 TMG589855 TWC589855 UFY589855 UPU589855 UZQ589855 VJM589855 VTI589855 WDE589855 WNA589855 WWW589855 M655418 KK655391 UG655391 AEC655391 ANY655391 AXU655391 BHQ655391 BRM655391 CBI655391 CLE655391 CVA655391 DEW655391 DOS655391 DYO655391 EIK655391 ESG655391 FCC655391 FLY655391 FVU655391 GFQ655391 GPM655391 GZI655391 HJE655391 HTA655391 ICW655391 IMS655391 IWO655391 JGK655391 JQG655391 KAC655391 KJY655391 KTU655391 LDQ655391 LNM655391 LXI655391 MHE655391 MRA655391 NAW655391 NKS655391 NUO655391 OEK655391 OOG655391 OYC655391 PHY655391 PRU655391 QBQ655391 QLM655391 QVI655391 RFE655391 RPA655391 RYW655391 SIS655391 SSO655391 TCK655391 TMG655391 TWC655391 UFY655391 UPU655391 UZQ655391 VJM655391 VTI655391 WDE655391 WNA655391 WWW655391 M720954 KK720927 UG720927 AEC720927 ANY720927 AXU720927 BHQ720927 BRM720927 CBI720927 CLE720927 CVA720927 DEW720927 DOS720927 DYO720927 EIK720927 ESG720927 FCC720927 FLY720927 FVU720927 GFQ720927 GPM720927 GZI720927 HJE720927 HTA720927 ICW720927 IMS720927 IWO720927 JGK720927 JQG720927 KAC720927 KJY720927 KTU720927 LDQ720927 LNM720927 LXI720927 MHE720927 MRA720927 NAW720927 NKS720927 NUO720927 OEK720927 OOG720927 OYC720927 PHY720927 PRU720927 QBQ720927 QLM720927 QVI720927 RFE720927 RPA720927 RYW720927 SIS720927 SSO720927 TCK720927 TMG720927 TWC720927 UFY720927 UPU720927 UZQ720927 VJM720927 VTI720927 WDE720927 WNA720927 WWW720927 M786490 KK786463 UG786463 AEC786463 ANY786463 AXU786463 BHQ786463 BRM786463 CBI786463 CLE786463 CVA786463 DEW786463 DOS786463 DYO786463 EIK786463 ESG786463 FCC786463 FLY786463 FVU786463 GFQ786463 GPM786463 GZI786463 HJE786463 HTA786463 ICW786463 IMS786463 IWO786463 JGK786463 JQG786463 KAC786463 KJY786463 KTU786463 LDQ786463 LNM786463 LXI786463 MHE786463 MRA786463 NAW786463 NKS786463 NUO786463 OEK786463 OOG786463 OYC786463 PHY786463 PRU786463 QBQ786463 QLM786463 QVI786463 RFE786463 RPA786463 RYW786463 SIS786463 SSO786463 TCK786463 TMG786463 TWC786463 UFY786463 UPU786463 UZQ786463 VJM786463 VTI786463 WDE786463 WNA786463 WWW786463 M852026 KK851999 UG851999 AEC851999 ANY851999 AXU851999 BHQ851999 BRM851999 CBI851999 CLE851999 CVA851999 DEW851999 DOS851999 DYO851999 EIK851999 ESG851999 FCC851999 FLY851999 FVU851999 GFQ851999 GPM851999 GZI851999 HJE851999 HTA851999 ICW851999 IMS851999 IWO851999 JGK851999 JQG851999 KAC851999 KJY851999 KTU851999 LDQ851999 LNM851999 LXI851999 MHE851999 MRA851999 NAW851999 NKS851999 NUO851999 OEK851999 OOG851999 OYC851999 PHY851999 PRU851999 QBQ851999 QLM851999 QVI851999 RFE851999 RPA851999 RYW851999 SIS851999 SSO851999 TCK851999 TMG851999 TWC851999 UFY851999 UPU851999 UZQ851999 VJM851999 VTI851999 WDE851999 WNA851999 WWW851999 M917562 KK917535 UG917535 AEC917535 ANY917535 AXU917535 BHQ917535 BRM917535 CBI917535 CLE917535 CVA917535 DEW917535 DOS917535 DYO917535 EIK917535 ESG917535 FCC917535 FLY917535 FVU917535 GFQ917535 GPM917535 GZI917535 HJE917535 HTA917535 ICW917535 IMS917535 IWO917535 JGK917535 JQG917535 KAC917535 KJY917535 KTU917535 LDQ917535 LNM917535 LXI917535 MHE917535 MRA917535 NAW917535 NKS917535 NUO917535 OEK917535 OOG917535 OYC917535 PHY917535 PRU917535 QBQ917535 QLM917535 QVI917535 RFE917535 RPA917535 RYW917535 SIS917535 SSO917535 TCK917535 TMG917535 TWC917535 UFY917535 UPU917535 UZQ917535 VJM917535 VTI917535 WDE917535 WNA917535 WWW917535 M983098 KK983071 UG983071 AEC983071 ANY983071 AXU983071 BHQ983071 BRM983071 CBI983071 CLE983071 CVA983071 DEW983071 DOS983071 DYO983071 EIK983071 ESG983071 FCC983071 FLY983071 FVU983071 GFQ983071 GPM983071 GZI983071 HJE983071 HTA983071 ICW983071 IMS983071 IWO983071 JGK983071 JQG983071 KAC983071 KJY983071 KTU983071 LDQ983071 LNM983071 LXI983071 MHE983071 MRA983071 NAW983071 NKS983071 NUO983071 OEK983071 OOG983071 OYC983071 PHY983071 PRU983071 QBQ983071 QLM983071 QVI983071 RFE983071 RPA983071 RYW983071 SIS983071 SSO983071 TCK983071 TMG983071 TWC983071 UFY983071 UPU983071 UZQ983071 VJM983071 VTI983071 WDE983071 WNA983071 WWW983071" showErrorMessage="1" showInputMessage="1" allowBlank="1" type="list">
      <formula1>$AW$4:$AW$5</formula1>
    </dataValidation>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9"/>
  <drawing r:id="rId1"/>
</worksheet>
</file>

<file path=xl/worksheets/sheet2.xml><?xml version="1.0" encoding="utf-8"?>
<worksheet xmlns:r="http://schemas.openxmlformats.org/officeDocument/2006/relationships" xmlns="http://schemas.openxmlformats.org/spreadsheetml/2006/main">
  <sheetPr codeName="Planilha4" transitionEvaluation="1">
    <tabColor rgb="FF006092"/>
    <outlinePr summaryBelow="1" summaryRight="1"/>
    <pageSetUpPr/>
  </sheetPr>
  <dimension ref="A2:AK149"/>
  <sheetViews>
    <sheetView showGridLines="0" view="pageBreakPreview" zoomScaleNormal="100" zoomScaleSheetLayoutView="100" workbookViewId="0">
      <selection activeCell="M6" sqref="M6"/>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1</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None</t>
        </is>
      </c>
      <c r="F7" s="319" t="n"/>
      <c r="G7" s="468" t="inlineStr">
        <is>
          <t>1</t>
        </is>
      </c>
      <c r="H7" s="103" t="n"/>
      <c r="I7" s="171" t="n">
        <v>30</v>
      </c>
      <c r="J7" s="401" t="n"/>
      <c r="K7" s="469" t="n">
        <v>28.77633472514999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8</t>
        </is>
      </c>
      <c r="D12" s="421" t="n"/>
      <c r="E12" s="248" t="inlineStr">
        <is>
          <t>3.508</t>
        </is>
      </c>
      <c r="F12" s="421" t="n"/>
      <c r="G12" s="428" t="inlineStr">
        <is>
          <t>1</t>
        </is>
      </c>
      <c r="H12" s="421" t="n"/>
      <c r="I12" s="409" t="inlineStr">
        <is>
          <t>Teonex</t>
        </is>
      </c>
      <c r="J12" s="421" t="n"/>
      <c r="K12" s="428" t="inlineStr">
        <is>
          <t>RTR/RR</t>
        </is>
      </c>
      <c r="L12" s="421" t="n"/>
      <c r="M12" s="475" t="n">
        <v>56.059335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Diametro do gabarito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828</v>
      </c>
      <c r="G15" s="460" t="n"/>
      <c r="H15" s="460" t="n"/>
      <c r="I15" s="460" t="n"/>
      <c r="J15" s="460" t="n"/>
      <c r="K15" s="475" t="inlineStr">
        <is>
          <t>3.508</t>
        </is>
      </c>
      <c r="L15" s="460" t="n"/>
      <c r="M15" s="475" t="inlineStr">
        <is>
          <t>3.264</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89.33333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0</v>
      </c>
      <c r="J21" s="495" t="n">
        <v>89</v>
      </c>
      <c r="K21" s="496" t="n">
        <v>2</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313.38133</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2</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2736.37747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87.5</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1</v>
      </c>
      <c r="J32" s="495" t="n">
        <v>87</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306.95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2755.46589</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86.16667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2</v>
      </c>
      <c r="J43" s="495" t="n">
        <v>86</v>
      </c>
      <c r="K43" s="494" t="n">
        <v>4</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302.27267</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2774.55432</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84.83333</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3</v>
      </c>
      <c r="J54" s="495" t="n">
        <v>84</v>
      </c>
      <c r="K54" s="494" t="n">
        <v>2</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297.59533</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2793.64274</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conditionalFormatting sqref="W8:AC8">
    <cfRule type="expression" priority="3" dxfId="0">
      <formula>#REF!=1</formula>
    </cfRule>
  </conditionalFormatting>
  <conditionalFormatting sqref="T50:U50">
    <cfRule type="expression" priority="2" dxfId="0">
      <formula>#REF!=1</formula>
    </cfRule>
  </conditionalFormatting>
  <conditionalFormatting sqref="Q52:T52">
    <cfRule type="expression" priority="1" dxfId="0">
      <formula>#REF!=1</formula>
    </cfRule>
  </conditionalFormatting>
  <dataValidations disablePrompts="1" count="1">
    <dataValidation sqref="R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portrait" paperSize="9" scale="55"/>
  <drawing r:id="rId1"/>
</worksheet>
</file>

<file path=xl/worksheets/sheet3.xml><?xml version="1.0" encoding="utf-8"?>
<worksheet xmlns:r="http://schemas.openxmlformats.org/officeDocument/2006/relationships" xmlns="http://schemas.openxmlformats.org/spreadsheetml/2006/main">
  <sheetPr codeName="Planilha5">
    <tabColor rgb="FF00B050"/>
    <outlinePr summaryBelow="1" summaryRight="1"/>
    <pageSetUpPr/>
  </sheetPr>
  <dimension ref="B2:AN132"/>
  <sheetViews>
    <sheetView view="pageBreakPreview" zoomScaleNormal="100" zoomScaleSheetLayoutView="100" workbookViewId="0">
      <selection activeCell="V24" sqref="V24"/>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1</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1</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858</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313.38133</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2736.37747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1</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306.95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2755.46589</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1</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302.27267</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2774.55432</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1</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297.59533</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2793.64274</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1</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313.38133</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2736.37747</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inlineStr">
        <is>
          <t>None-101, Cilindro 1</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306.95</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2755.46589</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inlineStr">
        <is>
          <t>None-101, Cilindro 1</t>
        </is>
      </c>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v>302.27267</v>
      </c>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v>2774.55432</v>
      </c>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inlineStr">
        <is>
          <t>None-101, Cilindro 1</t>
        </is>
      </c>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E28" t="n">
        <v>297.59533</v>
      </c>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n">
        <v>2793.64274</v>
      </c>
      <c r="F29" s="565" t="n"/>
      <c r="U29" s="407" t="n"/>
      <c r="V29" s="261" t="n"/>
      <c r="W29" s="398" t="n"/>
      <c r="X29" s="398" t="n"/>
      <c r="Y29" s="398" t="n"/>
      <c r="Z29" s="398" t="n"/>
      <c r="AA29" s="260" t="n"/>
      <c r="AB29" s="398" t="n"/>
      <c r="AC29" s="398" t="n"/>
    </row>
    <row r="30" ht="16.5" customHeight="1" s="72">
      <c r="G30" t="inlineStr">
        <is>
          <t>None-101, Cilindro 1</t>
        </is>
      </c>
      <c r="U30" s="407" t="n"/>
      <c r="V30" s="261" t="n"/>
      <c r="W30" s="398" t="n"/>
      <c r="X30" s="398" t="n"/>
      <c r="Y30" s="398" t="n"/>
      <c r="Z30" s="398" t="n"/>
      <c r="AA30" s="260" t="n"/>
      <c r="AB30" s="398" t="n"/>
      <c r="AC30" s="398" t="n"/>
    </row>
    <row r="31" ht="15" customHeight="1" s="72">
      <c r="E31" t="n">
        <v>313.38133</v>
      </c>
      <c r="T31" s="462" t="n"/>
      <c r="U31" s="260" t="n"/>
      <c r="V31" s="260" t="n"/>
    </row>
    <row r="32" ht="16.5" customHeight="1" s="72">
      <c r="E32" t="n">
        <v>2736.37747</v>
      </c>
      <c r="U32" s="407" t="n"/>
      <c r="V32" s="261" t="n"/>
      <c r="W32" s="398" t="n"/>
      <c r="X32" s="398" t="n"/>
      <c r="Y32" s="398" t="n"/>
      <c r="Z32" s="398" t="n"/>
      <c r="AA32" s="260" t="n"/>
      <c r="AB32" s="398" t="n"/>
      <c r="AC32" s="398" t="n"/>
    </row>
    <row r="33" ht="16.5" customHeight="1" s="72">
      <c r="G33" t="inlineStr">
        <is>
          <t>None-101, Cilindro 1</t>
        </is>
      </c>
      <c r="U33" s="407" t="n"/>
      <c r="V33" s="261" t="n"/>
      <c r="W33" s="398" t="n"/>
      <c r="X33" s="398" t="n"/>
      <c r="Y33" s="398" t="n"/>
      <c r="Z33" s="398" t="n"/>
      <c r="AA33" s="260" t="n"/>
      <c r="AB33" s="398" t="n"/>
      <c r="AC33" s="398" t="n"/>
    </row>
    <row r="34" ht="15" customHeight="1" s="72">
      <c r="E34" t="n">
        <v>306.95</v>
      </c>
      <c r="T34" s="462" t="n"/>
      <c r="U34" s="260" t="n"/>
      <c r="V34" s="260" t="n"/>
      <c r="W34" s="260" t="n"/>
      <c r="X34" s="260" t="n"/>
      <c r="Y34" s="260" t="n"/>
      <c r="Z34" s="260" t="n"/>
      <c r="AA34" s="260" t="n"/>
      <c r="AB34" s="260" t="n"/>
      <c r="AC34" s="398" t="n"/>
    </row>
    <row r="35" ht="16.5" customHeight="1" s="72">
      <c r="E35" t="n">
        <v>2755.46589</v>
      </c>
      <c r="U35" s="407" t="n"/>
      <c r="V35" s="261" t="n"/>
      <c r="W35" s="398" t="n"/>
      <c r="X35" s="398" t="n"/>
      <c r="Y35" s="398" t="n"/>
      <c r="Z35" s="398" t="n"/>
      <c r="AA35" s="260" t="n"/>
      <c r="AB35" s="398" t="n"/>
      <c r="AC35" s="398" t="n"/>
    </row>
    <row r="36" ht="15" customHeight="1" s="72">
      <c r="G36" t="inlineStr">
        <is>
          <t>None-101, Cilindro 1</t>
        </is>
      </c>
      <c r="U36" s="260" t="n"/>
      <c r="V36" s="260" t="n"/>
      <c r="W36" s="260" t="n"/>
      <c r="X36" s="260" t="n"/>
      <c r="Y36" s="260" t="n"/>
      <c r="Z36" s="260" t="n"/>
      <c r="AA36" s="260" t="n"/>
      <c r="AB36" s="260" t="n"/>
      <c r="AC36" s="260" t="n"/>
      <c r="AD36" s="260" t="n"/>
      <c r="AE36" s="260" t="n"/>
      <c r="AF36" s="260" t="n"/>
    </row>
    <row r="37" ht="16.5" customHeight="1" s="72">
      <c r="E37" t="n">
        <v>302.27267</v>
      </c>
      <c r="U37" s="407" t="n"/>
      <c r="V37" s="261" t="n"/>
      <c r="W37" s="398" t="n"/>
      <c r="X37" s="398" t="n"/>
      <c r="Y37" s="398" t="n"/>
      <c r="Z37" s="398" t="n"/>
      <c r="AA37" s="260" t="n"/>
      <c r="AB37" s="398" t="n"/>
      <c r="AC37" s="398" t="n"/>
    </row>
    <row r="38" ht="16.5" customHeight="1" s="72">
      <c r="E38" t="n">
        <v>2774.55432</v>
      </c>
      <c r="U38" s="407" t="n"/>
      <c r="V38" s="261" t="n"/>
      <c r="W38" s="398" t="n"/>
      <c r="X38" s="398" t="n"/>
      <c r="Y38" s="398" t="n"/>
      <c r="Z38" s="398" t="n"/>
      <c r="AA38" s="260" t="n"/>
      <c r="AB38" s="398" t="n"/>
      <c r="AC38" s="398" t="n"/>
    </row>
    <row r="39" ht="15" customHeight="1" s="72">
      <c r="G39" t="inlineStr">
        <is>
          <t>None-101, Cilindro 1</t>
        </is>
      </c>
      <c r="T39" s="462" t="n"/>
      <c r="U39" s="260" t="n"/>
      <c r="V39" s="260" t="n"/>
      <c r="W39" s="398" t="n"/>
      <c r="X39" s="398" t="n"/>
      <c r="Y39" s="398" t="n"/>
      <c r="Z39" s="398" t="n"/>
      <c r="AA39" s="260" t="n"/>
      <c r="AB39" s="398" t="n"/>
      <c r="AC39" s="398" t="n"/>
    </row>
    <row r="40" ht="16.5" customHeight="1" s="72">
      <c r="E40" t="n">
        <v>297.59533</v>
      </c>
      <c r="U40" s="407" t="n"/>
      <c r="V40" s="261" t="n"/>
      <c r="W40" s="398" t="n"/>
      <c r="X40" s="398" t="n"/>
      <c r="Y40" s="398" t="n"/>
      <c r="Z40" s="398" t="n"/>
      <c r="AA40" s="260" t="n"/>
      <c r="AB40" s="398" t="n"/>
      <c r="AC40" s="398" t="n"/>
    </row>
    <row r="41" ht="16.5" customHeight="1" s="72">
      <c r="E41" t="n">
        <v>2793.64274</v>
      </c>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conditionalFormatting sqref="AA8:AG8">
    <cfRule type="expression" priority="3" dxfId="0">
      <formula>#REF!=1</formula>
    </cfRule>
  </conditionalFormatting>
  <conditionalFormatting sqref="X50:Y50">
    <cfRule type="expression" priority="2" dxfId="0">
      <formula>#REF!=1</formula>
    </cfRule>
  </conditionalFormatting>
  <conditionalFormatting sqref="U52:X52">
    <cfRule type="expression" priority="1" dxfId="0">
      <formula>#REF!=1</formula>
    </cfRule>
  </conditionalFormatting>
  <dataValidations count="1">
    <dataValidation sqref="V6" showErrorMessage="1" showInputMessage="1" allowBlank="1" type="list">
      <formula1>$AA$4:$AA$6</formula1>
    </dataValidation>
  </dataValidations>
  <pageMargins left="0.5118110236220472" right="0.5118110236220472" top="0.7874015748031497" bottom="0.7874015748031497" header="0.3149606299212598" footer="0.3149606299212598"/>
  <pageSetup orientation="landscape" paperSize="9" scale="78"/>
  <drawing r:id="rId1"/>
</worksheet>
</file>

<file path=xl/worksheets/sheet4.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2</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None</t>
        </is>
      </c>
      <c r="F7" s="319" t="n"/>
      <c r="G7" s="468" t="inlineStr">
        <is>
          <t>1</t>
        </is>
      </c>
      <c r="H7" s="103" t="n"/>
      <c r="I7" s="171" t="n">
        <v>24</v>
      </c>
      <c r="J7" s="401" t="n"/>
      <c r="K7" s="469" t="n">
        <v>25.79998550529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7</t>
        </is>
      </c>
      <c r="D12" s="421" t="n"/>
      <c r="E12" s="248" t="inlineStr">
        <is>
          <t>3.909</t>
        </is>
      </c>
      <c r="F12" s="421" t="n"/>
      <c r="G12" s="428" t="inlineStr">
        <is>
          <t>1</t>
        </is>
      </c>
      <c r="H12" s="421" t="n"/>
      <c r="I12" s="409" t="inlineStr">
        <is>
          <t>Teonex</t>
        </is>
      </c>
      <c r="J12" s="421" t="n"/>
      <c r="K12" s="428" t="inlineStr">
        <is>
          <t>RR/RR</t>
        </is>
      </c>
      <c r="L12" s="421" t="n"/>
      <c r="M12" s="475" t="n">
        <v>59.27500000000001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860.8200000000001</v>
      </c>
      <c r="G15" s="460" t="n"/>
      <c r="H15" s="460" t="n"/>
      <c r="I15" s="460" t="n"/>
      <c r="J15" s="460" t="n"/>
      <c r="K15" s="475" t="inlineStr">
        <is>
          <t>3.909</t>
        </is>
      </c>
      <c r="L15" s="460" t="n"/>
      <c r="M15" s="475" t="inlineStr">
        <is>
          <t>3.665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78.83333</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78</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308.1595</v>
      </c>
      <c r="G24" s="253">
        <f>F24*(1+($C$131/100))</f>
        <v/>
      </c>
      <c r="H24" s="493" t="n"/>
      <c r="I24" s="494" t="n"/>
      <c r="J24" s="495" t="n"/>
      <c r="K24" s="496" t="n"/>
      <c r="L24" s="503" t="n">
        <v>0</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2946.82051</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0</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78</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78</v>
      </c>
      <c r="K32" s="494" t="n">
        <v>5</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304.902</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2968.09094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77.16667</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77</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301.6445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2989.36137</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5.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3</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None</t>
        </is>
      </c>
      <c r="F7" s="319" t="n"/>
      <c r="G7" s="468" t="inlineStr">
        <is>
          <t>1</t>
        </is>
      </c>
      <c r="H7" s="103" t="n"/>
      <c r="I7" s="171" t="n">
        <v>30</v>
      </c>
      <c r="J7" s="401" t="n"/>
      <c r="K7" s="469" t="n">
        <v>32.59124581387999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RR/RR</t>
        </is>
      </c>
      <c r="L12" s="421" t="n"/>
      <c r="M12" s="475" t="n">
        <v>61.613665</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860.8200000000001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74.66667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1</v>
      </c>
      <c r="J21" s="495" t="n">
        <v>74</v>
      </c>
      <c r="K21" s="496" t="n">
        <v>0</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0</v>
      </c>
      <c r="M23" s="504" t="n">
        <v>0</v>
      </c>
      <c r="N23" s="505" t="n">
        <v>1</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325.472</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1</v>
      </c>
      <c r="M25" s="504" t="n">
        <v>2</v>
      </c>
      <c r="N25" s="505" t="n">
        <v>1</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3145.36657</v>
      </c>
      <c r="G26" s="253">
        <f>F26*(1+($C$131/100))</f>
        <v/>
      </c>
      <c r="H26" s="506" t="n"/>
      <c r="I26" s="494" t="n"/>
      <c r="J26" s="495" t="n"/>
      <c r="K26" s="496" t="n"/>
      <c r="L26" s="503" t="n">
        <v>1</v>
      </c>
      <c r="M26" s="504" t="n">
        <v>3</v>
      </c>
      <c r="N26" s="505" t="n">
        <v>0</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0</v>
      </c>
      <c r="M27" s="504" t="n">
        <v>4</v>
      </c>
      <c r="N27" s="505" t="n">
        <v>1</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0</v>
      </c>
      <c r="M28" s="504" t="n">
        <v>5</v>
      </c>
      <c r="N28" s="505" t="n">
        <v>0</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74.16667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2</v>
      </c>
      <c r="J32" s="495" t="n">
        <v>74</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323.2925</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3169.08563</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73.83333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3</v>
      </c>
      <c r="J43" s="495" t="n">
        <v>73</v>
      </c>
      <c r="K43" s="494" t="n">
        <v>2</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321.8395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3192.80468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f>R108</f>
        <v/>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c r="I54" s="494" t="n"/>
      <c r="J54" s="495" t="n"/>
      <c r="K54" s="494" t="n"/>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6.xml><?xml version="1.0" encoding="utf-8"?>
<worksheet xmlns="http://schemas.openxmlformats.org/spreadsheetml/2006/main">
  <sheetPr codeName="Planilha4" transitionEvaluation="1">
    <tabColor rgb="FF006092"/>
    <outlinePr summaryBelow="1" summaryRight="1"/>
    <pageSetUpPr/>
  </sheetPr>
  <dimension ref="A2:AK149"/>
  <sheetViews>
    <sheetView workbookViewId="0">
      <selection activeCell="A1" sqref="A1"/>
    </sheetView>
  </sheetViews>
  <sheetFormatPr baseColWidth="8" defaultColWidth="12.5703125" defaultRowHeight="12.75"/>
  <cols>
    <col width="12.5703125" customWidth="1" style="391" min="1" max="1"/>
    <col width="12.7109375" customWidth="1" style="391" min="2" max="2"/>
    <col width="9.5703125" customWidth="1" style="391" min="3" max="3"/>
    <col width="10.140625" customWidth="1" style="391" min="4" max="4"/>
    <col width="10.5703125" customWidth="1" style="391" min="5" max="5"/>
    <col width="9.7109375" bestFit="1" customWidth="1" style="391" min="6" max="6"/>
    <col width="10" bestFit="1" customWidth="1" style="460" min="7" max="7"/>
    <col width="10" customWidth="1" style="460" min="8" max="8"/>
    <col width="10.42578125" bestFit="1" customWidth="1" style="460" min="9" max="9"/>
    <col width="10.28515625" bestFit="1" customWidth="1" style="460" min="10" max="10"/>
    <col width="11.140625" customWidth="1" style="460" min="11" max="11"/>
    <col width="15.7109375" customWidth="1" style="460" min="12" max="14"/>
    <col width="12.5703125" customWidth="1" style="460" min="15" max="15"/>
    <col width="17.42578125" customWidth="1" style="398" min="16" max="16"/>
    <col width="39.85546875" bestFit="1" customWidth="1" style="391" min="17" max="17"/>
    <col width="37.5703125" bestFit="1" customWidth="1" style="391" min="18" max="18"/>
    <col width="35.7109375" bestFit="1" customWidth="1" style="391" min="19" max="19"/>
    <col width="43.5703125" bestFit="1" customWidth="1" style="391" min="20" max="20"/>
    <col width="33.85546875" bestFit="1" customWidth="1" style="391" min="21" max="21"/>
    <col width="37.85546875" bestFit="1" customWidth="1" style="391" min="22" max="22"/>
    <col width="42.42578125" bestFit="1" customWidth="1" style="391" min="23" max="23"/>
    <col width="33.85546875" bestFit="1" customWidth="1" style="391" min="24" max="24"/>
    <col width="42.28515625" bestFit="1" customWidth="1" style="391" min="25" max="25"/>
    <col width="41.7109375" bestFit="1" customWidth="1" style="391" min="26" max="26"/>
    <col width="45.28515625" bestFit="1" customWidth="1" style="391" min="27" max="27"/>
    <col width="42.42578125" bestFit="1" customWidth="1" style="391" min="28" max="28"/>
    <col width="15.140625" bestFit="1" customWidth="1" style="391" min="29" max="29"/>
    <col width="24" bestFit="1" customWidth="1" style="391" min="30" max="30"/>
    <col width="23.28515625" customWidth="1" style="391" min="31" max="31"/>
    <col width="20.85546875" bestFit="1" customWidth="1" style="391" min="32" max="32"/>
    <col width="25.7109375" bestFit="1" customWidth="1" style="391" min="33" max="33"/>
    <col width="12.5703125" bestFit="1" customWidth="1" style="259" min="34" max="34"/>
    <col width="12.5703125" customWidth="1" style="259" min="35" max="35"/>
    <col width="12.5703125" customWidth="1" style="391" min="36" max="37"/>
    <col width="12.5703125" customWidth="1" style="392" min="38" max="16384"/>
  </cols>
  <sheetData>
    <row r="1" ht="13.5" customHeight="1" s="72" thickBot="1"/>
    <row r="2">
      <c r="B2" s="197" t="n"/>
      <c r="C2" s="243" t="n"/>
      <c r="D2" s="334" t="inlineStr">
        <is>
          <t>Ordem de Fabricação - Superior &amp; Inferior</t>
        </is>
      </c>
      <c r="E2" s="393" t="n"/>
      <c r="F2" s="393" t="n"/>
      <c r="G2" s="393" t="n"/>
      <c r="H2" s="395" t="n"/>
      <c r="I2" s="394" t="inlineStr">
        <is>
          <t>Emitido</t>
        </is>
      </c>
      <c r="J2" s="393" t="n"/>
      <c r="K2" s="393" t="n"/>
      <c r="L2" s="395" t="n"/>
      <c r="M2" s="159" t="inlineStr">
        <is>
          <t>OF</t>
        </is>
      </c>
      <c r="N2" s="461" t="inlineStr">
        <is>
          <t>None</t>
        </is>
      </c>
      <c r="P2" s="462" t="n"/>
      <c r="Q2" s="398" t="n"/>
      <c r="R2" s="398" t="n"/>
      <c r="S2" s="398" t="n"/>
      <c r="T2" s="398" t="n"/>
      <c r="U2" s="398" t="n"/>
      <c r="V2" s="398" t="n"/>
      <c r="W2" s="398" t="n"/>
      <c r="X2" s="398" t="n"/>
      <c r="Y2" s="398" t="n"/>
    </row>
    <row r="3" ht="16.5" customFormat="1" customHeight="1" s="401">
      <c r="A3" s="391" t="n"/>
      <c r="B3" s="198" t="n"/>
      <c r="C3" s="207" t="n"/>
      <c r="D3" s="354" t="inlineStr">
        <is>
          <t>RFE</t>
        </is>
      </c>
      <c r="H3" s="399" t="n"/>
      <c r="I3" s="463">
        <f>TODAY()</f>
        <v/>
      </c>
      <c r="L3" s="399" t="n"/>
      <c r="M3" s="211" t="inlineStr">
        <is>
          <t>Código</t>
        </is>
      </c>
      <c r="N3" s="384">
        <f>'OF RFE'!M3</f>
        <v/>
      </c>
      <c r="Q3" s="398" t="n"/>
      <c r="R3" s="398" t="n"/>
      <c r="S3" s="398" t="n"/>
      <c r="T3" s="398" t="n"/>
      <c r="U3" s="398" t="n"/>
      <c r="V3" s="398" t="n"/>
      <c r="W3" s="260" t="n"/>
      <c r="X3" s="398" t="n"/>
      <c r="Y3" s="398" t="n"/>
      <c r="Z3" s="391" t="n"/>
      <c r="AA3" s="391" t="n"/>
      <c r="AB3" s="391" t="n"/>
      <c r="AC3" s="391" t="n"/>
      <c r="AD3" s="391" t="n"/>
      <c r="AE3" s="391" t="n"/>
      <c r="AF3" s="391" t="n"/>
      <c r="AG3" s="391" t="n"/>
      <c r="AH3" s="259" t="n"/>
      <c r="AI3" s="259" t="n"/>
      <c r="AJ3" s="407" t="n"/>
      <c r="AK3" s="407" t="n"/>
    </row>
    <row r="4" ht="17.25" customFormat="1" customHeight="1" s="401" thickBot="1">
      <c r="A4" s="391" t="n"/>
      <c r="B4" s="208" t="n"/>
      <c r="C4" s="210" t="n"/>
      <c r="D4" s="354" t="inlineStr">
        <is>
          <t>Cilindro 4</t>
        </is>
      </c>
      <c r="H4" s="399" t="n"/>
      <c r="I4" s="212" t="n"/>
      <c r="J4" s="209" t="n"/>
      <c r="K4" s="209" t="n"/>
      <c r="L4" s="213" t="n"/>
      <c r="M4" s="212" t="inlineStr">
        <is>
          <t>Revisão</t>
        </is>
      </c>
      <c r="N4" s="310" t="inlineStr">
        <is>
          <t>00</t>
        </is>
      </c>
      <c r="P4" s="407" t="n"/>
      <c r="Q4" s="398" t="n"/>
      <c r="R4" s="398" t="n"/>
      <c r="S4" s="398" t="n"/>
      <c r="T4" s="398" t="n"/>
      <c r="U4" s="398" t="n"/>
      <c r="V4" s="398" t="n"/>
      <c r="W4" s="260" t="n"/>
      <c r="X4" s="398" t="n"/>
      <c r="Y4" s="398" t="n"/>
      <c r="Z4" s="391" t="n"/>
      <c r="AA4" s="391" t="n"/>
      <c r="AB4" s="391" t="n"/>
      <c r="AC4" s="391" t="n"/>
      <c r="AD4" s="391" t="n"/>
      <c r="AE4" s="391" t="n"/>
      <c r="AF4" s="391" t="n"/>
      <c r="AG4" s="391" t="n"/>
      <c r="AH4" s="259" t="n"/>
      <c r="AI4" s="259" t="n"/>
      <c r="AJ4" s="407" t="n"/>
      <c r="AK4" s="407" t="n"/>
    </row>
    <row r="5" ht="16.5" customFormat="1" customHeight="1" s="401" thickBot="1">
      <c r="A5" s="391" t="n"/>
      <c r="B5" s="214" t="n"/>
      <c r="C5" s="215" t="n"/>
      <c r="D5" s="216" t="n"/>
      <c r="E5" s="216" t="n"/>
      <c r="F5" s="216" t="n"/>
      <c r="G5" s="216" t="n"/>
      <c r="H5" s="216" t="n"/>
      <c r="I5" s="216" t="n"/>
      <c r="J5" s="216" t="n"/>
      <c r="K5" s="216" t="n"/>
      <c r="L5" s="217" t="n"/>
      <c r="M5" s="216" t="n"/>
      <c r="N5" s="218" t="n"/>
      <c r="P5" s="462" t="n"/>
      <c r="Q5" s="260" t="n"/>
      <c r="R5" s="260" t="n"/>
      <c r="S5" s="260" t="n"/>
      <c r="T5" s="260" t="n"/>
      <c r="U5" s="260" t="n"/>
      <c r="V5" s="260" t="n"/>
      <c r="W5" s="260" t="n"/>
      <c r="X5" s="398" t="n"/>
      <c r="Y5" s="398" t="n"/>
      <c r="Z5" s="391" t="n"/>
      <c r="AA5" s="391" t="n"/>
      <c r="AB5" s="391" t="n"/>
      <c r="AC5" s="391" t="n"/>
      <c r="AD5" s="391" t="n"/>
      <c r="AE5" s="391" t="n"/>
      <c r="AF5" s="391" t="n"/>
      <c r="AG5" s="391" t="n"/>
      <c r="AH5" s="259" t="n"/>
      <c r="AI5" s="259" t="n"/>
      <c r="AJ5" s="407" t="n"/>
      <c r="AK5" s="407" t="n"/>
    </row>
    <row r="6" ht="16.5" customFormat="1" customHeight="1" s="401">
      <c r="A6" s="391" t="n"/>
      <c r="B6" s="199" t="n"/>
      <c r="C6" s="214" t="inlineStr">
        <is>
          <t>Cliente</t>
        </is>
      </c>
      <c r="D6" s="464" t="n"/>
      <c r="E6" s="216" t="inlineStr">
        <is>
          <t>Tipo</t>
        </is>
      </c>
      <c r="F6" s="314" t="n"/>
      <c r="G6" s="315" t="inlineStr">
        <is>
          <t>Quantidade</t>
        </is>
      </c>
      <c r="H6" s="104" t="n"/>
      <c r="I6" s="113" t="inlineStr">
        <is>
          <t>Espaçadores</t>
        </is>
      </c>
      <c r="J6" s="401" t="n"/>
      <c r="K6" s="113" t="inlineStr">
        <is>
          <t>Peso de fio</t>
        </is>
      </c>
      <c r="N6" s="465" t="n"/>
      <c r="Q6" s="407" t="n"/>
      <c r="R6" s="407" t="n"/>
      <c r="S6" s="398" t="n"/>
      <c r="T6" s="398" t="n"/>
      <c r="U6" s="398" t="n"/>
      <c r="V6" s="398" t="n"/>
      <c r="W6" s="260" t="n"/>
      <c r="X6" s="398" t="n"/>
      <c r="Y6" s="398" t="n"/>
      <c r="Z6" s="391" t="n"/>
      <c r="AA6" s="391" t="n"/>
      <c r="AB6" s="391" t="n"/>
      <c r="AC6" s="391" t="n"/>
      <c r="AD6" s="391" t="n"/>
      <c r="AE6" s="391" t="n"/>
      <c r="AF6" s="391" t="n"/>
      <c r="AG6" s="391" t="n"/>
      <c r="AH6" s="259" t="n"/>
      <c r="AI6" s="259" t="n"/>
      <c r="AJ6" s="407" t="n"/>
      <c r="AK6" s="407" t="n"/>
    </row>
    <row r="7" ht="17.25" customFormat="1" customHeight="1" s="401" thickBot="1">
      <c r="A7" s="391" t="n"/>
      <c r="B7" s="100" t="n"/>
      <c r="C7" s="466" t="inlineStr">
        <is>
          <t>TECNOVA - WACKER</t>
        </is>
      </c>
      <c r="D7" s="317" t="n"/>
      <c r="E7" s="467" t="inlineStr">
        <is>
          <t>None</t>
        </is>
      </c>
      <c r="F7" s="319" t="n"/>
      <c r="G7" s="468" t="inlineStr">
        <is>
          <t>1</t>
        </is>
      </c>
      <c r="H7" s="103" t="n"/>
      <c r="I7" s="171" t="n">
        <v>0</v>
      </c>
      <c r="J7" s="401" t="n"/>
      <c r="K7" s="469" t="n">
        <v>45.60639384539</v>
      </c>
      <c r="N7" s="465" t="n"/>
      <c r="P7" s="407" t="n"/>
      <c r="Q7" s="407" t="n"/>
      <c r="R7" s="407" t="n"/>
      <c r="S7" s="398" t="n"/>
      <c r="T7" s="398" t="n"/>
      <c r="U7" s="398" t="n"/>
      <c r="V7" s="398" t="n"/>
      <c r="W7" s="260" t="n"/>
      <c r="X7" s="398" t="n"/>
      <c r="Y7" s="398" t="n"/>
      <c r="Z7" s="391" t="n"/>
      <c r="AA7" s="391" t="n"/>
      <c r="AB7" s="391" t="n"/>
      <c r="AC7" s="391" t="n"/>
      <c r="AD7" s="391" t="n"/>
      <c r="AE7" s="391" t="n"/>
      <c r="AF7" s="391" t="n"/>
      <c r="AG7" s="391" t="n"/>
      <c r="AH7" s="259" t="n"/>
      <c r="AI7" s="259" t="n"/>
      <c r="AJ7" s="407" t="n"/>
      <c r="AK7" s="407" t="n"/>
    </row>
    <row r="8" ht="17.25" customFormat="1" customHeight="1" s="401" thickBot="1">
      <c r="A8" s="391" t="n"/>
      <c r="B8" s="235" t="n"/>
      <c r="C8" s="124" t="n"/>
      <c r="D8" s="124" t="n"/>
      <c r="E8" s="124" t="n"/>
      <c r="F8" s="124" t="n"/>
      <c r="G8" s="169" t="n"/>
      <c r="H8" s="124" t="n"/>
      <c r="I8" s="124" t="n"/>
      <c r="J8" s="124" t="n"/>
      <c r="K8" s="124" t="n"/>
      <c r="L8" s="124" t="n"/>
      <c r="M8" s="124" t="n"/>
      <c r="N8" s="125" t="n"/>
      <c r="P8" s="462" t="n"/>
      <c r="Q8" s="260" t="n"/>
      <c r="R8" s="260" t="n"/>
      <c r="S8" s="260" t="n"/>
      <c r="T8" s="260" t="n"/>
      <c r="U8" s="260" t="n"/>
      <c r="V8" s="260" t="n"/>
      <c r="W8" s="260" t="n"/>
      <c r="X8" s="260" t="n"/>
      <c r="Y8" s="260" t="n"/>
      <c r="Z8" s="260" t="n"/>
      <c r="AA8" s="260" t="n"/>
      <c r="AB8" s="260" t="n"/>
      <c r="AC8" s="260" t="n"/>
      <c r="AD8" s="260" t="n"/>
      <c r="AE8" s="260" t="n"/>
      <c r="AF8" s="260" t="n"/>
      <c r="AG8" s="391" t="n"/>
      <c r="AH8" s="259" t="n"/>
      <c r="AI8" s="259" t="n"/>
      <c r="AJ8" s="407" t="n"/>
      <c r="AK8" s="407" t="n"/>
    </row>
    <row r="9" ht="17.25" customFormat="1" customHeight="1" s="401" thickBot="1">
      <c r="A9" s="407" t="n"/>
      <c r="B9" s="394" t="inlineStr">
        <is>
          <t>Aspectos Construtivos</t>
        </is>
      </c>
      <c r="C9" s="393" t="n"/>
      <c r="D9" s="393" t="n"/>
      <c r="E9" s="393" t="n"/>
      <c r="F9" s="393" t="n"/>
      <c r="G9" s="393" t="n"/>
      <c r="H9" s="393" t="n"/>
      <c r="I9" s="393" t="n"/>
      <c r="J9" s="393" t="n"/>
      <c r="K9" s="393" t="n"/>
      <c r="L9" s="393" t="n"/>
      <c r="M9" s="393" t="n"/>
      <c r="N9" s="395" t="n"/>
      <c r="Q9" s="407" t="n"/>
      <c r="R9" s="261" t="n"/>
      <c r="S9" s="398" t="n"/>
      <c r="T9" s="398" t="n"/>
      <c r="U9" s="398" t="n"/>
      <c r="V9" s="398" t="n"/>
      <c r="W9" s="260" t="n"/>
      <c r="X9" s="398" t="n"/>
      <c r="Y9" s="398" t="n"/>
      <c r="Z9" s="391" t="n"/>
      <c r="AA9" s="391" t="n"/>
      <c r="AB9" s="391" t="n"/>
      <c r="AC9" s="391" t="n"/>
      <c r="AD9" s="391" t="n"/>
      <c r="AE9" s="391" t="n"/>
      <c r="AF9" s="391" t="n"/>
      <c r="AG9" s="391" t="n"/>
      <c r="AH9" s="259" t="n"/>
      <c r="AI9" s="259" t="n"/>
      <c r="AJ9" s="407" t="n"/>
      <c r="AK9" s="407" t="n"/>
    </row>
    <row r="10" ht="16.5" customHeight="1" s="72">
      <c r="B10" s="470" t="n"/>
      <c r="C10" s="471" t="n"/>
      <c r="D10" s="471" t="n"/>
      <c r="E10" s="471" t="n"/>
      <c r="F10" s="471" t="n"/>
      <c r="G10" s="471" t="n"/>
      <c r="H10" s="471" t="n"/>
      <c r="I10" s="471" t="n"/>
      <c r="J10" s="471" t="n"/>
      <c r="K10" s="471" t="n"/>
      <c r="L10" s="471" t="n"/>
      <c r="M10" s="471" t="n"/>
      <c r="N10" s="472" t="n"/>
      <c r="Q10" s="407" t="n"/>
      <c r="R10" s="261" t="n"/>
      <c r="S10" s="398" t="n"/>
      <c r="T10" s="398" t="n"/>
      <c r="U10" s="398" t="n"/>
      <c r="V10" s="398" t="n"/>
      <c r="W10" s="260" t="n"/>
      <c r="X10" s="398" t="n"/>
      <c r="Y10" s="398" t="n"/>
    </row>
    <row r="11" ht="16.5" customFormat="1" customHeight="1" s="416">
      <c r="A11" s="415" t="n"/>
      <c r="B11" s="473" t="n"/>
      <c r="C11" s="406" t="inlineStr">
        <is>
          <t xml:space="preserve">FIO </t>
        </is>
      </c>
      <c r="D11" s="416" t="n"/>
      <c r="E11" s="406" t="inlineStr">
        <is>
          <t>Diametro isol.</t>
        </is>
      </c>
      <c r="F11" s="416" t="n"/>
      <c r="G11" s="460" t="inlineStr">
        <is>
          <t>Nº de fios axiais</t>
        </is>
      </c>
      <c r="H11" s="416" t="n"/>
      <c r="I11" s="406" t="inlineStr">
        <is>
          <t>Isolamento</t>
        </is>
      </c>
      <c r="J11" s="416" t="n"/>
      <c r="K11" s="406" t="inlineStr">
        <is>
          <t>Roving</t>
        </is>
      </c>
      <c r="L11" s="416" t="n"/>
      <c r="M11" s="406" t="inlineStr">
        <is>
          <t>Altura do anel</t>
        </is>
      </c>
      <c r="N11" s="474" t="n"/>
      <c r="P11" s="462" t="n"/>
      <c r="Q11" s="260" t="n"/>
      <c r="R11" s="260" t="n"/>
      <c r="S11" s="260" t="n"/>
      <c r="T11" s="260" t="n"/>
      <c r="U11" s="260" t="n"/>
      <c r="V11" s="260" t="n"/>
      <c r="W11" s="260" t="n"/>
      <c r="X11" s="415" t="n"/>
      <c r="Y11" s="415" t="n"/>
      <c r="Z11" s="415" t="n"/>
      <c r="AA11" s="415" t="n"/>
      <c r="AB11" s="415" t="n"/>
      <c r="AC11" s="415" t="n"/>
      <c r="AD11" s="415" t="n"/>
      <c r="AE11" s="415" t="n"/>
      <c r="AF11" s="391" t="n"/>
      <c r="AG11" s="391" t="n"/>
      <c r="AH11" s="259" t="n"/>
      <c r="AI11" s="259" t="n"/>
      <c r="AJ11" s="415" t="n"/>
      <c r="AK11" s="415" t="n"/>
    </row>
    <row r="12" ht="16.5" customFormat="1" customHeight="1" s="421">
      <c r="A12" s="420" t="n"/>
      <c r="B12" s="473" t="n"/>
      <c r="C12" s="428" t="inlineStr">
        <is>
          <t>6</t>
        </is>
      </c>
      <c r="D12" s="421" t="n"/>
      <c r="E12" s="248" t="inlineStr">
        <is>
          <t>4.359</t>
        </is>
      </c>
      <c r="F12" s="421" t="n"/>
      <c r="G12" s="428" t="inlineStr">
        <is>
          <t>1</t>
        </is>
      </c>
      <c r="H12" s="421" t="n"/>
      <c r="I12" s="409" t="inlineStr">
        <is>
          <t>Teonex</t>
        </is>
      </c>
      <c r="J12" s="421" t="n"/>
      <c r="K12" s="428" t="inlineStr">
        <is>
          <t>RR/RTR</t>
        </is>
      </c>
      <c r="L12" s="421" t="n"/>
      <c r="M12" s="475" t="n">
        <v>63.95233500000001</v>
      </c>
      <c r="N12" s="476" t="n"/>
      <c r="Q12" s="407" t="n"/>
      <c r="R12" s="261" t="n"/>
      <c r="S12" s="398" t="n"/>
      <c r="T12" s="398" t="n"/>
      <c r="U12" s="391" t="n"/>
      <c r="V12" s="391" t="n"/>
      <c r="W12" s="391" t="n"/>
      <c r="X12" s="420" t="n"/>
      <c r="Y12" s="420" t="n"/>
      <c r="Z12" s="420" t="n"/>
      <c r="AA12" s="420" t="n"/>
      <c r="AB12" s="420" t="n"/>
      <c r="AC12" s="420" t="n"/>
      <c r="AD12" s="420" t="n"/>
      <c r="AE12" s="420" t="n"/>
      <c r="AF12" s="391" t="n"/>
      <c r="AG12" s="391" t="n"/>
      <c r="AH12" s="259" t="n"/>
      <c r="AI12" s="259" t="n"/>
      <c r="AJ12" s="420" t="n"/>
      <c r="AK12" s="420" t="n"/>
    </row>
    <row r="13" ht="16.5" customHeight="1" s="72">
      <c r="B13" s="473" t="n"/>
      <c r="C13" s="460" t="n"/>
      <c r="D13" s="460" t="n"/>
      <c r="E13" s="460" t="n"/>
      <c r="F13" s="460" t="n"/>
      <c r="G13" s="460" t="n"/>
      <c r="H13" s="460" t="n"/>
      <c r="I13" s="460" t="n"/>
      <c r="J13" s="460" t="n"/>
      <c r="K13" s="460" t="n"/>
      <c r="L13" s="460" t="n"/>
      <c r="M13" s="460" t="n"/>
      <c r="N13" s="477" t="n"/>
      <c r="Q13" s="407" t="n"/>
      <c r="R13" s="261" t="n"/>
      <c r="S13" s="398" t="n"/>
      <c r="T13" s="398" t="n"/>
      <c r="U13" s="398" t="n"/>
      <c r="V13" s="398" t="n"/>
      <c r="W13" s="260" t="n"/>
      <c r="X13" s="398" t="n"/>
      <c r="Y13" s="398" t="n"/>
      <c r="AJ13" s="420" t="n"/>
    </row>
    <row r="14" ht="15" customHeight="1" s="72">
      <c r="B14" s="478" t="n"/>
      <c r="C14" s="406" t="inlineStr">
        <is>
          <t>Diâmetro interno do cilindro</t>
        </is>
      </c>
      <c r="I14" s="460" t="n"/>
      <c r="J14" s="460" t="n"/>
      <c r="K14" s="391" t="inlineStr">
        <is>
          <t>Diametro fio isolado</t>
        </is>
      </c>
      <c r="L14" s="460" t="n"/>
      <c r="M14" s="460" t="inlineStr">
        <is>
          <t>Diametro fio nú</t>
        </is>
      </c>
      <c r="N14" s="477" t="n"/>
      <c r="P14" s="462" t="n"/>
      <c r="Q14" s="260" t="n"/>
      <c r="R14" s="260" t="n"/>
      <c r="S14" s="260" t="n"/>
      <c r="T14" s="260" t="n"/>
      <c r="U14" s="260" t="n"/>
      <c r="V14" s="260" t="n"/>
      <c r="W14" s="260" t="n"/>
      <c r="X14" s="260" t="n"/>
      <c r="AJ14" s="420" t="n"/>
    </row>
    <row r="15" ht="15" customHeight="1" s="72">
      <c r="B15" s="479" t="n"/>
      <c r="C15" s="475" t="n">
        <v>860.8200000000001</v>
      </c>
      <c r="G15" s="460" t="n"/>
      <c r="H15" s="460" t="n"/>
      <c r="I15" s="460" t="n"/>
      <c r="J15" s="460" t="n"/>
      <c r="K15" s="475" t="inlineStr">
        <is>
          <t>4.359</t>
        </is>
      </c>
      <c r="L15" s="460" t="n"/>
      <c r="M15" s="475" t="inlineStr">
        <is>
          <t>4.115</t>
        </is>
      </c>
      <c r="N15" s="477" t="n"/>
      <c r="Q15" s="398" t="n"/>
      <c r="R15" s="398" t="n"/>
      <c r="S15" s="260" t="n"/>
      <c r="T15" s="398" t="n"/>
      <c r="U15" s="398" t="n"/>
      <c r="AJ15" s="420" t="n"/>
    </row>
    <row r="16" ht="17.25" customHeight="1" s="72" thickBot="1">
      <c r="B16" s="480" t="n"/>
      <c r="C16" s="481" t="n"/>
      <c r="D16" s="481" t="n"/>
      <c r="E16" s="481" t="n"/>
      <c r="F16" s="481" t="n"/>
      <c r="G16" s="481" t="n"/>
      <c r="H16" s="481" t="n"/>
      <c r="I16" s="481" t="n"/>
      <c r="J16" s="481" t="n"/>
      <c r="K16" s="481" t="n"/>
      <c r="L16" s="481" t="n"/>
      <c r="M16" s="481" t="n"/>
      <c r="N16" s="482" t="n"/>
      <c r="Q16" s="407" t="n"/>
      <c r="R16" s="261" t="n"/>
      <c r="S16" s="398" t="n"/>
      <c r="T16" s="398" t="n"/>
      <c r="U16" s="398" t="n"/>
      <c r="V16" s="398" t="n"/>
      <c r="W16" s="260" t="n"/>
      <c r="X16" s="398" t="n"/>
      <c r="Y16" s="398" t="n"/>
    </row>
    <row r="17" ht="15.75" customHeight="1" s="72" thickBot="1">
      <c r="B17" s="483" t="inlineStr">
        <is>
          <t>Bobinagem</t>
        </is>
      </c>
      <c r="C17" s="403" t="n"/>
      <c r="D17" s="403" t="n"/>
      <c r="E17" s="403" t="n"/>
      <c r="F17" s="403" t="n"/>
      <c r="G17" s="403" t="n"/>
      <c r="H17" s="403" t="n"/>
      <c r="I17" s="403" t="n"/>
      <c r="J17" s="403" t="n"/>
      <c r="K17" s="403" t="n"/>
      <c r="L17" s="403" t="n"/>
      <c r="M17" s="403" t="n"/>
      <c r="N17" s="404" t="n"/>
      <c r="P17" s="462" t="n"/>
      <c r="Q17" s="260" t="n"/>
      <c r="R17" s="260" t="n"/>
      <c r="S17" s="260" t="n"/>
      <c r="T17" s="398" t="n"/>
      <c r="U17" s="398" t="n"/>
      <c r="V17" s="398" t="n"/>
      <c r="W17" s="260" t="n"/>
      <c r="X17" s="398" t="n"/>
      <c r="Y17" s="398" t="n"/>
    </row>
    <row r="18" ht="17.25" customHeight="1" s="72" thickBot="1">
      <c r="A18" s="392" t="n"/>
      <c r="B18" s="484" t="inlineStr">
        <is>
          <t>CAMADA 1</t>
        </is>
      </c>
      <c r="C18" s="413" t="n"/>
      <c r="D18" s="413" t="n"/>
      <c r="E18" s="413" t="n"/>
      <c r="F18" s="413" t="n"/>
      <c r="G18" s="413" t="n"/>
      <c r="H18" s="413" t="n"/>
      <c r="I18" s="413" t="n"/>
      <c r="J18" s="413" t="n"/>
      <c r="K18" s="414" t="n"/>
      <c r="L18" s="412" t="inlineStr">
        <is>
          <t>Controle</t>
        </is>
      </c>
      <c r="M18" s="393" t="n"/>
      <c r="N18" s="395" t="n"/>
      <c r="Q18" s="407" t="n"/>
      <c r="R18" s="261" t="n"/>
      <c r="S18" s="398" t="n"/>
      <c r="T18" s="398" t="n"/>
      <c r="U18" s="398" t="n"/>
      <c r="V18" s="398" t="n"/>
      <c r="W18" s="260" t="n"/>
      <c r="X18" s="398" t="n"/>
      <c r="Y18" s="398" t="n"/>
    </row>
    <row r="19" ht="17.25" customHeight="1" s="72" thickBot="1">
      <c r="A19" s="392" t="n"/>
      <c r="B19" s="484" t="inlineStr">
        <is>
          <t>Medidas</t>
        </is>
      </c>
      <c r="C19" s="413" t="n"/>
      <c r="D19" s="413" t="n"/>
      <c r="E19" s="413" t="n"/>
      <c r="F19" s="413" t="n"/>
      <c r="G19" s="414" t="n"/>
      <c r="H19" s="485" t="inlineStr">
        <is>
          <t>Espiras</t>
        </is>
      </c>
      <c r="I19" s="486" t="n"/>
      <c r="J19" s="486" t="n"/>
      <c r="K19" s="487" t="n"/>
      <c r="L19" s="441" t="n"/>
      <c r="M19" s="403" t="n"/>
      <c r="N19" s="404" t="n"/>
      <c r="Q19" s="407" t="n"/>
      <c r="R19" s="261" t="n"/>
      <c r="S19" s="398" t="n"/>
      <c r="T19" s="398" t="n"/>
      <c r="U19" s="398" t="n"/>
      <c r="V19" s="398" t="n"/>
      <c r="W19" s="260" t="n"/>
      <c r="X19" s="398" t="n"/>
      <c r="Y19" s="398" t="n"/>
    </row>
    <row r="20" ht="15.75" customHeight="1" s="72" thickBot="1">
      <c r="A20" s="392" t="n"/>
      <c r="B20" s="488" t="n"/>
      <c r="C20" s="460" t="n"/>
      <c r="D20" s="460" t="n"/>
      <c r="E20" s="460" t="n"/>
      <c r="F20" s="460" t="n"/>
      <c r="G20" s="477" t="n"/>
      <c r="H20" s="489" t="inlineStr">
        <is>
          <t>Axial</t>
        </is>
      </c>
      <c r="I20" s="490" t="inlineStr">
        <is>
          <t>Inferior</t>
        </is>
      </c>
      <c r="J20" s="491" t="inlineStr">
        <is>
          <t>72.66667</t>
        </is>
      </c>
      <c r="K20" s="492" t="inlineStr">
        <is>
          <t>Superior</t>
        </is>
      </c>
      <c r="L20" s="484" t="inlineStr">
        <is>
          <t>Distribuição de fios</t>
        </is>
      </c>
      <c r="M20" s="413" t="n"/>
      <c r="N20" s="414" t="n"/>
      <c r="P20" s="462" t="n"/>
      <c r="Q20" s="260" t="n"/>
      <c r="R20" s="260" t="n"/>
      <c r="S20" s="260" t="n"/>
      <c r="T20" s="260" t="n"/>
      <c r="U20" s="398" t="n"/>
      <c r="V20" s="398" t="n"/>
      <c r="W20" s="260" t="n"/>
      <c r="X20" s="398" t="n"/>
      <c r="Y20" s="398" t="n"/>
    </row>
    <row r="21" ht="16.5" customHeight="1" s="72">
      <c r="A21" s="392" t="n"/>
      <c r="B21" s="488" t="n"/>
      <c r="C21" s="460" t="n"/>
      <c r="D21" s="460" t="n"/>
      <c r="E21" s="460" t="inlineStr">
        <is>
          <t>Min</t>
        </is>
      </c>
      <c r="F21" s="460" t="inlineStr">
        <is>
          <t>Ideal</t>
        </is>
      </c>
      <c r="G21" s="477" t="inlineStr">
        <is>
          <t>Max</t>
        </is>
      </c>
      <c r="H21" s="493" t="n">
        <v>1</v>
      </c>
      <c r="I21" s="494" t="n">
        <v>4</v>
      </c>
      <c r="J21" s="495" t="n">
        <v>72</v>
      </c>
      <c r="K21" s="496" t="n">
        <v>3</v>
      </c>
      <c r="L21" s="497" t="n"/>
      <c r="M21" s="498" t="n"/>
      <c r="N21" s="499" t="n"/>
      <c r="Q21" s="407" t="n"/>
      <c r="R21" s="261" t="n"/>
      <c r="S21" s="398" t="n"/>
      <c r="T21" s="398" t="n"/>
      <c r="U21" s="398" t="n"/>
      <c r="V21" s="398" t="n"/>
      <c r="W21" s="260" t="n"/>
      <c r="X21" s="398" t="n"/>
      <c r="Y21" s="398" t="n"/>
    </row>
    <row r="22" ht="15" customHeight="1" s="72">
      <c r="A22" s="392" t="n"/>
      <c r="B22" s="488" t="n"/>
      <c r="C22" s="398" t="inlineStr">
        <is>
          <t>Fibra V. interna</t>
        </is>
      </c>
      <c r="D22" s="398" t="n"/>
      <c r="E22" s="192">
        <f>F22*0.97</f>
        <v/>
      </c>
      <c r="F22" s="193">
        <f>($C$15/2)*PI()*2</f>
        <v/>
      </c>
      <c r="G22" s="232">
        <f>F22*1.03</f>
        <v/>
      </c>
      <c r="H22" s="493" t="n"/>
      <c r="I22" s="494" t="n"/>
      <c r="J22" s="495" t="n"/>
      <c r="K22" s="496" t="n"/>
      <c r="L22" s="500" t="inlineStr">
        <is>
          <t>Inferior</t>
        </is>
      </c>
      <c r="M22" s="501" t="inlineStr">
        <is>
          <t>Braço</t>
        </is>
      </c>
      <c r="N22" s="502" t="inlineStr">
        <is>
          <t>Superior</t>
        </is>
      </c>
      <c r="Q22" s="260" t="n"/>
      <c r="R22" s="260" t="n"/>
      <c r="S22" s="260" t="n"/>
      <c r="T22" s="260" t="n"/>
      <c r="U22" s="398" t="n"/>
      <c r="V22" s="398" t="n"/>
      <c r="W22" s="260" t="n"/>
      <c r="X22" s="398" t="n"/>
      <c r="Y22" s="398" t="n"/>
    </row>
    <row r="23" ht="20.25" customHeight="1" s="72">
      <c r="A23" s="392" t="n"/>
      <c r="B23" s="488" t="n"/>
      <c r="C23" s="460" t="n"/>
      <c r="D23" s="460" t="n"/>
      <c r="E23" s="460" t="n"/>
      <c r="F23" s="460" t="n"/>
      <c r="G23" s="477" t="n"/>
      <c r="H23" s="493" t="n"/>
      <c r="I23" s="494" t="n"/>
      <c r="J23" s="495" t="n"/>
      <c r="K23" s="496" t="n"/>
      <c r="L23" s="503" t="n">
        <v>1</v>
      </c>
      <c r="M23" s="504" t="n">
        <v>0</v>
      </c>
      <c r="N23" s="505" t="n">
        <v>0</v>
      </c>
      <c r="Q23" s="407" t="n"/>
      <c r="R23" s="261" t="n"/>
      <c r="S23" s="398" t="n"/>
      <c r="T23" s="398" t="n"/>
      <c r="U23" s="398" t="n"/>
      <c r="V23" s="398" t="n"/>
      <c r="W23" s="260" t="n"/>
      <c r="X23" s="398" t="n"/>
      <c r="Y23" s="398" t="n"/>
    </row>
    <row r="24" ht="20.25" customHeight="1" s="72">
      <c r="A24" s="392" t="n"/>
      <c r="B24" s="488" t="n"/>
      <c r="C24" s="398" t="inlineStr">
        <is>
          <t>Altura da camada</t>
        </is>
      </c>
      <c r="D24" s="398" t="n"/>
      <c r="E24" s="277">
        <f>F24*(1-($C$131/100))</f>
        <v/>
      </c>
      <c r="F24" s="274" t="n">
        <v>316.754</v>
      </c>
      <c r="G24" s="253">
        <f>F24*(1+($C$131/100))</f>
        <v/>
      </c>
      <c r="H24" s="493" t="n"/>
      <c r="I24" s="494" t="n"/>
      <c r="J24" s="495" t="n"/>
      <c r="K24" s="496" t="n"/>
      <c r="L24" s="503" t="n">
        <v>1</v>
      </c>
      <c r="M24" s="504" t="n">
        <v>1</v>
      </c>
      <c r="N24" s="505" t="n">
        <v>0</v>
      </c>
      <c r="Q24" s="407" t="n"/>
      <c r="R24" s="261" t="n"/>
      <c r="S24" s="398" t="n"/>
      <c r="T24" s="398" t="n"/>
      <c r="U24" s="398" t="n"/>
      <c r="V24" s="398" t="n"/>
      <c r="W24" s="260" t="n"/>
      <c r="X24" s="398" t="n"/>
      <c r="Y24" s="398" t="n"/>
    </row>
    <row r="25" ht="20.25" customHeight="1" s="72">
      <c r="A25" s="392" t="n"/>
      <c r="B25" s="488" t="n"/>
      <c r="C25" s="460" t="n"/>
      <c r="D25" s="460" t="n"/>
      <c r="E25" s="460" t="n"/>
      <c r="F25" s="398" t="n"/>
      <c r="G25" s="477" t="n"/>
      <c r="H25" s="493" t="n"/>
      <c r="I25" s="494" t="n"/>
      <c r="J25" s="495" t="n"/>
      <c r="K25" s="496" t="n"/>
      <c r="L25" s="503" t="n">
        <v>0</v>
      </c>
      <c r="M25" s="504" t="n">
        <v>2</v>
      </c>
      <c r="N25" s="505" t="n">
        <v>0</v>
      </c>
      <c r="P25" s="462" t="n"/>
      <c r="Q25" s="260" t="n"/>
      <c r="R25" s="260" t="n"/>
      <c r="S25" s="260" t="n"/>
      <c r="T25" s="260" t="n"/>
      <c r="U25" s="260" t="n"/>
      <c r="V25" s="398" t="n"/>
      <c r="W25" s="260" t="n"/>
      <c r="X25" s="398" t="n"/>
      <c r="Y25" s="398" t="n"/>
    </row>
    <row r="26" ht="20.25" customHeight="1" s="72">
      <c r="A26" s="392" t="n"/>
      <c r="B26" s="488" t="n"/>
      <c r="C26" s="398" t="inlineStr">
        <is>
          <t>Perimetro</t>
        </is>
      </c>
      <c r="D26" s="398" t="n"/>
      <c r="E26" s="277">
        <f>F26*(1-($C$131/100))</f>
        <v/>
      </c>
      <c r="F26" s="274" t="n">
        <v>3348.80989</v>
      </c>
      <c r="G26" s="253">
        <f>F26*(1+($C$131/100))</f>
        <v/>
      </c>
      <c r="H26" s="506" t="n"/>
      <c r="I26" s="494" t="n"/>
      <c r="J26" s="495" t="n"/>
      <c r="K26" s="496" t="n"/>
      <c r="L26" s="503" t="n">
        <v>0</v>
      </c>
      <c r="M26" s="504" t="n">
        <v>3</v>
      </c>
      <c r="N26" s="505" t="n">
        <v>1</v>
      </c>
      <c r="Q26" s="407" t="n"/>
      <c r="R26" s="261" t="n"/>
      <c r="S26" s="398" t="n"/>
      <c r="T26" s="398" t="n"/>
      <c r="U26" s="398" t="n"/>
      <c r="V26" s="398" t="n"/>
      <c r="W26" s="260" t="n"/>
      <c r="X26" s="398" t="n"/>
      <c r="Y26" s="398" t="n"/>
    </row>
    <row r="27" ht="20.25" customHeight="1" s="72">
      <c r="A27" s="392" t="n"/>
      <c r="B27" s="488" t="n"/>
      <c r="H27" s="506" t="n"/>
      <c r="I27" s="494" t="n"/>
      <c r="J27" s="495" t="n"/>
      <c r="K27" s="496" t="n"/>
      <c r="L27" s="503" t="n">
        <v>1</v>
      </c>
      <c r="M27" s="504" t="n">
        <v>4</v>
      </c>
      <c r="N27" s="505" t="n">
        <v>2</v>
      </c>
      <c r="Q27" s="407" t="n"/>
      <c r="R27" s="261" t="n"/>
      <c r="S27" s="398" t="n"/>
      <c r="T27" s="398" t="n"/>
      <c r="U27" s="398" t="n"/>
      <c r="V27" s="398" t="n"/>
      <c r="W27" s="260" t="n"/>
      <c r="X27" s="398" t="n"/>
      <c r="Y27" s="398" t="n"/>
    </row>
    <row r="28" ht="21" customHeight="1" s="72" thickBot="1">
      <c r="A28" s="392" t="n"/>
      <c r="B28" s="507" t="n"/>
      <c r="C28" s="481" t="n"/>
      <c r="D28" s="481" t="n"/>
      <c r="E28" s="206" t="n"/>
      <c r="F28" s="206" t="n"/>
      <c r="G28" s="508" t="n"/>
      <c r="H28" s="493" t="n"/>
      <c r="I28" s="494" t="n"/>
      <c r="J28" s="495" t="n"/>
      <c r="K28" s="496" t="n"/>
      <c r="L28" s="503" t="n">
        <v>1</v>
      </c>
      <c r="M28" s="504" t="n">
        <v>5</v>
      </c>
      <c r="N28" s="505" t="n">
        <v>1</v>
      </c>
      <c r="P28" s="462" t="n"/>
      <c r="Q28" s="260" t="n"/>
      <c r="R28" s="260" t="n"/>
      <c r="S28" s="260" t="n"/>
      <c r="T28" s="260" t="n"/>
      <c r="U28" s="398" t="n"/>
      <c r="V28" s="398" t="n"/>
      <c r="W28" s="260" t="n"/>
      <c r="X28" s="398" t="n"/>
      <c r="Y28" s="398" t="n"/>
    </row>
    <row r="29" ht="15.75" customHeight="1" s="72" thickBot="1">
      <c r="A29" s="392" t="n"/>
      <c r="B29" s="484" t="inlineStr">
        <is>
          <t>CAMADA 2</t>
        </is>
      </c>
      <c r="C29" s="413" t="n"/>
      <c r="D29" s="413" t="n"/>
      <c r="E29" s="413" t="n"/>
      <c r="F29" s="413" t="n"/>
      <c r="G29" s="413" t="n"/>
      <c r="H29" s="413" t="n"/>
      <c r="I29" s="413" t="n"/>
      <c r="J29" s="413" t="n"/>
      <c r="K29" s="414" t="n"/>
      <c r="L29" s="503" t="n"/>
      <c r="M29" s="504" t="n"/>
      <c r="N29" s="505" t="n"/>
      <c r="Q29" s="407" t="n"/>
      <c r="R29" s="261" t="n"/>
      <c r="S29" s="398" t="n"/>
      <c r="T29" s="398" t="n"/>
      <c r="U29" s="398" t="n"/>
      <c r="V29" s="398" t="n"/>
      <c r="W29" s="260" t="n"/>
      <c r="X29" s="398" t="n"/>
      <c r="Y29" s="398" t="n"/>
    </row>
    <row r="30" ht="15.75" customHeight="1" s="72" thickBot="1">
      <c r="A30" s="392" t="n"/>
      <c r="B30" s="484" t="inlineStr">
        <is>
          <t>Medidas</t>
        </is>
      </c>
      <c r="C30" s="413" t="n"/>
      <c r="D30" s="413" t="n"/>
      <c r="E30" s="413" t="n"/>
      <c r="F30" s="413" t="n"/>
      <c r="G30" s="414" t="n"/>
      <c r="H30" s="485" t="inlineStr">
        <is>
          <t>Espiras</t>
        </is>
      </c>
      <c r="I30" s="486" t="n"/>
      <c r="J30" s="486" t="n"/>
      <c r="K30" s="487" t="n"/>
      <c r="L30" s="503" t="n"/>
      <c r="M30" s="504" t="n"/>
      <c r="N30" s="505" t="n"/>
      <c r="Q30" s="407" t="n"/>
      <c r="R30" s="261" t="n"/>
      <c r="S30" s="398" t="n"/>
      <c r="T30" s="398" t="n"/>
      <c r="U30" s="398" t="n"/>
      <c r="V30" s="398" t="n"/>
      <c r="W30" s="260" t="n"/>
      <c r="X30" s="398" t="n"/>
      <c r="Y30" s="398" t="n"/>
    </row>
    <row r="31" ht="21" customHeight="1" s="72" thickBot="1">
      <c r="A31" s="392" t="n"/>
      <c r="B31" s="509" t="n"/>
      <c r="C31" s="471" t="n"/>
      <c r="D31" s="471" t="n"/>
      <c r="E31" s="471" t="n"/>
      <c r="F31" s="471" t="n"/>
      <c r="G31" s="472" t="n"/>
      <c r="H31" s="489" t="inlineStr">
        <is>
          <t>Axial</t>
        </is>
      </c>
      <c r="I31" s="490" t="inlineStr">
        <is>
          <t>Inferior</t>
        </is>
      </c>
      <c r="J31" s="491" t="inlineStr">
        <is>
          <t>72.66667</t>
        </is>
      </c>
      <c r="K31" s="492" t="inlineStr">
        <is>
          <t>Superior</t>
        </is>
      </c>
      <c r="L31" s="503" t="n"/>
      <c r="M31" s="504" t="n"/>
      <c r="N31" s="505" t="n"/>
      <c r="P31" s="462" t="n"/>
      <c r="Q31" s="260" t="n"/>
      <c r="R31" s="260" t="n"/>
    </row>
    <row r="32" ht="20.25" customHeight="1" s="72">
      <c r="A32" s="392" t="n"/>
      <c r="B32" s="488" t="n"/>
      <c r="C32" s="460" t="n"/>
      <c r="D32" s="460" t="n"/>
      <c r="E32" s="460" t="inlineStr">
        <is>
          <t>Min</t>
        </is>
      </c>
      <c r="F32" s="460" t="inlineStr">
        <is>
          <t>Ideal</t>
        </is>
      </c>
      <c r="G32" s="477" t="inlineStr">
        <is>
          <t>Max</t>
        </is>
      </c>
      <c r="H32" s="493" t="n">
        <v>1</v>
      </c>
      <c r="I32" s="494" t="n">
        <v>5</v>
      </c>
      <c r="J32" s="495" t="n">
        <v>72</v>
      </c>
      <c r="K32" s="494" t="n">
        <v>4</v>
      </c>
      <c r="L32" s="503" t="n"/>
      <c r="M32" s="504" t="n"/>
      <c r="N32" s="505" t="n"/>
      <c r="Q32" s="407" t="n"/>
      <c r="R32" s="261" t="n"/>
      <c r="S32" s="398" t="n"/>
      <c r="T32" s="398" t="n"/>
      <c r="U32" s="398" t="n"/>
      <c r="V32" s="398" t="n"/>
      <c r="W32" s="260" t="n"/>
      <c r="X32" s="398" t="n"/>
      <c r="Y32" s="398" t="n"/>
    </row>
    <row r="33" ht="20.25" customHeight="1" s="72">
      <c r="A33" s="392" t="n"/>
      <c r="B33" s="488" t="n"/>
      <c r="C33" s="398" t="n"/>
      <c r="D33" s="398" t="n"/>
      <c r="E33" s="192" t="n"/>
      <c r="F33" s="193" t="n"/>
      <c r="G33" s="232" t="n"/>
      <c r="H33" s="493" t="n"/>
      <c r="I33" s="494" t="n"/>
      <c r="J33" s="495" t="n"/>
      <c r="K33" s="494" t="n"/>
      <c r="L33" s="503" t="n"/>
      <c r="M33" s="504" t="n"/>
      <c r="N33" s="505" t="n"/>
      <c r="Q33" s="407" t="n"/>
      <c r="R33" s="261" t="n"/>
      <c r="S33" s="398" t="n"/>
      <c r="T33" s="398" t="n"/>
      <c r="U33" s="398" t="n"/>
      <c r="V33" s="398" t="n"/>
      <c r="W33" s="260" t="n"/>
      <c r="X33" s="398" t="n"/>
      <c r="Y33" s="398" t="n"/>
    </row>
    <row r="34" ht="20.25" customHeight="1" s="72">
      <c r="A34" s="392" t="n"/>
      <c r="B34" s="488" t="n"/>
      <c r="C34" s="460" t="n"/>
      <c r="D34" s="460" t="n"/>
      <c r="E34" s="460" t="n"/>
      <c r="F34" s="460" t="n"/>
      <c r="G34" s="477" t="n"/>
      <c r="H34" s="493" t="n"/>
      <c r="I34" s="494" t="n"/>
      <c r="J34" s="495" t="n"/>
      <c r="K34" s="494" t="n"/>
      <c r="L34" s="503" t="n"/>
      <c r="M34" s="504" t="n"/>
      <c r="N34" s="505" t="n"/>
      <c r="P34" s="462" t="n"/>
      <c r="Q34" s="260" t="n"/>
      <c r="R34" s="260" t="n"/>
      <c r="S34" s="260" t="n"/>
      <c r="T34" s="260" t="n"/>
      <c r="U34" s="260" t="n"/>
      <c r="V34" s="260" t="n"/>
      <c r="W34" s="260" t="n"/>
      <c r="X34" s="260" t="n"/>
      <c r="Y34" s="398" t="n"/>
    </row>
    <row r="35" ht="16.5" customHeight="1" s="72">
      <c r="A35" s="392" t="n"/>
      <c r="B35" s="488" t="n"/>
      <c r="C35" s="398">
        <f>C24</f>
        <v/>
      </c>
      <c r="D35" s="398" t="n"/>
      <c r="E35" s="277">
        <f>F35*(1-($C$131/100))</f>
        <v/>
      </c>
      <c r="F35" s="274" t="n">
        <v>316.754</v>
      </c>
      <c r="G35" s="253">
        <f>F35*(1+($C$131/100))</f>
        <v/>
      </c>
      <c r="H35" s="493" t="n"/>
      <c r="I35" s="494" t="n"/>
      <c r="J35" s="495" t="n"/>
      <c r="K35" s="494" t="n"/>
      <c r="L35" s="510" t="n"/>
      <c r="M35" s="501" t="n"/>
      <c r="N35" s="511" t="n"/>
      <c r="Q35" s="407" t="n"/>
      <c r="R35" s="261" t="n"/>
      <c r="S35" s="398" t="n"/>
      <c r="T35" s="398" t="n"/>
      <c r="U35" s="398" t="n"/>
      <c r="V35" s="398" t="n"/>
      <c r="W35" s="260" t="n"/>
      <c r="X35" s="398" t="n"/>
      <c r="Y35" s="398" t="n"/>
    </row>
    <row r="36" ht="15" customHeight="1" s="72">
      <c r="A36" s="392" t="n"/>
      <c r="B36" s="488" t="n"/>
      <c r="C36" s="460" t="n"/>
      <c r="D36" s="460" t="n"/>
      <c r="E36" s="460" t="n"/>
      <c r="F36" s="398" t="n"/>
      <c r="G36" s="477" t="n"/>
      <c r="H36" s="493" t="n"/>
      <c r="I36" s="494" t="n"/>
      <c r="J36" s="495" t="n"/>
      <c r="K36" s="494" t="n"/>
      <c r="L36" s="223" t="n"/>
      <c r="M36" s="168" t="n"/>
      <c r="N36" s="200" t="n"/>
      <c r="Q36" s="260" t="n"/>
      <c r="R36" s="260" t="n"/>
      <c r="S36" s="260" t="n"/>
      <c r="T36" s="260" t="n"/>
      <c r="U36" s="260" t="n"/>
      <c r="V36" s="260" t="n"/>
      <c r="W36" s="260" t="n"/>
      <c r="X36" s="260" t="n"/>
      <c r="Y36" s="260" t="n"/>
      <c r="Z36" s="260" t="n"/>
      <c r="AA36" s="260" t="n"/>
      <c r="AB36" s="260" t="n"/>
    </row>
    <row r="37" ht="16.5" customHeight="1" s="72">
      <c r="A37" s="392" t="n"/>
      <c r="B37" s="488" t="n"/>
      <c r="C37" s="398">
        <f>C26</f>
        <v/>
      </c>
      <c r="D37" s="398" t="n"/>
      <c r="E37" s="277">
        <f>F37*(1-($C$131/100))</f>
        <v/>
      </c>
      <c r="F37" s="274" t="n">
        <v>3372.52894</v>
      </c>
      <c r="G37" s="253">
        <f>F37*(1+($C$131/100))</f>
        <v/>
      </c>
      <c r="H37" s="493" t="n"/>
      <c r="I37" s="494" t="n"/>
      <c r="J37" s="495" t="n"/>
      <c r="K37" s="494" t="n"/>
      <c r="L37" s="512" t="n"/>
      <c r="M37" s="168" t="n"/>
      <c r="N37" s="513" t="n"/>
      <c r="Q37" s="407" t="n"/>
      <c r="R37" s="261" t="n"/>
      <c r="S37" s="398" t="n"/>
      <c r="T37" s="398" t="n"/>
      <c r="U37" s="398" t="n"/>
      <c r="V37" s="398" t="n"/>
      <c r="W37" s="260" t="n"/>
      <c r="X37" s="398" t="n"/>
      <c r="Y37" s="398" t="n"/>
    </row>
    <row r="38" ht="17.25" customHeight="1" s="72" thickBot="1">
      <c r="A38" s="392" t="n"/>
      <c r="B38" s="488" t="n"/>
      <c r="H38" s="506" t="n"/>
      <c r="I38" s="494" t="n"/>
      <c r="J38" s="495" t="n"/>
      <c r="K38" s="494" t="n"/>
      <c r="L38" s="224" t="n"/>
      <c r="M38" s="169" t="n"/>
      <c r="N38" s="225" t="n"/>
      <c r="Q38" s="407" t="n"/>
      <c r="R38" s="261" t="n"/>
      <c r="S38" s="398" t="n"/>
      <c r="T38" s="398" t="n"/>
      <c r="U38" s="398" t="n"/>
      <c r="V38" s="398" t="n"/>
      <c r="W38" s="260" t="n"/>
      <c r="X38" s="398" t="n"/>
      <c r="Y38" s="398" t="n"/>
    </row>
    <row r="39" ht="15.75" customHeight="1" s="72" thickBot="1">
      <c r="A39" s="392" t="n"/>
      <c r="B39" s="507" t="n"/>
      <c r="C39" s="481" t="n"/>
      <c r="D39" s="481" t="n"/>
      <c r="E39" s="206" t="n"/>
      <c r="F39" s="206" t="n"/>
      <c r="G39" s="508" t="n"/>
      <c r="H39" s="493" t="n"/>
      <c r="I39" s="494" t="n"/>
      <c r="J39" s="495" t="n"/>
      <c r="K39" s="494" t="n"/>
      <c r="L39" s="226" t="n"/>
      <c r="M39" s="227" t="n"/>
      <c r="N39" s="228" t="n"/>
      <c r="P39" s="462" t="n"/>
      <c r="Q39" s="260" t="n"/>
      <c r="R39" s="260" t="n"/>
      <c r="S39" s="398" t="n"/>
      <c r="T39" s="398" t="n"/>
      <c r="U39" s="398" t="n"/>
      <c r="V39" s="398" t="n"/>
      <c r="W39" s="260" t="n"/>
      <c r="X39" s="398" t="n"/>
      <c r="Y39" s="398" t="n"/>
    </row>
    <row r="40" ht="15.75" customHeight="1" s="72" thickBot="1">
      <c r="A40" s="392" t="n"/>
      <c r="B40" s="484" t="inlineStr">
        <is>
          <t>CAMADA 3</t>
        </is>
      </c>
      <c r="C40" s="413" t="n"/>
      <c r="D40" s="413" t="n"/>
      <c r="E40" s="413" t="n"/>
      <c r="F40" s="413" t="n"/>
      <c r="G40" s="413" t="n"/>
      <c r="H40" s="413" t="n"/>
      <c r="I40" s="413" t="n"/>
      <c r="J40" s="413" t="n"/>
      <c r="K40" s="414" t="n"/>
      <c r="L40" s="100" t="inlineStr">
        <is>
          <t>Revisão</t>
        </is>
      </c>
      <c r="M40" s="194" t="n"/>
      <c r="N40" s="203" t="n"/>
      <c r="Q40" s="407" t="n"/>
      <c r="R40" s="261" t="n"/>
      <c r="S40" s="398" t="n"/>
      <c r="T40" s="398" t="n"/>
      <c r="U40" s="398" t="n"/>
      <c r="V40" s="398" t="n"/>
      <c r="W40" s="260" t="n"/>
      <c r="X40" s="398" t="n"/>
      <c r="Y40" s="398" t="n"/>
    </row>
    <row r="41" ht="15.75" customHeight="1" s="72" thickBot="1">
      <c r="A41" s="392" t="n"/>
      <c r="B41" s="484" t="inlineStr">
        <is>
          <t>Medidas</t>
        </is>
      </c>
      <c r="C41" s="413" t="n"/>
      <c r="D41" s="413" t="n"/>
      <c r="E41" s="413" t="n"/>
      <c r="F41" s="413" t="n"/>
      <c r="G41" s="414" t="n"/>
      <c r="H41" s="485" t="inlineStr">
        <is>
          <t>Espiras</t>
        </is>
      </c>
      <c r="I41" s="486" t="n"/>
      <c r="J41" s="486" t="n"/>
      <c r="K41" s="487" t="n"/>
      <c r="L41" s="512" t="n"/>
      <c r="M41" s="398" t="n"/>
      <c r="N41" s="513" t="n"/>
      <c r="Q41" s="407" t="n"/>
      <c r="R41" s="261" t="n"/>
      <c r="S41" s="398" t="n"/>
      <c r="T41" s="398" t="n"/>
      <c r="U41" s="398" t="n"/>
      <c r="V41" s="398" t="n"/>
      <c r="W41" s="260" t="n"/>
      <c r="X41" s="398" t="n"/>
      <c r="Y41" s="398" t="n"/>
    </row>
    <row r="42" ht="15.75" customHeight="1" s="72" thickBot="1">
      <c r="A42" s="392" t="n"/>
      <c r="B42" s="509" t="n"/>
      <c r="C42" s="471" t="n"/>
      <c r="D42" s="471" t="n"/>
      <c r="E42" s="471" t="n"/>
      <c r="F42" s="471" t="n"/>
      <c r="G42" s="472" t="n"/>
      <c r="H42" s="489" t="inlineStr">
        <is>
          <t>Axial</t>
        </is>
      </c>
      <c r="I42" s="490" t="inlineStr">
        <is>
          <t>Inferior</t>
        </is>
      </c>
      <c r="J42" s="491" t="inlineStr">
        <is>
          <t>72.83333</t>
        </is>
      </c>
      <c r="K42" s="492" t="inlineStr">
        <is>
          <t>Superior</t>
        </is>
      </c>
      <c r="L42" s="484" t="inlineStr">
        <is>
          <t>Observações</t>
        </is>
      </c>
      <c r="M42" s="413" t="n"/>
      <c r="N42" s="414" t="n"/>
      <c r="P42" s="462" t="n"/>
      <c r="Q42" s="260" t="n"/>
      <c r="R42" s="260" t="n"/>
      <c r="S42" s="260" t="n"/>
      <c r="T42" s="260" t="n"/>
      <c r="U42" s="260" t="n"/>
      <c r="V42" s="260" t="n"/>
      <c r="W42" s="260" t="n"/>
      <c r="X42" s="398" t="n"/>
      <c r="Y42" s="398" t="n"/>
    </row>
    <row r="43" ht="16.5" customHeight="1" s="72">
      <c r="A43" s="392" t="n"/>
      <c r="B43" s="488" t="n"/>
      <c r="C43" s="460" t="n"/>
      <c r="D43" s="460" t="n"/>
      <c r="E43" s="460" t="inlineStr">
        <is>
          <t>Min</t>
        </is>
      </c>
      <c r="F43" s="460" t="inlineStr">
        <is>
          <t>Ideal</t>
        </is>
      </c>
      <c r="G43" s="477" t="inlineStr">
        <is>
          <t>Max</t>
        </is>
      </c>
      <c r="H43" s="493" t="n">
        <v>1</v>
      </c>
      <c r="I43" s="494" t="n">
        <v>0</v>
      </c>
      <c r="J43" s="495" t="n">
        <v>72</v>
      </c>
      <c r="K43" s="494" t="n">
        <v>5</v>
      </c>
      <c r="L43" s="223" t="n"/>
      <c r="M43" s="168" t="n"/>
      <c r="N43" s="200" t="n"/>
      <c r="Q43" s="407" t="n"/>
      <c r="R43" s="261" t="n"/>
      <c r="S43" s="398" t="n"/>
      <c r="T43" s="398" t="n"/>
      <c r="U43" s="398" t="n"/>
      <c r="V43" s="398" t="n"/>
      <c r="W43" s="260" t="n"/>
      <c r="X43" s="398" t="n"/>
      <c r="Y43" s="398" t="n"/>
    </row>
    <row r="44" ht="15" customHeight="1" s="72">
      <c r="A44" s="392" t="n"/>
      <c r="B44" s="488" t="n"/>
      <c r="C44" s="398" t="n"/>
      <c r="D44" s="398" t="n"/>
      <c r="E44" s="192" t="n"/>
      <c r="F44" s="193" t="n"/>
      <c r="G44" s="232" t="n"/>
      <c r="H44" s="493" t="n"/>
      <c r="I44" s="494" t="n"/>
      <c r="J44" s="495" t="n"/>
      <c r="K44" s="494" t="n"/>
      <c r="L44" s="229" t="n"/>
      <c r="M44" s="196" t="n"/>
      <c r="N44" s="204" t="n"/>
      <c r="T44" s="398" t="n"/>
      <c r="U44" s="398" t="n"/>
      <c r="V44" s="398" t="n"/>
      <c r="W44" s="260" t="n"/>
      <c r="X44" s="398" t="n"/>
      <c r="Y44" s="398" t="n"/>
    </row>
    <row r="45" ht="15" customHeight="1" s="72">
      <c r="A45" s="392" t="n"/>
      <c r="B45" s="488" t="n"/>
      <c r="C45" s="460" t="n"/>
      <c r="D45" s="460" t="n"/>
      <c r="E45" s="460" t="n"/>
      <c r="F45" s="460" t="n"/>
      <c r="G45" s="477" t="n"/>
      <c r="H45" s="493" t="n"/>
      <c r="I45" s="494" t="n"/>
      <c r="J45" s="495" t="n"/>
      <c r="K45" s="494" t="n"/>
      <c r="L45" s="223" t="n"/>
      <c r="M45" s="168" t="n"/>
      <c r="N45" s="200" t="n"/>
      <c r="P45" s="462" t="n"/>
      <c r="Q45" s="260" t="n"/>
      <c r="R45" s="260" t="n"/>
      <c r="S45" s="260" t="n"/>
      <c r="T45" s="398" t="n"/>
      <c r="U45" s="398" t="n"/>
      <c r="V45" s="398" t="n"/>
      <c r="W45" s="260" t="n"/>
      <c r="X45" s="398" t="n"/>
      <c r="Y45" s="398" t="n"/>
    </row>
    <row r="46" ht="16.5" customHeight="1" s="72">
      <c r="A46" s="392" t="n"/>
      <c r="B46" s="488" t="n"/>
      <c r="C46" s="398">
        <f>C35</f>
        <v/>
      </c>
      <c r="D46" s="398" t="n"/>
      <c r="E46" s="277">
        <f>F46*(1-($C$131/100))</f>
        <v/>
      </c>
      <c r="F46" s="274" t="n">
        <v>317.4805</v>
      </c>
      <c r="G46" s="253">
        <f>F46*(1+($C$131/100))</f>
        <v/>
      </c>
      <c r="H46" s="493" t="n"/>
      <c r="I46" s="494" t="n"/>
      <c r="J46" s="495" t="n"/>
      <c r="K46" s="494" t="n"/>
      <c r="L46" s="229" t="n"/>
      <c r="M46" s="196" t="n"/>
      <c r="N46" s="204" t="n"/>
      <c r="Q46" s="407" t="n"/>
      <c r="R46" s="261" t="n"/>
      <c r="S46" s="398" t="n"/>
      <c r="T46" s="398" t="n"/>
      <c r="U46" s="398" t="n"/>
      <c r="V46" s="398" t="n"/>
      <c r="W46" s="260" t="n"/>
      <c r="X46" s="398" t="n"/>
      <c r="Y46" s="398" t="n"/>
    </row>
    <row r="47" ht="16.5" customHeight="1" s="72">
      <c r="A47" s="392" t="n"/>
      <c r="B47" s="488" t="n"/>
      <c r="C47" s="460" t="n"/>
      <c r="D47" s="460" t="n"/>
      <c r="E47" s="460" t="n"/>
      <c r="F47" s="398" t="n"/>
      <c r="G47" s="477" t="n"/>
      <c r="H47" s="493" t="n"/>
      <c r="I47" s="494" t="n"/>
      <c r="J47" s="495" t="n"/>
      <c r="K47" s="494" t="n"/>
      <c r="L47" s="223" t="n"/>
      <c r="M47" s="168" t="n"/>
      <c r="N47" s="200" t="n"/>
      <c r="Q47" s="407" t="n"/>
      <c r="R47" s="261" t="n"/>
      <c r="S47" s="398" t="n"/>
      <c r="T47" s="398" t="n"/>
      <c r="U47" s="398" t="n"/>
      <c r="V47" s="398" t="n"/>
      <c r="W47" s="260" t="n"/>
      <c r="X47" s="398" t="n"/>
      <c r="Y47" s="398" t="n"/>
    </row>
    <row r="48" ht="15" customHeight="1" s="72">
      <c r="A48" s="392" t="n"/>
      <c r="B48" s="488" t="n"/>
      <c r="C48" s="398">
        <f>C37</f>
        <v/>
      </c>
      <c r="D48" s="398" t="n"/>
      <c r="E48" s="277">
        <f>F48*(1-($C$131/100))</f>
        <v/>
      </c>
      <c r="F48" s="274" t="n">
        <v>3396.248</v>
      </c>
      <c r="G48" s="253">
        <f>F48*(1+($C$131/100))</f>
        <v/>
      </c>
      <c r="H48" s="493" t="n"/>
      <c r="I48" s="494" t="n"/>
      <c r="J48" s="495" t="n"/>
      <c r="K48" s="494" t="n"/>
      <c r="L48" s="229" t="n"/>
      <c r="M48" s="196" t="n"/>
      <c r="N48" s="204" t="n"/>
      <c r="P48" s="462" t="n"/>
      <c r="Q48" s="262" t="n"/>
      <c r="R48" s="262" t="n"/>
      <c r="S48" s="262" t="n"/>
      <c r="T48" s="398" t="n"/>
      <c r="U48" s="398" t="n"/>
      <c r="V48" s="398" t="n"/>
      <c r="W48" s="260" t="n"/>
      <c r="X48" s="398" t="n"/>
      <c r="Y48" s="398" t="n"/>
    </row>
    <row r="49" ht="15" customHeight="1" s="72">
      <c r="A49" s="392" t="n"/>
      <c r="B49" s="488" t="n"/>
      <c r="H49" s="506" t="n"/>
      <c r="I49" s="494" t="n"/>
      <c r="J49" s="495" t="n"/>
      <c r="K49" s="494" t="n"/>
      <c r="L49" s="223" t="n"/>
      <c r="M49" s="168" t="n"/>
      <c r="N49" s="200" t="n"/>
      <c r="Q49" s="262" t="n"/>
      <c r="R49" s="262" t="n"/>
      <c r="S49" s="262" t="n"/>
      <c r="T49" s="398" t="n"/>
      <c r="U49" s="398" t="n"/>
      <c r="V49" s="398" t="n"/>
      <c r="W49" s="260" t="n"/>
      <c r="X49" s="398" t="n"/>
      <c r="Y49" s="398" t="n"/>
    </row>
    <row r="50" ht="15.75" customHeight="1" s="72" thickBot="1">
      <c r="A50" s="392" t="n"/>
      <c r="B50" s="507" t="n"/>
      <c r="C50" s="481" t="n"/>
      <c r="D50" s="481" t="n"/>
      <c r="E50" s="206" t="n"/>
      <c r="F50" s="206" t="n"/>
      <c r="G50" s="508" t="n"/>
      <c r="H50" s="493" t="n"/>
      <c r="I50" s="494" t="n"/>
      <c r="J50" s="495" t="n"/>
      <c r="K50" s="494" t="n"/>
      <c r="L50" s="229" t="n"/>
      <c r="M50" s="196" t="n"/>
      <c r="N50" s="204" t="n"/>
      <c r="Q50" s="262" t="n"/>
      <c r="R50" s="398" t="n"/>
      <c r="S50" s="262" t="n"/>
      <c r="T50" s="398" t="n"/>
      <c r="U50" s="398" t="n"/>
      <c r="V50" s="398" t="n"/>
      <c r="W50" s="260" t="n"/>
      <c r="X50" s="398" t="n"/>
      <c r="Y50" s="398" t="n"/>
    </row>
    <row r="51" ht="15.75" customHeight="1" s="72" thickBot="1">
      <c r="A51" s="392" t="n"/>
      <c r="B51" s="484" t="inlineStr">
        <is>
          <t>CAMADA 4</t>
        </is>
      </c>
      <c r="C51" s="413" t="n"/>
      <c r="D51" s="413" t="n"/>
      <c r="E51" s="413" t="n"/>
      <c r="F51" s="413" t="n"/>
      <c r="G51" s="413" t="n"/>
      <c r="H51" s="413" t="n"/>
      <c r="I51" s="413" t="n"/>
      <c r="J51" s="413" t="n"/>
      <c r="K51" s="414" t="n"/>
      <c r="L51" s="223" t="n"/>
      <c r="M51" s="168" t="n"/>
      <c r="N51" s="200" t="n"/>
      <c r="Q51" s="262" t="n"/>
      <c r="R51" s="262" t="n"/>
      <c r="S51" s="262" t="n"/>
      <c r="T51" s="398" t="n"/>
      <c r="U51" s="398" t="n"/>
      <c r="V51" s="398" t="n"/>
      <c r="W51" s="260" t="n"/>
      <c r="X51" s="398" t="n"/>
      <c r="Y51" s="398" t="n"/>
    </row>
    <row r="52" ht="15.75" customHeight="1" s="72" thickBot="1">
      <c r="A52" s="392" t="n"/>
      <c r="B52" s="484" t="inlineStr">
        <is>
          <t>Medidas</t>
        </is>
      </c>
      <c r="C52" s="413" t="n"/>
      <c r="D52" s="413" t="n"/>
      <c r="E52" s="413" t="n"/>
      <c r="F52" s="413" t="n"/>
      <c r="G52" s="414" t="n"/>
      <c r="H52" s="485" t="inlineStr">
        <is>
          <t>Espiras</t>
        </is>
      </c>
      <c r="I52" s="486" t="n"/>
      <c r="J52" s="486" t="n"/>
      <c r="K52" s="487" t="n"/>
      <c r="L52" s="229" t="n"/>
      <c r="M52" s="196" t="n"/>
      <c r="N52" s="204" t="n"/>
      <c r="Q52" s="398" t="n"/>
      <c r="R52" s="398" t="n"/>
      <c r="S52" s="398" t="n"/>
      <c r="T52" s="398" t="n"/>
      <c r="U52" s="398" t="n"/>
      <c r="V52" s="398" t="n"/>
      <c r="W52" s="260" t="n"/>
      <c r="X52" s="398" t="n"/>
      <c r="Y52" s="398" t="n"/>
    </row>
    <row r="53" ht="15.75" customHeight="1" s="72" thickBot="1">
      <c r="A53" s="392" t="n"/>
      <c r="B53" s="509" t="n"/>
      <c r="C53" s="471" t="n"/>
      <c r="D53" s="471" t="n"/>
      <c r="E53" s="471" t="n"/>
      <c r="F53" s="471" t="n"/>
      <c r="G53" s="472" t="n"/>
      <c r="H53" s="489" t="inlineStr">
        <is>
          <t>Axial</t>
        </is>
      </c>
      <c r="I53" s="490" t="inlineStr">
        <is>
          <t>Inferior</t>
        </is>
      </c>
      <c r="J53" s="491" t="inlineStr">
        <is>
          <t>73.5</t>
        </is>
      </c>
      <c r="K53" s="492" t="inlineStr">
        <is>
          <t>Superior</t>
        </is>
      </c>
      <c r="L53" s="223" t="n"/>
      <c r="M53" s="168" t="n"/>
      <c r="N53" s="200" t="n"/>
      <c r="Q53" s="262" t="n"/>
      <c r="R53" s="262" t="n"/>
      <c r="S53" s="262" t="n"/>
      <c r="T53" s="398" t="n"/>
      <c r="U53" s="398" t="n"/>
      <c r="V53" s="398" t="n"/>
      <c r="W53" s="260" t="n"/>
      <c r="X53" s="398" t="n"/>
      <c r="Y53" s="398" t="n"/>
    </row>
    <row r="54" ht="15" customHeight="1" s="72">
      <c r="A54" s="392" t="n"/>
      <c r="B54" s="488" t="n"/>
      <c r="C54" s="460" t="n"/>
      <c r="D54" s="460" t="n"/>
      <c r="E54" s="460" t="inlineStr">
        <is>
          <t>Min</t>
        </is>
      </c>
      <c r="F54" s="460" t="inlineStr">
        <is>
          <t>Ideal</t>
        </is>
      </c>
      <c r="G54" s="477" t="inlineStr">
        <is>
          <t>Max</t>
        </is>
      </c>
      <c r="H54" s="493" t="n">
        <v>1</v>
      </c>
      <c r="I54" s="494" t="n">
        <v>1</v>
      </c>
      <c r="J54" s="495" t="n">
        <v>73</v>
      </c>
      <c r="K54" s="494" t="n">
        <v>4</v>
      </c>
      <c r="L54" s="229" t="n"/>
      <c r="M54" s="196" t="n"/>
      <c r="N54" s="204" t="n"/>
      <c r="Q54" s="262" t="n"/>
      <c r="R54" s="262" t="n"/>
      <c r="S54" s="262" t="n"/>
      <c r="T54" s="398" t="n"/>
      <c r="U54" s="398" t="n"/>
      <c r="V54" s="398" t="n"/>
      <c r="W54" s="260" t="n"/>
      <c r="X54" s="398" t="n"/>
      <c r="Y54" s="398" t="n"/>
    </row>
    <row r="55" ht="15" customHeight="1" s="72">
      <c r="A55" s="392" t="n"/>
      <c r="B55" s="488" t="n"/>
      <c r="C55" s="398" t="n"/>
      <c r="D55" s="398" t="n"/>
      <c r="E55" s="192" t="n"/>
      <c r="F55" s="193" t="n"/>
      <c r="G55" s="232" t="n"/>
      <c r="H55" s="493" t="n"/>
      <c r="I55" s="494" t="n"/>
      <c r="J55" s="495" t="n"/>
      <c r="K55" s="494" t="n"/>
      <c r="L55" s="223" t="n"/>
      <c r="M55" s="168" t="n"/>
      <c r="N55" s="200" t="n"/>
      <c r="P55" s="462" t="n"/>
      <c r="Q55" s="398" t="n"/>
      <c r="R55" s="262" t="n"/>
      <c r="S55" s="118" t="n"/>
      <c r="T55" s="113" t="n"/>
      <c r="U55" s="113" t="n"/>
      <c r="V55" s="113" t="n"/>
      <c r="W55" s="260" t="n"/>
      <c r="X55" s="398" t="n"/>
      <c r="Y55" s="398" t="n"/>
    </row>
    <row r="56" ht="15" customHeight="1" s="72">
      <c r="A56" s="392" t="n"/>
      <c r="B56" s="488" t="n"/>
      <c r="C56" s="460" t="n"/>
      <c r="D56" s="460" t="n"/>
      <c r="E56" s="460" t="n"/>
      <c r="F56" s="460" t="n"/>
      <c r="G56" s="477" t="n"/>
      <c r="H56" s="493" t="n"/>
      <c r="I56" s="494" t="n"/>
      <c r="J56" s="495" t="n"/>
      <c r="K56" s="494" t="n"/>
      <c r="L56" s="229" t="n"/>
      <c r="M56" s="196" t="n"/>
      <c r="N56" s="204" t="n"/>
      <c r="Q56" s="262" t="n"/>
      <c r="R56" s="262" t="n"/>
      <c r="S56" s="262" t="n"/>
      <c r="T56" s="398" t="n"/>
      <c r="U56" s="398" t="n"/>
      <c r="V56" s="398" t="n"/>
      <c r="W56" s="260" t="n"/>
      <c r="X56" s="398" t="n"/>
      <c r="Y56" s="398" t="n"/>
    </row>
    <row r="57" ht="15" customHeight="1" s="72">
      <c r="A57" s="392" t="n"/>
      <c r="B57" s="488" t="n"/>
      <c r="C57" s="398">
        <f>C46</f>
        <v/>
      </c>
      <c r="D57" s="398" t="n"/>
      <c r="E57" s="277">
        <f>F57*(1-($C$131/100))</f>
        <v/>
      </c>
      <c r="F57" s="274" t="n">
        <v>320.3865</v>
      </c>
      <c r="G57" s="253">
        <f>F57*(1+($C$131/100))</f>
        <v/>
      </c>
      <c r="H57" s="493" t="n"/>
      <c r="I57" s="494" t="n"/>
      <c r="J57" s="495" t="n"/>
      <c r="K57" s="494" t="n"/>
      <c r="L57" s="223" t="n"/>
      <c r="M57" s="168" t="n"/>
      <c r="N57" s="200" t="n"/>
      <c r="Q57" s="262" t="n"/>
      <c r="R57" s="262" t="n"/>
      <c r="S57" s="262" t="n"/>
      <c r="T57" s="398" t="n"/>
      <c r="U57" s="398" t="n"/>
      <c r="V57" s="398" t="n"/>
      <c r="W57" s="260" t="n"/>
      <c r="X57" s="398" t="n"/>
      <c r="Y57" s="398" t="n"/>
    </row>
    <row r="58" ht="15" customHeight="1" s="72">
      <c r="A58" s="392" t="n"/>
      <c r="B58" s="488" t="n"/>
      <c r="C58" s="460" t="n"/>
      <c r="D58" s="460" t="n"/>
      <c r="E58" s="460" t="n"/>
      <c r="F58" s="398" t="n"/>
      <c r="G58" s="477" t="n"/>
      <c r="H58" s="493" t="n"/>
      <c r="I58" s="494" t="n"/>
      <c r="J58" s="495" t="n"/>
      <c r="K58" s="494" t="n"/>
      <c r="L58" s="229" t="n"/>
      <c r="M58" s="196" t="n"/>
      <c r="N58" s="204" t="n"/>
      <c r="P58" s="462" t="n"/>
      <c r="Q58" s="260" t="n"/>
      <c r="R58" s="262" t="n"/>
      <c r="S58" s="262" t="n"/>
      <c r="T58" s="398" t="n"/>
      <c r="U58" s="398" t="n"/>
      <c r="V58" s="398" t="n"/>
      <c r="W58" s="260" t="n"/>
      <c r="X58" s="398" t="n"/>
      <c r="Y58" s="398" t="n"/>
    </row>
    <row r="59" ht="15" customHeight="1" s="72">
      <c r="A59" s="392" t="n"/>
      <c r="B59" s="488" t="n"/>
      <c r="C59" s="398">
        <f>C48</f>
        <v/>
      </c>
      <c r="D59" s="398" t="n"/>
      <c r="E59" s="277">
        <f>F59*(1-($C$131/100))</f>
        <v/>
      </c>
      <c r="F59" s="274" t="n">
        <v>3419.96705</v>
      </c>
      <c r="G59" s="253">
        <f>F59*(1+($C$131/100))</f>
        <v/>
      </c>
      <c r="H59" s="493" t="n"/>
      <c r="I59" s="494" t="n"/>
      <c r="J59" s="495" t="n"/>
      <c r="K59" s="494" t="n"/>
      <c r="L59" s="223" t="n"/>
      <c r="M59" s="168" t="n"/>
      <c r="N59" s="200" t="n"/>
      <c r="Q59" s="262" t="n"/>
      <c r="R59" s="262" t="n"/>
      <c r="S59" s="262" t="n"/>
      <c r="T59" s="398" t="n"/>
      <c r="U59" s="398" t="n"/>
      <c r="V59" s="398" t="n"/>
      <c r="W59" s="260" t="n"/>
      <c r="X59" s="398" t="n"/>
      <c r="Y59" s="398" t="n"/>
    </row>
    <row r="60" ht="15" customHeight="1" s="72">
      <c r="A60" s="392" t="n"/>
      <c r="B60" s="488" t="n"/>
      <c r="H60" s="506" t="n"/>
      <c r="I60" s="494" t="n"/>
      <c r="J60" s="495" t="n"/>
      <c r="K60" s="494" t="n"/>
      <c r="L60" s="229" t="n"/>
      <c r="M60" s="196" t="n"/>
      <c r="N60" s="204" t="n"/>
      <c r="Q60" s="262" t="n"/>
      <c r="R60" s="262" t="n"/>
      <c r="S60" s="262" t="n"/>
      <c r="T60" s="398" t="n"/>
      <c r="U60" s="398" t="n"/>
      <c r="V60" s="398" t="n"/>
      <c r="W60" s="260" t="n"/>
      <c r="X60" s="398" t="n"/>
      <c r="Y60" s="398" t="n"/>
    </row>
    <row r="61" ht="15.75" customHeight="1" s="72" thickBot="1">
      <c r="A61" s="392" t="n"/>
      <c r="B61" s="507" t="n"/>
      <c r="C61" s="481" t="n"/>
      <c r="D61" s="481" t="n"/>
      <c r="E61" s="206" t="n"/>
      <c r="F61" s="275" t="n"/>
      <c r="G61" s="508" t="n"/>
      <c r="H61" s="493" t="n"/>
      <c r="I61" s="494" t="n"/>
      <c r="J61" s="495" t="n"/>
      <c r="K61" s="494" t="n"/>
      <c r="L61" s="223" t="n"/>
      <c r="M61" s="168" t="n"/>
      <c r="N61" s="200" t="n"/>
      <c r="P61" s="462" t="n"/>
      <c r="U61" s="398" t="n"/>
      <c r="V61" s="398" t="n"/>
      <c r="W61" s="260" t="n"/>
      <c r="X61" s="398" t="n"/>
      <c r="Y61" s="398" t="n"/>
    </row>
    <row r="62" ht="15.75" customHeight="1" s="72" thickBot="1">
      <c r="A62" s="392" t="n"/>
      <c r="B62" s="484" t="inlineStr">
        <is>
          <t>CAMADA 5</t>
        </is>
      </c>
      <c r="C62" s="413" t="n"/>
      <c r="D62" s="413" t="n"/>
      <c r="E62" s="413" t="n"/>
      <c r="F62" s="413" t="n"/>
      <c r="G62" s="413" t="n"/>
      <c r="H62" s="413" t="n"/>
      <c r="I62" s="413" t="n"/>
      <c r="J62" s="413" t="n"/>
      <c r="K62" s="414" t="n"/>
      <c r="L62" s="223" t="n"/>
      <c r="M62" s="168" t="n"/>
      <c r="N62" s="200" t="n"/>
      <c r="Q62" s="262" t="n"/>
      <c r="R62" s="262" t="n"/>
      <c r="S62" s="262" t="n"/>
      <c r="T62" s="398" t="n"/>
      <c r="U62" s="398" t="n"/>
      <c r="V62" s="398" t="n"/>
      <c r="W62" s="260" t="n"/>
      <c r="X62" s="398" t="n"/>
      <c r="Y62" s="398" t="n"/>
    </row>
    <row r="63" ht="15.75" customHeight="1" s="72" thickBot="1">
      <c r="A63" s="392" t="n"/>
      <c r="B63" s="484" t="inlineStr">
        <is>
          <t>Medidas</t>
        </is>
      </c>
      <c r="C63" s="413" t="n"/>
      <c r="D63" s="413" t="n"/>
      <c r="E63" s="413" t="n"/>
      <c r="F63" s="413" t="n"/>
      <c r="G63" s="414" t="n"/>
      <c r="H63" s="350" t="inlineStr">
        <is>
          <t>Espiras</t>
        </is>
      </c>
      <c r="I63" s="486" t="n"/>
      <c r="J63" s="486" t="n"/>
      <c r="K63" s="486" t="n"/>
      <c r="L63" s="361" t="inlineStr">
        <is>
          <t>Diam fio isolado:</t>
        </is>
      </c>
      <c r="M63" s="395" t="n"/>
      <c r="N63" s="514" t="n"/>
      <c r="Q63" s="262" t="n"/>
      <c r="R63" s="262" t="n"/>
      <c r="S63" s="262" t="n"/>
      <c r="T63" s="398" t="n"/>
      <c r="U63" s="398" t="n"/>
      <c r="V63" s="398" t="n"/>
      <c r="W63" s="260" t="n"/>
      <c r="X63" s="398" t="n"/>
      <c r="Y63" s="398" t="n"/>
    </row>
    <row r="64" ht="15.75" customHeight="1" s="72" thickBot="1">
      <c r="A64" s="392" t="n"/>
      <c r="B64" s="509" t="n"/>
      <c r="C64" s="471" t="n"/>
      <c r="D64" s="471" t="n"/>
      <c r="E64" s="471" t="n"/>
      <c r="F64" s="471" t="n"/>
      <c r="G64" s="472" t="n"/>
      <c r="H64" s="489" t="inlineStr">
        <is>
          <t>Axial</t>
        </is>
      </c>
      <c r="I64" s="490" t="inlineStr">
        <is>
          <t>Inferior</t>
        </is>
      </c>
      <c r="J64" s="491">
        <f>R109</f>
        <v/>
      </c>
      <c r="K64" s="490" t="inlineStr">
        <is>
          <t>Superior</t>
        </is>
      </c>
      <c r="L64" s="441" t="n"/>
      <c r="M64" s="404" t="n"/>
      <c r="N64" s="515" t="n"/>
      <c r="P64" s="462" t="n"/>
      <c r="Q64" s="260" t="n"/>
      <c r="R64" s="260" t="n"/>
      <c r="U64" s="398" t="n"/>
      <c r="V64" s="398" t="n"/>
      <c r="W64" s="260" t="n"/>
      <c r="X64" s="398" t="n"/>
      <c r="Y64" s="398" t="n"/>
    </row>
    <row r="65" ht="17.25" customHeight="1" s="72" thickBot="1">
      <c r="A65" s="392" t="n"/>
      <c r="B65" s="488" t="n"/>
      <c r="C65" s="460" t="n"/>
      <c r="D65" s="460" t="n"/>
      <c r="E65" s="460" t="inlineStr">
        <is>
          <t>Min</t>
        </is>
      </c>
      <c r="F65" s="460" t="inlineStr">
        <is>
          <t>Ideal</t>
        </is>
      </c>
      <c r="G65" s="477" t="inlineStr">
        <is>
          <t>Max</t>
        </is>
      </c>
      <c r="H65" s="493" t="n"/>
      <c r="I65" s="494" t="n"/>
      <c r="J65" s="495" t="n"/>
      <c r="K65" s="494" t="n"/>
      <c r="L65" s="516" t="inlineStr">
        <is>
          <t>Diam fio nú:</t>
        </is>
      </c>
      <c r="M65" s="395" t="n"/>
      <c r="N65" s="517" t="n"/>
      <c r="Q65" s="407" t="n"/>
      <c r="R65" s="261" t="n"/>
      <c r="U65" s="398" t="n"/>
      <c r="V65" s="398" t="n"/>
      <c r="W65" s="260" t="n"/>
      <c r="X65" s="398" t="n"/>
      <c r="Y65" s="398" t="n"/>
    </row>
    <row r="66" ht="17.25" customHeight="1" s="72" thickBot="1">
      <c r="A66" s="392" t="n"/>
      <c r="B66" s="488" t="n"/>
      <c r="C66" s="398" t="n"/>
      <c r="D66" s="398" t="n"/>
      <c r="E66" s="192" t="n"/>
      <c r="F66" s="193" t="n"/>
      <c r="G66" s="232" t="n"/>
      <c r="H66" s="493" t="n"/>
      <c r="I66" s="494" t="n"/>
      <c r="J66" s="495" t="n"/>
      <c r="K66" s="494" t="n"/>
      <c r="L66" s="441" t="n"/>
      <c r="M66" s="404" t="n"/>
      <c r="N66" s="515" t="n"/>
      <c r="Q66" s="407" t="n"/>
      <c r="R66" s="407" t="n"/>
    </row>
    <row r="67" ht="15.75" customHeight="1" s="72" thickBot="1">
      <c r="A67" s="392" t="n"/>
      <c r="B67" s="488" t="n"/>
      <c r="C67" s="460" t="n"/>
      <c r="D67" s="460" t="n"/>
      <c r="E67" s="460" t="n"/>
      <c r="F67" s="460" t="n"/>
      <c r="G67" s="477" t="n"/>
      <c r="H67" s="493" t="n"/>
      <c r="I67" s="494" t="n"/>
      <c r="J67" s="495" t="n"/>
      <c r="K67" s="494" t="n"/>
      <c r="L67" s="518" t="inlineStr">
        <is>
          <t>Orientação</t>
        </is>
      </c>
      <c r="M67" s="403" t="n"/>
      <c r="N67" s="404" t="n"/>
      <c r="W67" s="260" t="n"/>
      <c r="X67" s="260" t="n"/>
    </row>
    <row r="68" ht="16.5" customHeight="1" s="72">
      <c r="A68" s="392" t="n"/>
      <c r="B68" s="488" t="n"/>
      <c r="C68" s="398">
        <f>C57</f>
        <v/>
      </c>
      <c r="D68" s="398" t="n"/>
      <c r="E68" s="277">
        <f>F68*(1-($C$131/100))</f>
        <v/>
      </c>
      <c r="F68" s="274" t="n"/>
      <c r="G68" s="253">
        <f>F68*(1+($C$131/100))</f>
        <v/>
      </c>
      <c r="H68" s="493" t="n"/>
      <c r="I68" s="494" t="n"/>
      <c r="J68" s="495" t="n"/>
      <c r="K68" s="494" t="n"/>
      <c r="L68" s="497" t="n"/>
      <c r="M68" s="498" t="n"/>
      <c r="N68" s="499" t="n"/>
      <c r="T68" s="407" t="n"/>
      <c r="W68" s="260" t="n"/>
      <c r="X68" s="260" t="n"/>
      <c r="Y68" s="407" t="n"/>
      <c r="Z68" s="407" t="n"/>
      <c r="AA68" s="407" t="n"/>
      <c r="AB68" s="407" t="n"/>
      <c r="AC68" s="407" t="n"/>
      <c r="AD68" s="407" t="n"/>
      <c r="AE68" s="407" t="n"/>
      <c r="AF68" s="407" t="n"/>
      <c r="AG68" s="407" t="n"/>
    </row>
    <row r="69" ht="16.5" customHeight="1" s="72">
      <c r="A69" s="392" t="n"/>
      <c r="B69" s="488" t="n"/>
      <c r="C69" s="460" t="n"/>
      <c r="D69" s="460" t="n"/>
      <c r="E69" s="460" t="n"/>
      <c r="F69" s="398" t="n"/>
      <c r="G69" s="477" t="n"/>
      <c r="H69" s="493" t="n"/>
      <c r="I69" s="494" t="n"/>
      <c r="J69" s="495" t="n"/>
      <c r="K69" s="494" t="n"/>
      <c r="L69" s="512" t="n"/>
      <c r="M69" s="398" t="n"/>
      <c r="N69" s="513" t="n"/>
      <c r="T69" s="263" t="n"/>
      <c r="W69" s="260" t="n"/>
      <c r="X69" s="260" t="n"/>
      <c r="Y69" s="407" t="n"/>
      <c r="Z69" s="407" t="n"/>
      <c r="AA69" s="407" t="n"/>
      <c r="AB69" s="407" t="n"/>
      <c r="AC69" s="407" t="n"/>
      <c r="AD69" s="407" t="n"/>
      <c r="AE69" s="407" t="n"/>
      <c r="AF69" s="407" t="n"/>
      <c r="AG69" s="407" t="n"/>
    </row>
    <row r="70" ht="16.5" customHeight="1" s="72">
      <c r="A70" s="392" t="n"/>
      <c r="B70" s="488" t="n"/>
      <c r="C70" s="398">
        <f>C59</f>
        <v/>
      </c>
      <c r="D70" s="398" t="n"/>
      <c r="E70" s="277">
        <f>F70*(1-($C$131/100))</f>
        <v/>
      </c>
      <c r="F70" s="274" t="n"/>
      <c r="G70" s="253">
        <f>F70*(1+($C$131/100))</f>
        <v/>
      </c>
      <c r="H70" s="493" t="n"/>
      <c r="I70" s="494" t="n"/>
      <c r="J70" s="495" t="n"/>
      <c r="K70" s="494" t="n"/>
      <c r="L70" s="512" t="n"/>
      <c r="M70" s="398" t="n"/>
      <c r="N70" s="513" t="n"/>
      <c r="T70" s="407" t="n"/>
      <c r="W70" s="260" t="n"/>
      <c r="X70" s="260" t="n"/>
      <c r="Y70" s="407" t="n"/>
      <c r="Z70" s="407" t="n"/>
      <c r="AA70" s="407" t="n"/>
      <c r="AB70" s="407" t="n"/>
      <c r="AC70" s="407" t="n"/>
      <c r="AD70" s="407" t="n"/>
      <c r="AE70" s="407" t="n"/>
      <c r="AF70" s="407" t="n"/>
      <c r="AG70" s="407" t="n"/>
    </row>
    <row r="71" ht="16.5" customHeight="1" s="72">
      <c r="A71" s="392" t="n"/>
      <c r="B71" s="488" t="n"/>
      <c r="H71" s="506" t="n"/>
      <c r="I71" s="494" t="n"/>
      <c r="J71" s="495" t="n"/>
      <c r="K71" s="494" t="n"/>
      <c r="L71" s="512" t="n"/>
      <c r="M71" s="398" t="n"/>
      <c r="N71" s="513" t="n"/>
      <c r="T71" s="407" t="n"/>
      <c r="W71" s="260" t="n"/>
      <c r="X71" s="260" t="n"/>
      <c r="Y71" s="407" t="n"/>
      <c r="Z71" s="407" t="n"/>
      <c r="AA71" s="407" t="n"/>
      <c r="AB71" s="407" t="n"/>
      <c r="AC71" s="407" t="n"/>
      <c r="AD71" s="407" t="n"/>
      <c r="AE71" s="407" t="n"/>
      <c r="AF71" s="407" t="n"/>
      <c r="AG71" s="407" t="n"/>
    </row>
    <row r="72" ht="17.25" customHeight="1" s="72" thickBot="1">
      <c r="A72" s="392" t="n"/>
      <c r="B72" s="507" t="n"/>
      <c r="C72" s="481" t="n"/>
      <c r="D72" s="481" t="n"/>
      <c r="E72" s="206" t="n"/>
      <c r="F72" s="206" t="n"/>
      <c r="G72" s="508" t="n"/>
      <c r="H72" s="493" t="n"/>
      <c r="I72" s="494" t="n"/>
      <c r="J72" s="495" t="n"/>
      <c r="K72" s="494" t="n"/>
      <c r="L72" s="512" t="n"/>
      <c r="M72" s="398" t="n"/>
      <c r="N72" s="513" t="n"/>
      <c r="T72" s="407" t="n"/>
      <c r="W72" s="260" t="n"/>
      <c r="X72" s="260" t="n"/>
      <c r="Y72" s="407" t="n"/>
      <c r="Z72" s="407" t="n"/>
      <c r="AA72" s="407" t="n"/>
      <c r="AB72" s="407" t="n"/>
      <c r="AC72" s="407" t="n"/>
      <c r="AD72" s="407" t="n"/>
      <c r="AE72" s="407" t="n"/>
      <c r="AF72" s="407" t="n"/>
      <c r="AG72" s="407" t="n"/>
    </row>
    <row r="73" ht="15.75" customHeight="1" s="72" thickBot="1">
      <c r="A73" s="392" t="n"/>
      <c r="B73" s="484" t="inlineStr">
        <is>
          <t>CAMADA 6</t>
        </is>
      </c>
      <c r="C73" s="413" t="n"/>
      <c r="D73" s="413" t="n"/>
      <c r="E73" s="413" t="n"/>
      <c r="F73" s="413" t="n"/>
      <c r="G73" s="413" t="n"/>
      <c r="H73" s="413" t="n"/>
      <c r="I73" s="413" t="n"/>
      <c r="J73" s="413" t="n"/>
      <c r="K73" s="414" t="n"/>
      <c r="L73" s="512" t="n"/>
      <c r="M73" s="398" t="n"/>
      <c r="N73" s="513" t="n"/>
      <c r="T73" s="407" t="n"/>
      <c r="W73" s="260" t="n"/>
      <c r="X73" s="260" t="n"/>
      <c r="Y73" s="407" t="n"/>
      <c r="Z73" s="407" t="n"/>
      <c r="AA73" s="407" t="n"/>
      <c r="AB73" s="407" t="n"/>
      <c r="AC73" s="407" t="n"/>
      <c r="AD73" s="407" t="n"/>
      <c r="AE73" s="407" t="n"/>
      <c r="AF73" s="407" t="n"/>
      <c r="AG73" s="407" t="n"/>
    </row>
    <row r="74" ht="15.75" customHeight="1" s="72" thickBot="1">
      <c r="A74" s="392" t="n"/>
      <c r="B74" s="484" t="inlineStr">
        <is>
          <t>Medidas</t>
        </is>
      </c>
      <c r="C74" s="413" t="n"/>
      <c r="D74" s="413" t="n"/>
      <c r="E74" s="413" t="n"/>
      <c r="F74" s="413" t="n"/>
      <c r="G74" s="414" t="n"/>
      <c r="H74" s="485" t="inlineStr">
        <is>
          <t>Espiras</t>
        </is>
      </c>
      <c r="I74" s="486" t="n"/>
      <c r="J74" s="486" t="n"/>
      <c r="K74" s="487" t="n"/>
      <c r="L74" s="100" t="n"/>
      <c r="M74" s="103" t="n"/>
      <c r="N74" s="203" t="n"/>
      <c r="T74" s="459" t="n"/>
      <c r="W74" s="260" t="n"/>
      <c r="X74" s="260" t="n"/>
      <c r="Y74" s="407" t="n"/>
      <c r="Z74" s="407" t="n"/>
      <c r="AA74" s="407" t="n"/>
      <c r="AB74" s="407" t="n"/>
      <c r="AC74" s="407" t="n"/>
      <c r="AD74" s="407" t="n"/>
      <c r="AE74" s="407" t="n"/>
      <c r="AF74" s="407" t="n"/>
      <c r="AG74" s="407" t="n"/>
    </row>
    <row r="75" ht="15.75" customHeight="1" s="72" thickBot="1">
      <c r="A75" s="392" t="n"/>
      <c r="B75" s="509" t="n"/>
      <c r="C75" s="471" t="n"/>
      <c r="D75" s="471" t="n"/>
      <c r="E75" s="471" t="n"/>
      <c r="F75" s="471" t="n"/>
      <c r="G75" s="472" t="n"/>
      <c r="H75" s="489" t="inlineStr">
        <is>
          <t>Axial</t>
        </is>
      </c>
      <c r="I75" s="490" t="inlineStr">
        <is>
          <t>Inferior</t>
        </is>
      </c>
      <c r="J75" s="491">
        <f>R110</f>
        <v/>
      </c>
      <c r="K75" s="492" t="inlineStr">
        <is>
          <t>Superior</t>
        </is>
      </c>
      <c r="L75" s="100" t="n"/>
      <c r="M75" s="103" t="n"/>
      <c r="N75" s="203" t="n"/>
      <c r="T75" s="265" t="n"/>
      <c r="W75" s="260" t="n"/>
      <c r="X75" s="260" t="n"/>
    </row>
    <row r="76" ht="15" customHeight="1" s="72">
      <c r="A76" s="392" t="n"/>
      <c r="B76" s="488" t="n"/>
      <c r="C76" s="460" t="n"/>
      <c r="D76" s="460" t="n"/>
      <c r="E76" s="460" t="inlineStr">
        <is>
          <t>Min</t>
        </is>
      </c>
      <c r="F76" s="460" t="inlineStr">
        <is>
          <t>Ideal</t>
        </is>
      </c>
      <c r="G76" s="477" t="inlineStr">
        <is>
          <t>Max</t>
        </is>
      </c>
      <c r="H76" s="493" t="n"/>
      <c r="I76" s="494" t="n"/>
      <c r="J76" s="495" t="n"/>
      <c r="K76" s="494" t="n"/>
      <c r="L76" s="512" t="n"/>
      <c r="M76" s="398" t="n"/>
      <c r="N76" s="513" t="n"/>
      <c r="T76" s="265" t="n"/>
      <c r="W76" s="260" t="n"/>
      <c r="X76" s="260" t="n"/>
      <c r="Y76" s="415" t="n"/>
      <c r="Z76" s="415" t="n"/>
      <c r="AA76" s="415" t="n"/>
      <c r="AB76" s="415" t="n"/>
      <c r="AC76" s="415" t="n"/>
      <c r="AD76" s="415" t="n"/>
      <c r="AE76" s="415" t="n"/>
      <c r="AF76" s="415" t="n"/>
      <c r="AG76" s="415" t="n"/>
    </row>
    <row r="77" ht="15" customHeight="1" s="72">
      <c r="A77" s="392" t="n"/>
      <c r="B77" s="488" t="n"/>
      <c r="C77" s="398" t="n"/>
      <c r="D77" s="398" t="n"/>
      <c r="E77" s="192" t="n"/>
      <c r="F77" s="193" t="n"/>
      <c r="G77" s="232" t="n"/>
      <c r="H77" s="493" t="n"/>
      <c r="I77" s="494" t="n"/>
      <c r="J77" s="495" t="n"/>
      <c r="K77" s="494" t="n"/>
      <c r="L77" s="512" t="n"/>
      <c r="M77" s="398" t="n"/>
      <c r="N77" s="513" t="n"/>
      <c r="T77" s="265" t="n"/>
      <c r="W77" s="260" t="n"/>
      <c r="X77" s="260" t="n"/>
      <c r="Y77" s="420" t="n"/>
      <c r="Z77" s="420" t="n"/>
      <c r="AA77" s="420" t="n"/>
      <c r="AB77" s="420" t="n"/>
      <c r="AC77" s="420" t="n"/>
      <c r="AD77" s="420" t="n"/>
      <c r="AE77" s="420" t="n"/>
      <c r="AF77" s="420" t="n"/>
      <c r="AG77" s="420" t="n"/>
    </row>
    <row r="78" ht="15" customHeight="1" s="72">
      <c r="A78" s="392" t="n"/>
      <c r="B78" s="488" t="n"/>
      <c r="C78" s="460" t="n"/>
      <c r="D78" s="460" t="n"/>
      <c r="E78" s="460" t="n"/>
      <c r="F78" s="460" t="n"/>
      <c r="G78" s="477" t="n"/>
      <c r="H78" s="493" t="n"/>
      <c r="I78" s="494" t="n"/>
      <c r="J78" s="495" t="n"/>
      <c r="K78" s="494" t="n"/>
      <c r="L78" s="512" t="n"/>
      <c r="M78" s="398" t="n"/>
      <c r="N78" s="513" t="n"/>
      <c r="T78" s="265" t="n"/>
      <c r="W78" s="260" t="n"/>
      <c r="X78" s="260" t="n"/>
    </row>
    <row r="79" ht="15" customHeight="1" s="72">
      <c r="A79" s="392" t="n"/>
      <c r="B79" s="488" t="n"/>
      <c r="C79" s="398">
        <f>C68</f>
        <v/>
      </c>
      <c r="D79" s="398" t="n"/>
      <c r="E79" s="277">
        <f>F79*(1-($C$131/100))</f>
        <v/>
      </c>
      <c r="F79" s="274" t="n"/>
      <c r="G79" s="253">
        <f>F79*(1+($C$131/100))</f>
        <v/>
      </c>
      <c r="H79" s="493" t="n"/>
      <c r="I79" s="494" t="n"/>
      <c r="J79" s="495" t="n"/>
      <c r="K79" s="494" t="n"/>
      <c r="L79" s="512" t="n"/>
      <c r="M79" s="398" t="n"/>
      <c r="N79" s="513" t="n"/>
      <c r="T79" s="265" t="n"/>
      <c r="W79" s="260" t="n"/>
      <c r="X79" s="260" t="n"/>
    </row>
    <row r="80" ht="15" customHeight="1" s="72">
      <c r="A80" s="392" t="n"/>
      <c r="B80" s="488" t="n"/>
      <c r="C80" s="460" t="n"/>
      <c r="D80" s="460" t="n"/>
      <c r="E80" s="460" t="n"/>
      <c r="F80" s="398" t="n"/>
      <c r="G80" s="477" t="n"/>
      <c r="H80" s="493" t="n"/>
      <c r="I80" s="494" t="n"/>
      <c r="J80" s="495" t="n"/>
      <c r="K80" s="494" t="n"/>
      <c r="L80" s="512" t="n"/>
      <c r="M80" s="398" t="n"/>
      <c r="N80" s="513" t="n"/>
      <c r="T80" s="265" t="n"/>
      <c r="W80" s="260" t="n"/>
      <c r="X80" s="260" t="n"/>
    </row>
    <row r="81" ht="15" customHeight="1" s="72">
      <c r="A81" s="392" t="n"/>
      <c r="B81" s="488" t="n"/>
      <c r="C81" s="398">
        <f>C70</f>
        <v/>
      </c>
      <c r="D81" s="398" t="n"/>
      <c r="E81" s="277">
        <f>F81*(1-($C$131/100))</f>
        <v/>
      </c>
      <c r="F81" s="274" t="n"/>
      <c r="G81" s="253">
        <f>F81*(1+($C$131/100))</f>
        <v/>
      </c>
      <c r="H81" s="493" t="n"/>
      <c r="I81" s="494" t="n"/>
      <c r="J81" s="495" t="n"/>
      <c r="K81" s="494" t="n"/>
      <c r="L81" s="512" t="n"/>
      <c r="M81" s="398" t="n"/>
      <c r="N81" s="513" t="n"/>
      <c r="T81" s="265" t="n"/>
      <c r="W81" s="260" t="n"/>
      <c r="X81" s="260" t="n"/>
    </row>
    <row r="82">
      <c r="A82" s="392" t="n"/>
      <c r="B82" s="488" t="n"/>
      <c r="H82" s="506" t="n"/>
      <c r="I82" s="494" t="n"/>
      <c r="J82" s="495" t="n"/>
      <c r="K82" s="494" t="n"/>
      <c r="L82" s="512" t="n"/>
      <c r="M82" s="398" t="n"/>
      <c r="N82" s="513" t="n"/>
    </row>
    <row r="83" ht="13.5" customHeight="1" s="72" thickBot="1">
      <c r="A83" s="392" t="n"/>
      <c r="B83" s="507" t="n"/>
      <c r="C83" s="481" t="n"/>
      <c r="D83" s="481" t="n"/>
      <c r="E83" s="206" t="n"/>
      <c r="F83" s="206" t="n"/>
      <c r="G83" s="508" t="n"/>
      <c r="H83" s="493" t="n"/>
      <c r="I83" s="494" t="n"/>
      <c r="J83" s="495" t="n"/>
      <c r="K83" s="494" t="n"/>
      <c r="L83" s="473" t="n"/>
      <c r="M83" s="460" t="n"/>
      <c r="N83" s="477" t="n"/>
    </row>
    <row r="84" ht="15.75" customHeight="1" s="72" thickBot="1">
      <c r="A84" s="392" t="n"/>
      <c r="B84" s="484" t="inlineStr">
        <is>
          <t>CAMADA 7</t>
        </is>
      </c>
      <c r="C84" s="413" t="n"/>
      <c r="D84" s="413" t="n"/>
      <c r="E84" s="413" t="n"/>
      <c r="F84" s="413" t="n"/>
      <c r="G84" s="413" t="n"/>
      <c r="H84" s="413" t="n"/>
      <c r="I84" s="413" t="n"/>
      <c r="J84" s="413" t="n"/>
      <c r="K84" s="414" t="n"/>
      <c r="L84" s="473" t="n"/>
      <c r="M84" s="460" t="n"/>
      <c r="N84" s="477" t="n"/>
    </row>
    <row r="85" ht="15.75" customHeight="1" s="72" thickBot="1">
      <c r="A85" s="392" t="n"/>
      <c r="B85" s="484" t="inlineStr">
        <is>
          <t>Medidas</t>
        </is>
      </c>
      <c r="C85" s="413" t="n"/>
      <c r="D85" s="413" t="n"/>
      <c r="E85" s="413" t="n"/>
      <c r="F85" s="413" t="n"/>
      <c r="G85" s="414" t="n"/>
      <c r="H85" s="485" t="inlineStr">
        <is>
          <t>Espiras</t>
        </is>
      </c>
      <c r="I85" s="486" t="n"/>
      <c r="J85" s="486" t="n"/>
      <c r="K85" s="487" t="n"/>
      <c r="L85" s="473" t="n"/>
      <c r="M85" s="460" t="n"/>
      <c r="N85" s="477" t="n"/>
    </row>
    <row r="86" ht="13.5" customHeight="1" s="72" thickBot="1">
      <c r="A86" s="392" t="n"/>
      <c r="B86" s="509" t="n"/>
      <c r="C86" s="471" t="n"/>
      <c r="D86" s="471" t="n"/>
      <c r="E86" s="471" t="n"/>
      <c r="F86" s="471" t="n"/>
      <c r="G86" s="472" t="n"/>
      <c r="H86" s="489" t="inlineStr">
        <is>
          <t>Axial</t>
        </is>
      </c>
      <c r="I86" s="490" t="inlineStr">
        <is>
          <t>Inferior</t>
        </is>
      </c>
      <c r="J86" s="491">
        <f>R111</f>
        <v/>
      </c>
      <c r="K86" s="492" t="inlineStr">
        <is>
          <t>Superior</t>
        </is>
      </c>
      <c r="L86" s="473" t="n"/>
      <c r="M86" s="460" t="n"/>
      <c r="N86" s="477" t="n"/>
    </row>
    <row r="87">
      <c r="A87" s="392" t="n"/>
      <c r="B87" s="488" t="n"/>
      <c r="C87" s="460" t="n"/>
      <c r="D87" s="460" t="n"/>
      <c r="E87" s="460" t="inlineStr">
        <is>
          <t>Min</t>
        </is>
      </c>
      <c r="F87" s="460" t="inlineStr">
        <is>
          <t>Ideal</t>
        </is>
      </c>
      <c r="G87" s="460" t="inlineStr">
        <is>
          <t>Max</t>
        </is>
      </c>
      <c r="H87" s="519" t="n"/>
      <c r="I87" s="494" t="n"/>
      <c r="J87" s="495" t="n"/>
      <c r="K87" s="494" t="n"/>
      <c r="L87" s="473" t="n"/>
      <c r="M87" s="460" t="n"/>
      <c r="N87" s="477" t="n"/>
    </row>
    <row r="88">
      <c r="A88" s="392" t="n"/>
      <c r="B88" s="488" t="n"/>
      <c r="C88" s="398" t="n"/>
      <c r="D88" s="398" t="n"/>
      <c r="E88" s="192" t="n"/>
      <c r="F88" s="193" t="n"/>
      <c r="G88" s="192" t="n"/>
      <c r="H88" s="506" t="n"/>
      <c r="I88" s="494" t="n"/>
      <c r="J88" s="495" t="n"/>
      <c r="K88" s="494" t="n"/>
      <c r="L88" s="473" t="n"/>
      <c r="M88" s="460" t="n"/>
      <c r="N88" s="477" t="n"/>
    </row>
    <row r="89">
      <c r="A89" s="392" t="n"/>
      <c r="B89" s="488" t="n"/>
      <c r="C89" s="460" t="n"/>
      <c r="D89" s="460" t="n"/>
      <c r="E89" s="460" t="n"/>
      <c r="F89" s="460" t="n"/>
      <c r="G89" s="460" t="n"/>
      <c r="H89" s="506" t="n"/>
      <c r="I89" s="494" t="n"/>
      <c r="J89" s="495" t="n"/>
      <c r="K89" s="494" t="n"/>
      <c r="L89" s="473" t="n"/>
      <c r="M89" s="460" t="n"/>
      <c r="N89" s="477" t="n"/>
    </row>
    <row r="90">
      <c r="A90" s="392" t="n"/>
      <c r="B90" s="488" t="n"/>
      <c r="C90" s="398">
        <f>C79</f>
        <v/>
      </c>
      <c r="D90" s="398" t="n"/>
      <c r="E90" s="277">
        <f>F90*(1-($C$131/100))</f>
        <v/>
      </c>
      <c r="F90" s="274" t="n"/>
      <c r="G90" s="277">
        <f>F90*(1+($C$131/100))</f>
        <v/>
      </c>
      <c r="H90" s="506" t="n"/>
      <c r="I90" s="494" t="n"/>
      <c r="J90" s="495" t="n"/>
      <c r="K90" s="494" t="n"/>
      <c r="L90" s="473" t="n"/>
      <c r="M90" s="460" t="n"/>
      <c r="N90" s="477" t="n"/>
    </row>
    <row r="91">
      <c r="A91" s="392" t="n"/>
      <c r="B91" s="488" t="n"/>
      <c r="C91" s="460" t="n"/>
      <c r="D91" s="460" t="n"/>
      <c r="E91" s="460" t="n"/>
      <c r="F91" s="398" t="n"/>
      <c r="G91" s="460" t="n"/>
      <c r="H91" s="506" t="n"/>
      <c r="I91" s="494" t="n"/>
      <c r="J91" s="495" t="n"/>
      <c r="K91" s="494" t="n"/>
      <c r="L91" s="473" t="n"/>
      <c r="M91" s="460" t="n"/>
      <c r="N91" s="477" t="n"/>
    </row>
    <row r="92">
      <c r="A92" s="392" t="n"/>
      <c r="B92" s="488" t="n"/>
      <c r="C92" s="398">
        <f>C81</f>
        <v/>
      </c>
      <c r="D92" s="398" t="n"/>
      <c r="E92" s="277">
        <f>F92*(1-($C$131/100))</f>
        <v/>
      </c>
      <c r="F92" s="274" t="n"/>
      <c r="G92" s="277">
        <f>F92*(1+($C$131/100))</f>
        <v/>
      </c>
      <c r="H92" s="506" t="n"/>
      <c r="I92" s="494" t="n"/>
      <c r="J92" s="495" t="n"/>
      <c r="K92" s="494" t="n"/>
      <c r="L92" s="473" t="n"/>
      <c r="M92" s="460" t="n"/>
      <c r="N92" s="477" t="n"/>
    </row>
    <row r="93">
      <c r="A93" s="392" t="n"/>
      <c r="B93" s="488" t="n"/>
      <c r="H93" s="506" t="n"/>
      <c r="I93" s="494" t="n"/>
      <c r="J93" s="495" t="n"/>
      <c r="K93" s="494" t="n"/>
      <c r="L93" s="473" t="n"/>
      <c r="M93" s="460" t="n"/>
      <c r="N93" s="477" t="n"/>
    </row>
    <row r="94" ht="13.5" customHeight="1" s="72" thickBot="1">
      <c r="A94" s="392" t="n"/>
      <c r="B94" s="507" t="n"/>
      <c r="C94" s="481" t="n"/>
      <c r="D94" s="481" t="n"/>
      <c r="E94" s="206" t="n"/>
      <c r="F94" s="206" t="n"/>
      <c r="G94" s="520" t="n"/>
      <c r="H94" s="521" t="n"/>
      <c r="I94" s="522" t="n"/>
      <c r="J94" s="523" t="n"/>
      <c r="K94" s="522" t="n"/>
      <c r="L94" s="480" t="n"/>
      <c r="M94" s="481" t="n"/>
      <c r="N94" s="482" t="n"/>
    </row>
    <row r="95" ht="13.5" customHeight="1" s="72" thickBot="1"/>
    <row r="96" ht="19.5" customHeight="1" s="72" thickBot="1">
      <c r="B96" s="524" t="inlineStr">
        <is>
          <t>Ø</t>
        </is>
      </c>
      <c r="C96" s="525" t="inlineStr">
        <is>
          <t>AWG</t>
        </is>
      </c>
    </row>
    <row r="97" ht="16.5" customHeight="1" s="72" thickBot="1">
      <c r="B97" s="6" t="n">
        <v>6.544</v>
      </c>
      <c r="C97" s="526" t="n">
        <v>2</v>
      </c>
    </row>
    <row r="98" ht="16.5" customHeight="1" s="72" thickBot="1">
      <c r="B98" s="6" t="n">
        <v>6.186</v>
      </c>
      <c r="C98" s="526" t="n">
        <v>2.5</v>
      </c>
    </row>
    <row r="99" ht="16.5" customHeight="1" s="72" thickBot="1">
      <c r="B99" s="6" t="n">
        <v>5.827</v>
      </c>
      <c r="C99" s="526" t="n">
        <v>3</v>
      </c>
    </row>
    <row r="100" ht="16.5" customHeight="1" s="72" thickBot="1">
      <c r="B100" s="6" t="n">
        <v>5.508</v>
      </c>
      <c r="C100" s="526" t="n">
        <v>3.5</v>
      </c>
    </row>
    <row r="101" ht="16.5" customHeight="1" s="72" thickBot="1">
      <c r="B101" s="6" t="n">
        <v>5.189</v>
      </c>
      <c r="C101" s="526" t="n">
        <v>4</v>
      </c>
    </row>
    <row r="102" ht="16.5" customHeight="1" s="72" thickBot="1">
      <c r="B102" s="6" t="n">
        <v>4.905</v>
      </c>
      <c r="C102" s="526" t="n">
        <v>4.5</v>
      </c>
    </row>
    <row r="103" ht="16.5" customHeight="1" s="72" thickBot="1">
      <c r="B103" s="6" t="n">
        <v>4.62</v>
      </c>
      <c r="C103" s="526" t="n">
        <v>5</v>
      </c>
    </row>
    <row r="104" ht="16.5" customHeight="1" s="72" thickBot="1">
      <c r="B104" s="6" t="n">
        <v>4.368</v>
      </c>
      <c r="C104" s="526" t="n">
        <v>5.5</v>
      </c>
    </row>
    <row r="105" ht="16.5" customHeight="1" s="72" thickBot="1">
      <c r="B105" s="6" t="n">
        <v>4.115</v>
      </c>
      <c r="C105" s="526" t="n">
        <v>6</v>
      </c>
    </row>
    <row r="106" ht="16.5" customHeight="1" s="72" thickBot="1">
      <c r="B106" s="6" t="n">
        <v>3.89</v>
      </c>
      <c r="C106" s="526" t="n">
        <v>6.5</v>
      </c>
    </row>
    <row r="107" ht="16.5" customHeight="1" s="72" thickBot="1">
      <c r="B107" s="6" t="n">
        <v>3.665</v>
      </c>
      <c r="C107" s="526" t="n">
        <v>7</v>
      </c>
    </row>
    <row r="108" ht="16.5" customHeight="1" s="72" thickBot="1">
      <c r="B108" s="6" t="n">
        <v>3.465</v>
      </c>
      <c r="C108" s="526" t="n">
        <v>7.5</v>
      </c>
    </row>
    <row r="109" ht="16.5" customHeight="1" s="72" thickBot="1">
      <c r="B109" s="6" t="n">
        <v>3.264</v>
      </c>
      <c r="C109" s="526" t="n">
        <v>8</v>
      </c>
    </row>
    <row r="110" ht="16.5" customHeight="1" s="72" thickBot="1">
      <c r="B110" s="6" t="n">
        <v>3.085</v>
      </c>
      <c r="C110" s="526" t="n">
        <v>8.5</v>
      </c>
    </row>
    <row r="111" ht="16.5" customHeight="1" s="72" thickBot="1">
      <c r="B111" s="6" t="n">
        <v>2.906</v>
      </c>
      <c r="C111" s="526" t="n">
        <v>9</v>
      </c>
    </row>
    <row r="112" ht="16.5" customHeight="1" s="72" thickBot="1">
      <c r="B112" s="6" t="n">
        <v>2.747</v>
      </c>
      <c r="C112" s="526" t="n">
        <v>9.5</v>
      </c>
    </row>
    <row r="113" ht="16.5" customHeight="1" s="72" thickBot="1">
      <c r="B113" s="6" t="n">
        <v>2.588</v>
      </c>
      <c r="C113" s="526" t="n">
        <v>10</v>
      </c>
    </row>
    <row r="114" ht="16.5" customHeight="1" s="72" thickBot="1">
      <c r="B114" s="6" t="n">
        <v>2.446</v>
      </c>
      <c r="C114" s="526" t="n">
        <v>10.5</v>
      </c>
    </row>
    <row r="115" ht="16.5" customHeight="1" s="72" thickBot="1">
      <c r="B115" s="6" t="n">
        <v>2.304</v>
      </c>
      <c r="C115" s="526" t="n">
        <v>11</v>
      </c>
    </row>
    <row r="116" ht="16.5" customHeight="1" s="72" thickBot="1">
      <c r="B116" s="6" t="n">
        <v>2.178</v>
      </c>
      <c r="C116" s="526" t="n">
        <v>11.5</v>
      </c>
    </row>
    <row r="117" ht="16.5" customHeight="1" s="72" thickBot="1">
      <c r="B117" s="6" t="n">
        <v>2.052</v>
      </c>
      <c r="C117" s="526" t="n">
        <v>12</v>
      </c>
    </row>
    <row r="118" ht="16.5" customHeight="1" s="72" thickBot="1">
      <c r="B118" s="6" t="n">
        <v>1.941</v>
      </c>
      <c r="C118" s="526" t="n">
        <v>12.5</v>
      </c>
    </row>
    <row r="119" ht="16.5" customHeight="1" s="72" thickBot="1">
      <c r="B119" s="6" t="n">
        <v>1.828</v>
      </c>
      <c r="C119" s="526" t="n">
        <v>13</v>
      </c>
    </row>
    <row r="120" ht="16.5" customHeight="1" s="72" thickBot="1">
      <c r="B120" s="6" t="n">
        <v>1.729</v>
      </c>
      <c r="C120" s="526" t="n">
        <v>13.5</v>
      </c>
    </row>
    <row r="121" ht="16.5" customHeight="1" s="72" thickBot="1">
      <c r="B121" s="6" t="n">
        <v>1.628</v>
      </c>
      <c r="C121" s="526" t="n">
        <v>14</v>
      </c>
    </row>
    <row r="122"/>
    <row r="123"/>
    <row r="124"/>
    <row r="125"/>
    <row r="126"/>
    <row r="127"/>
    <row r="128"/>
    <row r="129">
      <c r="G129" s="398" t="n"/>
      <c r="H129" s="398" t="n"/>
      <c r="I129" s="398" t="n"/>
      <c r="J129" s="398" t="n"/>
      <c r="K129" s="398" t="n"/>
      <c r="L129" s="398" t="n"/>
      <c r="M129" s="398" t="n"/>
      <c r="N129" s="398" t="n"/>
    </row>
    <row r="130" ht="13.5" customHeight="1" s="72" thickBot="1">
      <c r="G130" s="398" t="n"/>
      <c r="H130" s="398" t="n"/>
      <c r="I130" s="398" t="n"/>
      <c r="J130" s="398" t="n"/>
      <c r="K130" s="398" t="n"/>
      <c r="L130" s="398" t="n"/>
      <c r="M130" s="398" t="n"/>
      <c r="N130" s="398" t="n"/>
    </row>
    <row r="131" ht="13.5" customHeight="1" s="72" thickBot="1">
      <c r="B131" s="527" t="inlineStr">
        <is>
          <t>tolerancia</t>
        </is>
      </c>
      <c r="C131" s="528" t="n">
        <v>2</v>
      </c>
      <c r="D131" s="529" t="inlineStr">
        <is>
          <t>%</t>
        </is>
      </c>
      <c r="G131" s="398" t="n"/>
      <c r="H131" s="398" t="n"/>
      <c r="I131" s="398" t="n"/>
      <c r="J131" s="398" t="n"/>
      <c r="K131" s="398" t="n"/>
      <c r="L131" s="398" t="n"/>
      <c r="M131" s="398" t="n"/>
      <c r="N131" s="398" t="n"/>
    </row>
    <row r="132">
      <c r="G132" s="398" t="n"/>
      <c r="H132" s="398" t="n"/>
      <c r="I132" s="398" t="n"/>
      <c r="J132" s="398" t="n"/>
      <c r="K132" s="398" t="n"/>
      <c r="L132" s="398" t="n"/>
      <c r="M132" s="398" t="n"/>
      <c r="N132" s="398" t="n"/>
    </row>
    <row r="133">
      <c r="G133" s="398" t="n"/>
      <c r="H133" s="398" t="n"/>
      <c r="I133" s="398" t="n"/>
      <c r="J133" s="398" t="n"/>
      <c r="K133" s="398" t="n"/>
      <c r="L133" s="398" t="n"/>
      <c r="M133" s="398" t="n"/>
      <c r="N133" s="398" t="n"/>
    </row>
    <row r="134">
      <c r="G134" s="398" t="n"/>
      <c r="H134" s="398" t="n"/>
      <c r="I134" s="398" t="n"/>
      <c r="J134" s="398" t="n"/>
      <c r="K134" s="398" t="n"/>
      <c r="L134" s="398" t="n"/>
      <c r="M134" s="398" t="n"/>
      <c r="N134" s="398" t="n"/>
    </row>
    <row r="135">
      <c r="G135" s="398" t="n"/>
      <c r="H135" s="398" t="n"/>
      <c r="I135" s="398" t="n"/>
      <c r="J135" s="398" t="n"/>
      <c r="K135" s="398" t="n"/>
      <c r="L135" s="398" t="n"/>
      <c r="M135" s="398" t="n"/>
      <c r="N135" s="398" t="n"/>
    </row>
    <row r="136">
      <c r="G136" s="398" t="n"/>
      <c r="H136" s="398" t="n"/>
      <c r="I136" s="398" t="n"/>
      <c r="J136" s="398" t="n"/>
      <c r="K136" s="398" t="n"/>
      <c r="L136" s="398" t="n"/>
      <c r="M136" s="398" t="n"/>
      <c r="N136" s="398" t="n"/>
    </row>
    <row r="137">
      <c r="G137" s="398" t="n"/>
      <c r="H137" s="398" t="n"/>
      <c r="I137" s="398" t="n"/>
      <c r="J137" s="398" t="n"/>
      <c r="K137" s="398" t="n"/>
      <c r="L137" s="398" t="n"/>
      <c r="M137" s="398" t="n"/>
      <c r="N137" s="398" t="n"/>
    </row>
    <row r="138">
      <c r="G138" s="398" t="n"/>
      <c r="H138" s="398" t="n"/>
      <c r="I138" s="398" t="n"/>
      <c r="J138" s="398" t="n"/>
      <c r="K138" s="398" t="n"/>
      <c r="L138" s="398" t="n"/>
      <c r="M138" s="398" t="n"/>
      <c r="N138" s="398" t="n"/>
    </row>
    <row r="139">
      <c r="G139" s="398" t="n"/>
      <c r="H139" s="398" t="n"/>
      <c r="I139" s="398" t="n"/>
      <c r="J139" s="398" t="n"/>
      <c r="K139" s="398" t="n"/>
      <c r="L139" s="398" t="n"/>
      <c r="M139" s="398" t="n"/>
      <c r="N139" s="398" t="n"/>
    </row>
    <row r="140">
      <c r="G140" s="398" t="n"/>
      <c r="H140" s="398" t="n"/>
      <c r="I140" s="398" t="n"/>
      <c r="J140" s="398" t="n"/>
      <c r="K140" s="398" t="n"/>
      <c r="L140" s="398" t="n"/>
      <c r="M140" s="398" t="n"/>
      <c r="N140" s="398" t="n"/>
    </row>
    <row r="141">
      <c r="G141" s="398" t="n"/>
      <c r="H141" s="398" t="n"/>
      <c r="I141" s="398" t="n"/>
      <c r="J141" s="398" t="n"/>
      <c r="K141" s="398" t="n"/>
      <c r="L141" s="398" t="n"/>
      <c r="M141" s="398" t="n"/>
      <c r="N141" s="398" t="n"/>
    </row>
    <row r="142">
      <c r="G142" s="398" t="n"/>
      <c r="H142" s="398" t="n"/>
      <c r="I142" s="398" t="n"/>
      <c r="J142" s="398" t="n"/>
      <c r="K142" s="398" t="n"/>
      <c r="L142" s="398" t="n"/>
      <c r="M142" s="398" t="n"/>
      <c r="N142" s="398" t="n"/>
    </row>
    <row r="143">
      <c r="G143" s="398" t="n"/>
      <c r="H143" s="398" t="n"/>
      <c r="I143" s="398" t="n"/>
      <c r="J143" s="398" t="n"/>
      <c r="K143" s="398" t="n"/>
      <c r="L143" s="398" t="n"/>
      <c r="M143" s="398" t="n"/>
      <c r="N143" s="398" t="n"/>
    </row>
    <row r="144">
      <c r="G144" s="398" t="n"/>
      <c r="H144" s="398" t="n"/>
      <c r="I144" s="398" t="n"/>
      <c r="J144" s="398" t="n"/>
      <c r="K144" s="398" t="n"/>
      <c r="L144" s="398" t="n"/>
      <c r="M144" s="398" t="n"/>
      <c r="N144" s="398" t="n"/>
    </row>
    <row r="145">
      <c r="G145" s="398" t="n"/>
      <c r="H145" s="398" t="n"/>
      <c r="I145" s="398" t="n"/>
      <c r="J145" s="398" t="n"/>
      <c r="K145" s="398" t="n"/>
      <c r="L145" s="398" t="n"/>
      <c r="M145" s="398" t="n"/>
      <c r="N145" s="398" t="n"/>
    </row>
    <row r="146">
      <c r="G146" s="398" t="n"/>
      <c r="H146" s="398" t="n"/>
      <c r="I146" s="398" t="n"/>
      <c r="J146" s="398" t="n"/>
      <c r="K146" s="398" t="n"/>
      <c r="L146" s="398" t="n"/>
      <c r="M146" s="398" t="n"/>
      <c r="N146" s="398" t="n"/>
    </row>
    <row r="147">
      <c r="G147" s="398" t="n"/>
      <c r="H147" s="398" t="n"/>
      <c r="I147" s="398" t="n"/>
      <c r="J147" s="398" t="n"/>
      <c r="K147" s="398" t="n"/>
      <c r="L147" s="398" t="n"/>
      <c r="M147" s="398" t="n"/>
      <c r="N147" s="398" t="n"/>
    </row>
    <row r="148">
      <c r="G148" s="398" t="n"/>
      <c r="H148" s="398" t="n"/>
      <c r="I148" s="398" t="n"/>
      <c r="J148" s="398" t="n"/>
      <c r="K148" s="398" t="n"/>
      <c r="L148" s="398" t="n"/>
      <c r="M148" s="398" t="n"/>
      <c r="N148" s="398" t="n"/>
    </row>
    <row r="149">
      <c r="G149" s="398" t="n"/>
      <c r="H149" s="398" t="n"/>
      <c r="I149" s="398" t="n"/>
      <c r="J149" s="398" t="n"/>
      <c r="K149" s="398" t="n"/>
      <c r="L149" s="398" t="n"/>
      <c r="M149" s="398" t="n"/>
      <c r="N149" s="398" t="n"/>
    </row>
  </sheetData>
  <mergeCells count="55">
    <mergeCell ref="L67:N67"/>
    <mergeCell ref="P58:P59"/>
    <mergeCell ref="P61:P62"/>
    <mergeCell ref="P31:P32"/>
    <mergeCell ref="P64:P132"/>
    <mergeCell ref="P48:P53"/>
    <mergeCell ref="P34:P37"/>
    <mergeCell ref="L63:M64"/>
    <mergeCell ref="L65:M66"/>
    <mergeCell ref="N63:N64"/>
    <mergeCell ref="N65:N66"/>
    <mergeCell ref="H52:K52"/>
    <mergeCell ref="H63:K63"/>
    <mergeCell ref="B9:N9"/>
    <mergeCell ref="B17:N17"/>
    <mergeCell ref="H19:K19"/>
    <mergeCell ref="L18:N19"/>
    <mergeCell ref="L20:N20"/>
    <mergeCell ref="B18:K18"/>
    <mergeCell ref="B19:G19"/>
    <mergeCell ref="L42:N42"/>
    <mergeCell ref="B29:K29"/>
    <mergeCell ref="B30:G30"/>
    <mergeCell ref="B40:K40"/>
    <mergeCell ref="H30:K30"/>
    <mergeCell ref="P8:P9"/>
    <mergeCell ref="P11:P12"/>
    <mergeCell ref="P14:P15"/>
    <mergeCell ref="P17:P18"/>
    <mergeCell ref="P28:P29"/>
    <mergeCell ref="P25:P26"/>
    <mergeCell ref="P20:P23"/>
    <mergeCell ref="D4:H4"/>
    <mergeCell ref="D3:H3"/>
    <mergeCell ref="D2:H2"/>
    <mergeCell ref="P2:P3"/>
    <mergeCell ref="P5:P6"/>
    <mergeCell ref="I2:L2"/>
    <mergeCell ref="I3:L3"/>
    <mergeCell ref="B74:G74"/>
    <mergeCell ref="B84:K84"/>
    <mergeCell ref="B85:G85"/>
    <mergeCell ref="P39:P40"/>
    <mergeCell ref="P42:P43"/>
    <mergeCell ref="P45:P46"/>
    <mergeCell ref="P55:P56"/>
    <mergeCell ref="H74:K74"/>
    <mergeCell ref="H85:K85"/>
    <mergeCell ref="B41:G41"/>
    <mergeCell ref="B51:K51"/>
    <mergeCell ref="B52:G52"/>
    <mergeCell ref="B62:K62"/>
    <mergeCell ref="B63:G63"/>
    <mergeCell ref="B73:K73"/>
    <mergeCell ref="H41:K41"/>
  </mergeCells>
  <pageMargins left="0.5118110236220472" right="0.5118110236220472" top="0.7874015748031497" bottom="0.7874015748031497" header="0.3149606299212598" footer="0.3149606299212598"/>
  <pageSetup orientation="portrait" paperSize="9" scale="55"/>
</worksheet>
</file>

<file path=xl/worksheets/sheet7.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2</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2</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859.1799999999999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308.1595</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2946.82051</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2</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304.902</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2968.09094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2</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301.6445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2989.36137</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2</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308.1595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2946.82051</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2</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304.902</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2968.09094</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inlineStr">
        <is>
          <t>None-101, Cilindro 2</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301.6445</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2989.36137</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inlineStr">
        <is>
          <t>None-101, Cilindro 2</t>
        </is>
      </c>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v>308.1595</v>
      </c>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v>2946.82051</v>
      </c>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inlineStr">
        <is>
          <t>None-101, Cilindro 2</t>
        </is>
      </c>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E28" t="n">
        <v>304.902</v>
      </c>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n">
        <v>2968.09094</v>
      </c>
      <c r="F29" s="565" t="n"/>
      <c r="U29" s="407" t="n"/>
      <c r="V29" s="261" t="n"/>
      <c r="W29" s="398" t="n"/>
      <c r="X29" s="398" t="n"/>
      <c r="Y29" s="398" t="n"/>
      <c r="Z29" s="398" t="n"/>
      <c r="AA29" s="260" t="n"/>
      <c r="AB29" s="398" t="n"/>
      <c r="AC29" s="398" t="n"/>
    </row>
    <row r="30" ht="16.5" customHeight="1" s="72">
      <c r="G30" t="inlineStr">
        <is>
          <t>None-101, Cilindro 2</t>
        </is>
      </c>
      <c r="U30" s="407" t="n"/>
      <c r="V30" s="261" t="n"/>
      <c r="W30" s="398" t="n"/>
      <c r="X30" s="398" t="n"/>
      <c r="Y30" s="398" t="n"/>
      <c r="Z30" s="398" t="n"/>
      <c r="AA30" s="260" t="n"/>
      <c r="AB30" s="398" t="n"/>
      <c r="AC30" s="398" t="n"/>
    </row>
    <row r="31" ht="15" customHeight="1" s="72">
      <c r="E31" t="n">
        <v>301.6445</v>
      </c>
      <c r="T31" s="462" t="n"/>
      <c r="U31" s="260" t="n"/>
      <c r="V31" s="260" t="n"/>
    </row>
    <row r="32" ht="16.5" customHeight="1" s="72">
      <c r="E32" t="n">
        <v>2989.36137</v>
      </c>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8.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3</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3</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859.1799999999999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325.472</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3145.36657</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3</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323.2925</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3169.08563</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3</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321.8395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3192.80468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3</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325.472</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3145.36657</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3</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323.2925</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3169.08563</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inlineStr">
        <is>
          <t>None-101, Cilindro 3</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321.8395</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3192.80468</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inlineStr">
        <is>
          <t>None-101, Cilindro 3</t>
        </is>
      </c>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v>325.472</v>
      </c>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v>3145.36657</v>
      </c>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inlineStr">
        <is>
          <t>None-101, Cilindro 3</t>
        </is>
      </c>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E28" t="n">
        <v>323.2925</v>
      </c>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n">
        <v>3169.08563</v>
      </c>
      <c r="F29" s="565" t="n"/>
      <c r="U29" s="407" t="n"/>
      <c r="V29" s="261" t="n"/>
      <c r="W29" s="398" t="n"/>
      <c r="X29" s="398" t="n"/>
      <c r="Y29" s="398" t="n"/>
      <c r="Z29" s="398" t="n"/>
      <c r="AA29" s="260" t="n"/>
      <c r="AB29" s="398" t="n"/>
      <c r="AC29" s="398" t="n"/>
    </row>
    <row r="30" ht="16.5" customHeight="1" s="72">
      <c r="G30" t="inlineStr">
        <is>
          <t>None-101, Cilindro 3</t>
        </is>
      </c>
      <c r="U30" s="407" t="n"/>
      <c r="V30" s="261" t="n"/>
      <c r="W30" s="398" t="n"/>
      <c r="X30" s="398" t="n"/>
      <c r="Y30" s="398" t="n"/>
      <c r="Z30" s="398" t="n"/>
      <c r="AA30" s="260" t="n"/>
      <c r="AB30" s="398" t="n"/>
      <c r="AC30" s="398" t="n"/>
    </row>
    <row r="31" ht="15" customHeight="1" s="72">
      <c r="E31" t="n">
        <v>321.8395</v>
      </c>
      <c r="T31" s="462" t="n"/>
      <c r="U31" s="260" t="n"/>
      <c r="V31" s="260" t="n"/>
    </row>
    <row r="32" ht="16.5" customHeight="1" s="72">
      <c r="E32" t="n">
        <v>3192.80468</v>
      </c>
      <c r="U32" s="407" t="n"/>
      <c r="V32" s="261" t="n"/>
      <c r="W32" s="398" t="n"/>
      <c r="X32" s="398" t="n"/>
      <c r="Y32" s="398" t="n"/>
      <c r="Z32" s="398" t="n"/>
      <c r="AA32" s="260" t="n"/>
      <c r="AB32" s="398" t="n"/>
      <c r="AC32" s="398" t="n"/>
    </row>
    <row r="33" ht="16.5" customHeight="1" s="72">
      <c r="U33" s="407" t="n"/>
      <c r="V33" s="261" t="n"/>
      <c r="W33" s="398" t="n"/>
      <c r="X33" s="398" t="n"/>
      <c r="Y33" s="398" t="n"/>
      <c r="Z33" s="398" t="n"/>
      <c r="AA33" s="260" t="n"/>
      <c r="AB33" s="398" t="n"/>
      <c r="AC33" s="398" t="n"/>
    </row>
    <row r="34" ht="15" customHeight="1" s="72">
      <c r="T34" s="462" t="n"/>
      <c r="U34" s="260" t="n"/>
      <c r="V34" s="260" t="n"/>
      <c r="W34" s="260" t="n"/>
      <c r="X34" s="260" t="n"/>
      <c r="Y34" s="260" t="n"/>
      <c r="Z34" s="260" t="n"/>
      <c r="AA34" s="260" t="n"/>
      <c r="AB34" s="260" t="n"/>
      <c r="AC34" s="398" t="n"/>
    </row>
    <row r="35" ht="16.5" customHeight="1" s="72">
      <c r="U35" s="407" t="n"/>
      <c r="V35" s="261" t="n"/>
      <c r="W35" s="398" t="n"/>
      <c r="X35" s="398" t="n"/>
      <c r="Y35" s="398" t="n"/>
      <c r="Z35" s="398" t="n"/>
      <c r="AA35" s="260" t="n"/>
      <c r="AB35" s="398" t="n"/>
      <c r="AC35" s="398" t="n"/>
    </row>
    <row r="36" ht="15" customHeight="1" s="72">
      <c r="U36" s="260" t="n"/>
      <c r="V36" s="260" t="n"/>
      <c r="W36" s="260" t="n"/>
      <c r="X36" s="260" t="n"/>
      <c r="Y36" s="260" t="n"/>
      <c r="Z36" s="260" t="n"/>
      <c r="AA36" s="260" t="n"/>
      <c r="AB36" s="260" t="n"/>
      <c r="AC36" s="260" t="n"/>
      <c r="AD36" s="260" t="n"/>
      <c r="AE36" s="260" t="n"/>
      <c r="AF36" s="260" t="n"/>
    </row>
    <row r="37" ht="16.5" customHeight="1" s="72">
      <c r="U37" s="407" t="n"/>
      <c r="V37" s="261" t="n"/>
      <c r="W37" s="398" t="n"/>
      <c r="X37" s="398" t="n"/>
      <c r="Y37" s="398" t="n"/>
      <c r="Z37" s="398" t="n"/>
      <c r="AA37" s="260" t="n"/>
      <c r="AB37" s="398" t="n"/>
      <c r="AC37" s="398" t="n"/>
    </row>
    <row r="38" ht="16.5" customHeight="1" s="72">
      <c r="U38" s="407" t="n"/>
      <c r="V38" s="261" t="n"/>
      <c r="W38" s="398" t="n"/>
      <c r="X38" s="398" t="n"/>
      <c r="Y38" s="398" t="n"/>
      <c r="Z38" s="398" t="n"/>
      <c r="AA38" s="260" t="n"/>
      <c r="AB38" s="398" t="n"/>
      <c r="AC38" s="398" t="n"/>
    </row>
    <row r="39" ht="15" customHeight="1" s="72">
      <c r="T39" s="462" t="n"/>
      <c r="U39" s="260" t="n"/>
      <c r="V39" s="260" t="n"/>
      <c r="W39" s="398" t="n"/>
      <c r="X39" s="398" t="n"/>
      <c r="Y39" s="398" t="n"/>
      <c r="Z39" s="398" t="n"/>
      <c r="AA39" s="260" t="n"/>
      <c r="AB39" s="398" t="n"/>
      <c r="AC39" s="398" t="n"/>
    </row>
    <row r="40" ht="16.5" customHeight="1" s="72">
      <c r="U40" s="407" t="n"/>
      <c r="V40" s="261" t="n"/>
      <c r="W40" s="398" t="n"/>
      <c r="X40" s="398" t="n"/>
      <c r="Y40" s="398" t="n"/>
      <c r="Z40" s="398" t="n"/>
      <c r="AA40" s="260" t="n"/>
      <c r="AB40" s="398" t="n"/>
      <c r="AC40" s="398" t="n"/>
    </row>
    <row r="41" ht="16.5" customHeight="1" s="72">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xl/worksheets/sheet9.xml><?xml version="1.0" encoding="utf-8"?>
<worksheet xmlns="http://schemas.openxmlformats.org/spreadsheetml/2006/main">
  <sheetPr codeName="Planilha5">
    <tabColor rgb="FF00B050"/>
    <outlinePr summaryBelow="1" summaryRight="1"/>
    <pageSetUpPr/>
  </sheetPr>
  <dimension ref="B2:AN132"/>
  <sheetViews>
    <sheetView workbookViewId="0">
      <selection activeCell="A1" sqref="A1"/>
    </sheetView>
  </sheetViews>
  <sheetFormatPr baseColWidth="8" defaultColWidth="9.140625" defaultRowHeight="12.75"/>
  <cols>
    <col width="9.140625" customWidth="1" style="530" min="1" max="1"/>
    <col width="8.7109375" customWidth="1" style="530" min="2" max="2"/>
    <col width="21.28515625" customWidth="1" style="530" min="3" max="3"/>
    <col width="8.7109375" customWidth="1" style="530" min="4" max="6"/>
    <col width="20.140625" bestFit="1" customWidth="1" style="530" min="7" max="7"/>
    <col width="19.5703125" bestFit="1" customWidth="1" style="530" min="8" max="8"/>
    <col width="20.140625" bestFit="1" customWidth="1" style="530" min="9" max="9"/>
    <col width="9.7109375" customWidth="1" style="530" min="10" max="18"/>
    <col width="9.140625" customWidth="1" style="530" min="19" max="19"/>
    <col width="17.42578125" customWidth="1" style="398" min="20" max="20"/>
    <col width="39.85546875" bestFit="1" customWidth="1" style="391" min="21" max="21"/>
    <col width="37.5703125" bestFit="1" customWidth="1" style="391" min="22" max="22"/>
    <col width="35.7109375" bestFit="1" customWidth="1" style="391" min="23" max="23"/>
    <col width="43.5703125" bestFit="1" customWidth="1" style="391" min="24" max="24"/>
    <col width="33.85546875" bestFit="1" customWidth="1" style="391" min="25" max="25"/>
    <col width="37.85546875" bestFit="1" customWidth="1" style="391" min="26" max="26"/>
    <col width="42.42578125" bestFit="1" customWidth="1" style="391" min="27" max="27"/>
    <col width="33.85546875" bestFit="1" customWidth="1" style="391" min="28" max="28"/>
    <col width="42.28515625" bestFit="1" customWidth="1" style="391" min="29" max="29"/>
    <col width="41.7109375" bestFit="1" customWidth="1" style="391" min="30" max="30"/>
    <col width="45.28515625" bestFit="1" customWidth="1" style="391" min="31" max="31"/>
    <col width="42.42578125" bestFit="1" customWidth="1" style="391" min="32" max="32"/>
    <col width="15.140625" bestFit="1" customWidth="1" style="391" min="33" max="33"/>
    <col width="24" bestFit="1" customWidth="1" style="391" min="34" max="34"/>
    <col width="23.28515625" customWidth="1" style="391" min="35" max="35"/>
    <col width="20.85546875" bestFit="1" customWidth="1" style="391" min="36" max="36"/>
    <col width="25.7109375" bestFit="1" customWidth="1" style="391" min="37" max="37"/>
    <col width="12.5703125" bestFit="1" customWidth="1" style="259" min="38" max="38"/>
    <col width="9.140625" customWidth="1" style="259" min="39" max="39"/>
    <col width="9.140625" customWidth="1" style="391" min="40" max="40"/>
    <col width="9.140625" customWidth="1" style="530" min="41" max="42"/>
    <col width="9.140625" customWidth="1" style="530" min="43" max="16384"/>
  </cols>
  <sheetData>
    <row r="1" ht="13.5" customHeight="1" s="72" thickBot="1"/>
    <row r="2" ht="15" customHeight="1" s="72">
      <c r="B2" s="531" t="n"/>
      <c r="C2" s="532" t="n"/>
      <c r="D2" s="533" t="inlineStr">
        <is>
          <t>CLIENTE:</t>
        </is>
      </c>
      <c r="E2" s="534" t="n"/>
      <c r="F2" s="534" t="n"/>
      <c r="G2" s="534" t="n"/>
      <c r="H2" s="533" t="inlineStr">
        <is>
          <t>OC.</t>
        </is>
      </c>
      <c r="I2" s="533" t="n"/>
      <c r="J2" s="534" t="n"/>
      <c r="K2" s="533" t="inlineStr">
        <is>
          <t>Quant.:</t>
        </is>
      </c>
      <c r="L2" s="534" t="n"/>
      <c r="M2" s="533" t="inlineStr">
        <is>
          <t>TIPO:</t>
        </is>
      </c>
      <c r="N2" s="533" t="n"/>
      <c r="O2" s="534" t="n"/>
      <c r="P2" s="534" t="n"/>
      <c r="Q2" s="534" t="inlineStr">
        <is>
          <t>Data</t>
        </is>
      </c>
      <c r="R2" s="535" t="n"/>
      <c r="T2" s="462" t="n"/>
      <c r="U2" s="398" t="n"/>
      <c r="V2" s="398" t="n"/>
      <c r="W2" s="398" t="n"/>
      <c r="X2" s="398" t="n"/>
      <c r="Y2" s="398" t="n"/>
      <c r="Z2" s="398" t="n"/>
      <c r="AA2" s="398" t="n"/>
      <c r="AB2" s="398" t="n"/>
      <c r="AC2" s="398" t="n"/>
    </row>
    <row r="3" ht="17.25" customHeight="1" s="72" thickBot="1">
      <c r="B3" s="536" t="n"/>
      <c r="C3" s="537" t="n"/>
      <c r="D3" s="538" t="inlineStr">
        <is>
          <t>TECNOVA - WACKER</t>
        </is>
      </c>
      <c r="H3" s="538" t="inlineStr">
        <is>
          <t>None</t>
        </is>
      </c>
      <c r="K3" s="539" t="inlineStr">
        <is>
          <t>1</t>
        </is>
      </c>
      <c r="L3" s="540" t="n"/>
      <c r="M3" s="541" t="inlineStr">
        <is>
          <t>None</t>
        </is>
      </c>
      <c r="N3" s="542" t="n"/>
      <c r="O3" s="542" t="n"/>
      <c r="P3" s="543" t="n"/>
      <c r="Q3" s="378">
        <f>TODAY()</f>
        <v/>
      </c>
      <c r="R3" s="404" t="n"/>
      <c r="U3" s="398" t="n"/>
      <c r="V3" s="398" t="n"/>
      <c r="W3" s="398" t="n"/>
      <c r="X3" s="398" t="n"/>
      <c r="Y3" s="398" t="n"/>
      <c r="Z3" s="398" t="n"/>
      <c r="AA3" s="260" t="n"/>
      <c r="AB3" s="398" t="n"/>
      <c r="AC3" s="398" t="n"/>
      <c r="AN3" s="407" t="n"/>
    </row>
    <row r="4" ht="17.25" customHeight="1" s="72" thickBot="1">
      <c r="B4" s="544" t="n"/>
      <c r="C4" s="545" t="n"/>
      <c r="D4" s="546" t="inlineStr">
        <is>
          <t>CILINDRO 4</t>
        </is>
      </c>
      <c r="E4" s="403" t="n"/>
      <c r="F4" s="547" t="n"/>
      <c r="G4" s="547" t="n"/>
      <c r="H4" s="548" t="n"/>
      <c r="I4" s="548" t="n"/>
      <c r="J4" s="548" t="n"/>
      <c r="K4" s="548" t="n"/>
      <c r="L4" s="548" t="n"/>
      <c r="M4" s="548" t="n"/>
      <c r="N4" s="548" t="n"/>
      <c r="O4" s="549" t="n"/>
      <c r="P4" s="549" t="n"/>
      <c r="Q4" s="549" t="n"/>
      <c r="R4" s="550" t="n"/>
      <c r="T4" s="407" t="n"/>
      <c r="U4" s="398" t="n"/>
      <c r="V4" s="398" t="n"/>
      <c r="W4" s="398" t="n"/>
      <c r="X4" s="398" t="n"/>
      <c r="Y4" s="398" t="n"/>
      <c r="Z4" s="398" t="n"/>
      <c r="AA4" s="260" t="n"/>
      <c r="AB4" s="398" t="n"/>
      <c r="AC4" s="398" t="n"/>
      <c r="AN4" s="407" t="n"/>
    </row>
    <row r="5" ht="24.95" customHeight="1" s="72">
      <c r="B5" s="551" t="inlineStr">
        <is>
          <t>CAM 1</t>
        </is>
      </c>
      <c r="C5" s="33" t="n"/>
      <c r="D5" s="32" t="inlineStr">
        <is>
          <t>MÍNIMA</t>
        </is>
      </c>
      <c r="E5" s="32" t="inlineStr">
        <is>
          <t>IDEAL</t>
        </is>
      </c>
      <c r="F5" s="31" t="inlineStr">
        <is>
          <t>MÁXIMA</t>
        </is>
      </c>
      <c r="G5" s="552" t="inlineStr">
        <is>
          <t>None-101, Cilindro 4</t>
        </is>
      </c>
      <c r="H5" s="552" t="n"/>
      <c r="I5" s="552" t="n"/>
      <c r="J5" s="553" t="n">
        <v>4</v>
      </c>
      <c r="K5" s="553" t="n">
        <v>5</v>
      </c>
      <c r="L5" s="553" t="n">
        <v>6</v>
      </c>
      <c r="M5" s="553" t="n">
        <v>7</v>
      </c>
      <c r="N5" s="553" t="n">
        <v>8</v>
      </c>
      <c r="O5" s="553" t="n">
        <v>9</v>
      </c>
      <c r="P5" s="553" t="n">
        <v>10</v>
      </c>
      <c r="Q5" s="553" t="n">
        <v>11</v>
      </c>
      <c r="R5" s="554" t="n">
        <v>12</v>
      </c>
      <c r="T5" s="462" t="n"/>
      <c r="U5" s="260" t="n"/>
      <c r="V5" s="260" t="n"/>
      <c r="W5" s="260" t="n"/>
      <c r="X5" s="260" t="n"/>
      <c r="Y5" s="260" t="n"/>
      <c r="Z5" s="260" t="n"/>
      <c r="AA5" s="260" t="n"/>
      <c r="AB5" s="398" t="n"/>
      <c r="AC5" s="398" t="n"/>
      <c r="AN5" s="407" t="n"/>
    </row>
    <row r="6" ht="24.95" customHeight="1" s="72">
      <c r="B6" s="555" t="n"/>
      <c r="C6" s="28">
        <f>'BOBINAGEM C1'!C22</f>
        <v/>
      </c>
      <c r="D6" s="251">
        <f>E6*(1-($D$29/100))</f>
        <v/>
      </c>
      <c r="E6" s="37" t="n">
        <v>859.1799999999999</v>
      </c>
      <c r="F6" s="251">
        <f>E6*(1+($D$29/100))</f>
        <v/>
      </c>
      <c r="G6" s="50" t="n"/>
      <c r="H6" s="51" t="n"/>
      <c r="I6" s="51" t="n"/>
      <c r="J6" s="64" t="n"/>
      <c r="K6" s="40" t="n"/>
      <c r="L6" s="64" t="n"/>
      <c r="M6" s="40" t="n"/>
      <c r="N6" s="40" t="n"/>
      <c r="O6" s="39" t="n"/>
      <c r="P6" s="39" t="n"/>
      <c r="Q6" s="39" t="n"/>
      <c r="R6" s="38" t="n"/>
      <c r="U6" s="407" t="n"/>
      <c r="V6" s="407" t="n"/>
      <c r="W6" s="398" t="n"/>
      <c r="X6" s="398" t="n"/>
      <c r="Y6" s="398" t="n"/>
      <c r="Z6" s="398" t="n"/>
      <c r="AA6" s="260" t="n"/>
      <c r="AB6" s="398" t="n"/>
      <c r="AC6" s="398" t="n"/>
      <c r="AN6" s="407" t="n"/>
    </row>
    <row r="7" ht="24.95" customHeight="1" s="72">
      <c r="B7" s="555" t="n"/>
      <c r="C7" s="28">
        <f>'BOBINAGEM C1'!C24</f>
        <v/>
      </c>
      <c r="D7" s="251">
        <f>E7*(1-($D$29/100))</f>
        <v/>
      </c>
      <c r="E7" s="37" t="n">
        <v>316.754</v>
      </c>
      <c r="F7" s="251">
        <f>E7*(1+($D$29/100))</f>
        <v/>
      </c>
      <c r="G7" s="52" t="n"/>
      <c r="H7" s="53" t="n"/>
      <c r="I7" s="53" t="n"/>
      <c r="J7" s="65" t="n"/>
      <c r="K7" s="25" t="n"/>
      <c r="L7" s="65" t="n"/>
      <c r="M7" s="25" t="n"/>
      <c r="N7" s="25" t="n"/>
      <c r="O7" s="24" t="n"/>
      <c r="P7" s="24" t="n"/>
      <c r="Q7" s="24" t="n"/>
      <c r="R7" s="23" t="n"/>
      <c r="T7" s="407" t="n"/>
      <c r="U7" s="407" t="n"/>
      <c r="V7" s="407" t="n"/>
      <c r="W7" s="398" t="n"/>
      <c r="X7" s="398" t="n"/>
      <c r="Y7" s="398" t="n"/>
      <c r="Z7" s="398" t="n"/>
      <c r="AA7" s="260" t="n"/>
      <c r="AB7" s="398" t="n"/>
      <c r="AC7" s="398" t="n"/>
      <c r="AN7" s="407" t="n"/>
    </row>
    <row r="8" ht="24.95" customHeight="1" s="72" thickBot="1">
      <c r="B8" s="555" t="n"/>
      <c r="C8" s="22">
        <f>'BOBINAGEM C1'!C26</f>
        <v/>
      </c>
      <c r="D8" s="251">
        <f>E8*(1-($D$29/100))</f>
        <v/>
      </c>
      <c r="E8" s="37" t="n">
        <v>3348.80989</v>
      </c>
      <c r="F8" s="251">
        <f>E8*(1+($D$29/100))</f>
        <v/>
      </c>
      <c r="G8" s="54" t="n"/>
      <c r="H8" s="55" t="n"/>
      <c r="I8" s="55" t="n"/>
      <c r="J8" s="66" t="n"/>
      <c r="K8" s="36" t="n"/>
      <c r="L8" s="66" t="n"/>
      <c r="M8" s="36" t="n"/>
      <c r="N8" s="36" t="n"/>
      <c r="O8" s="35" t="n"/>
      <c r="P8" s="35" t="n"/>
      <c r="Q8" s="35" t="n"/>
      <c r="R8" s="34" t="n"/>
      <c r="T8" s="462" t="n"/>
      <c r="U8" s="260" t="n"/>
      <c r="V8" s="260" t="n"/>
      <c r="W8" s="260" t="n"/>
      <c r="X8" s="260" t="n"/>
      <c r="Y8" s="260" t="n"/>
      <c r="Z8" s="260" t="n"/>
      <c r="AA8" s="260" t="n"/>
      <c r="AB8" s="260" t="n"/>
      <c r="AC8" s="260" t="n"/>
      <c r="AD8" s="260" t="n"/>
      <c r="AE8" s="260" t="n"/>
      <c r="AF8" s="260" t="n"/>
      <c r="AG8" s="260" t="n"/>
      <c r="AH8" s="260" t="n"/>
      <c r="AI8" s="260" t="n"/>
      <c r="AJ8" s="260" t="n"/>
      <c r="AN8" s="407" t="n"/>
    </row>
    <row r="9" ht="24.95" customHeight="1" s="72">
      <c r="B9" s="369" t="inlineStr">
        <is>
          <t>CAM 2</t>
        </is>
      </c>
      <c r="C9" s="33" t="n"/>
      <c r="D9" s="32" t="inlineStr">
        <is>
          <t>MÍNIMA</t>
        </is>
      </c>
      <c r="E9" s="32" t="inlineStr">
        <is>
          <t>IDEAL</t>
        </is>
      </c>
      <c r="F9" s="31" t="inlineStr">
        <is>
          <t>MÁXIMA</t>
        </is>
      </c>
      <c r="G9" s="552" t="inlineStr">
        <is>
          <t>None-101, Cilindro 4</t>
        </is>
      </c>
      <c r="H9" s="552" t="n"/>
      <c r="I9" s="552" t="n"/>
      <c r="J9" s="553" t="n">
        <v>4</v>
      </c>
      <c r="K9" s="553" t="n">
        <v>5</v>
      </c>
      <c r="L9" s="553" t="n">
        <v>6</v>
      </c>
      <c r="M9" s="553" t="n">
        <v>7</v>
      </c>
      <c r="N9" s="553" t="n">
        <v>8</v>
      </c>
      <c r="O9" s="553" t="n">
        <v>9</v>
      </c>
      <c r="P9" s="553" t="n">
        <v>10</v>
      </c>
      <c r="Q9" s="553" t="n">
        <v>11</v>
      </c>
      <c r="R9" s="554" t="n">
        <v>12</v>
      </c>
      <c r="U9" s="407" t="n"/>
      <c r="V9" s="261" t="n"/>
      <c r="W9" s="398" t="n"/>
      <c r="X9" s="398" t="n"/>
      <c r="Y9" s="398" t="n"/>
      <c r="Z9" s="398" t="n"/>
      <c r="AA9" s="260" t="n"/>
      <c r="AB9" s="398" t="n"/>
      <c r="AC9" s="398" t="n"/>
      <c r="AN9" s="407" t="n"/>
    </row>
    <row r="10" ht="24.95" customHeight="1" s="72">
      <c r="B10" s="555" t="n"/>
      <c r="C10" s="28">
        <f>C7</f>
        <v/>
      </c>
      <c r="D10" s="251">
        <f>E10*(1-($D$29/100))</f>
        <v/>
      </c>
      <c r="E10" s="37" t="n">
        <v>316.754</v>
      </c>
      <c r="F10" s="251">
        <f>E10*(1+($D$29/100))</f>
        <v/>
      </c>
      <c r="G10" s="52" t="n"/>
      <c r="H10" s="53" t="n"/>
      <c r="I10" s="53" t="n"/>
      <c r="J10" s="65" t="n"/>
      <c r="K10" s="25" t="n"/>
      <c r="L10" s="65" t="n"/>
      <c r="M10" s="25" t="n"/>
      <c r="N10" s="25" t="n"/>
      <c r="O10" s="24" t="n"/>
      <c r="P10" s="24" t="n"/>
      <c r="Q10" s="24" t="n"/>
      <c r="R10" s="23" t="n"/>
      <c r="U10" s="407" t="n"/>
      <c r="V10" s="261" t="n"/>
      <c r="W10" s="398" t="n"/>
      <c r="X10" s="398" t="n"/>
      <c r="Y10" s="398" t="n"/>
      <c r="Z10" s="398" t="n"/>
      <c r="AA10" s="260" t="n"/>
      <c r="AB10" s="398" t="n"/>
      <c r="AC10" s="398" t="n"/>
    </row>
    <row r="11" ht="24.95" customHeight="1" s="72" thickBot="1">
      <c r="B11" s="555" t="n"/>
      <c r="C11" s="22">
        <f>C8</f>
        <v/>
      </c>
      <c r="D11" s="251">
        <f>E11*(1-($D$29/100))</f>
        <v/>
      </c>
      <c r="E11" s="37" t="n">
        <v>3372.52894</v>
      </c>
      <c r="F11" s="251">
        <f>E11*(1+($D$29/100))</f>
        <v/>
      </c>
      <c r="G11" s="54" t="n"/>
      <c r="H11" s="55" t="n"/>
      <c r="I11" s="55" t="n"/>
      <c r="J11" s="66" t="n"/>
      <c r="K11" s="36" t="n"/>
      <c r="L11" s="66" t="n"/>
      <c r="M11" s="36" t="n"/>
      <c r="N11" s="36" t="n"/>
      <c r="O11" s="35" t="n"/>
      <c r="P11" s="35" t="n"/>
      <c r="Q11" s="35" t="n"/>
      <c r="R11" s="34" t="n"/>
      <c r="T11" s="462" t="n"/>
      <c r="U11" s="260" t="n"/>
      <c r="V11" s="260" t="n"/>
      <c r="W11" s="260" t="n"/>
      <c r="X11" s="260" t="n"/>
      <c r="Y11" s="260" t="n"/>
      <c r="Z11" s="260" t="n"/>
      <c r="AA11" s="260" t="n"/>
      <c r="AB11" s="415" t="n"/>
      <c r="AC11" s="415" t="n"/>
      <c r="AD11" s="415" t="n"/>
      <c r="AE11" s="415" t="n"/>
      <c r="AF11" s="415" t="n"/>
      <c r="AG11" s="415" t="n"/>
      <c r="AH11" s="415" t="n"/>
      <c r="AI11" s="415" t="n"/>
      <c r="AN11" s="415" t="n"/>
    </row>
    <row r="12" ht="24.95" customHeight="1" s="72">
      <c r="B12" s="369" t="inlineStr">
        <is>
          <t>CAM 3</t>
        </is>
      </c>
      <c r="C12" s="33" t="n"/>
      <c r="D12" s="32" t="inlineStr">
        <is>
          <t>MÍNIMA</t>
        </is>
      </c>
      <c r="E12" s="32" t="inlineStr">
        <is>
          <t>IDEAL</t>
        </is>
      </c>
      <c r="F12" s="31" t="inlineStr">
        <is>
          <t>MÁXIMA</t>
        </is>
      </c>
      <c r="G12" s="552" t="inlineStr">
        <is>
          <t>None-101, Cilindro 4</t>
        </is>
      </c>
      <c r="H12" s="552" t="n"/>
      <c r="I12" s="552" t="n"/>
      <c r="J12" s="553" t="n">
        <v>4</v>
      </c>
      <c r="K12" s="553" t="n">
        <v>5</v>
      </c>
      <c r="L12" s="553" t="n">
        <v>6</v>
      </c>
      <c r="M12" s="553" t="n">
        <v>7</v>
      </c>
      <c r="N12" s="553" t="n">
        <v>8</v>
      </c>
      <c r="O12" s="553" t="n">
        <v>9</v>
      </c>
      <c r="P12" s="553" t="n">
        <v>10</v>
      </c>
      <c r="Q12" s="553" t="n">
        <v>11</v>
      </c>
      <c r="R12" s="554" t="n">
        <v>12</v>
      </c>
      <c r="U12" s="407" t="n"/>
      <c r="V12" s="261" t="n"/>
      <c r="W12" s="398" t="n"/>
      <c r="X12" s="398" t="n"/>
      <c r="AB12" s="420" t="n"/>
      <c r="AC12" s="420" t="n"/>
      <c r="AD12" s="420" t="n"/>
      <c r="AE12" s="420" t="n"/>
      <c r="AF12" s="420" t="n"/>
      <c r="AG12" s="420" t="n"/>
      <c r="AH12" s="420" t="n"/>
      <c r="AI12" s="420" t="n"/>
      <c r="AN12" s="420" t="n"/>
    </row>
    <row r="13" ht="24.95" customHeight="1" s="72">
      <c r="B13" s="555" t="n"/>
      <c r="C13" s="28">
        <f>C10</f>
        <v/>
      </c>
      <c r="D13" s="251">
        <f>E13*(1-($D$29/100))</f>
        <v/>
      </c>
      <c r="E13" s="37" t="n">
        <v>317.4805</v>
      </c>
      <c r="F13" s="251">
        <f>E13*(1+($D$29/100))</f>
        <v/>
      </c>
      <c r="G13" s="52" t="n"/>
      <c r="H13" s="53" t="n"/>
      <c r="I13" s="53" t="n"/>
      <c r="J13" s="65" t="n"/>
      <c r="K13" s="25" t="n"/>
      <c r="L13" s="65" t="n"/>
      <c r="M13" s="25" t="n"/>
      <c r="N13" s="25" t="n"/>
      <c r="O13" s="24" t="n"/>
      <c r="P13" s="24" t="n"/>
      <c r="Q13" s="24" t="n"/>
      <c r="R13" s="23" t="n"/>
      <c r="U13" s="407" t="n"/>
      <c r="V13" s="261" t="n"/>
      <c r="W13" s="398" t="n"/>
      <c r="X13" s="398" t="n"/>
      <c r="Y13" s="398" t="n"/>
      <c r="Z13" s="398" t="n"/>
      <c r="AA13" s="260" t="n"/>
      <c r="AB13" s="398" t="n"/>
      <c r="AC13" s="398" t="n"/>
      <c r="AN13" s="420" t="n"/>
    </row>
    <row r="14" ht="24.95" customHeight="1" s="72" thickBot="1">
      <c r="B14" s="555" t="n"/>
      <c r="C14" s="22">
        <f>C11</f>
        <v/>
      </c>
      <c r="D14" s="251">
        <f>E14*(1-($D$29/100))</f>
        <v/>
      </c>
      <c r="E14" s="37" t="n">
        <v>3396.248</v>
      </c>
      <c r="F14" s="251">
        <f>E14*(1+($D$29/100))</f>
        <v/>
      </c>
      <c r="G14" s="54" t="n"/>
      <c r="H14" s="55" t="n"/>
      <c r="I14" s="55" t="n"/>
      <c r="J14" s="66" t="n"/>
      <c r="K14" s="36" t="n"/>
      <c r="L14" s="66" t="n"/>
      <c r="M14" s="36" t="n"/>
      <c r="N14" s="36" t="n"/>
      <c r="O14" s="35" t="n"/>
      <c r="P14" s="35" t="n"/>
      <c r="Q14" s="35" t="n"/>
      <c r="R14" s="34" t="n"/>
      <c r="T14" s="462" t="n"/>
      <c r="U14" s="260" t="n"/>
      <c r="V14" s="260" t="n"/>
      <c r="W14" s="260" t="n"/>
      <c r="X14" s="260" t="n"/>
      <c r="Y14" s="260" t="n"/>
      <c r="Z14" s="260" t="n"/>
      <c r="AA14" s="260" t="n"/>
      <c r="AB14" s="260" t="n"/>
      <c r="AN14" s="420" t="n"/>
    </row>
    <row r="15" ht="24.95" customHeight="1" s="72">
      <c r="B15" s="369" t="inlineStr">
        <is>
          <t>CAM 4</t>
        </is>
      </c>
      <c r="C15" s="33" t="n"/>
      <c r="D15" s="32" t="inlineStr">
        <is>
          <t>MÍNIMA</t>
        </is>
      </c>
      <c r="E15" s="32" t="inlineStr">
        <is>
          <t>IDEAL</t>
        </is>
      </c>
      <c r="F15" s="31" t="inlineStr">
        <is>
          <t>MÁXIMA</t>
        </is>
      </c>
      <c r="G15" s="552" t="inlineStr">
        <is>
          <t>None-101, Cilindro 4</t>
        </is>
      </c>
      <c r="H15" s="552" t="n"/>
      <c r="I15" s="552" t="n"/>
      <c r="J15" s="553" t="n">
        <v>4</v>
      </c>
      <c r="K15" s="553" t="n">
        <v>5</v>
      </c>
      <c r="L15" s="553" t="n">
        <v>6</v>
      </c>
      <c r="M15" s="553" t="n">
        <v>7</v>
      </c>
      <c r="N15" s="553" t="n">
        <v>8</v>
      </c>
      <c r="O15" s="553" t="n">
        <v>9</v>
      </c>
      <c r="P15" s="553" t="n">
        <v>10</v>
      </c>
      <c r="Q15" s="553" t="n">
        <v>11</v>
      </c>
      <c r="R15" s="554" t="n">
        <v>12</v>
      </c>
      <c r="U15" s="398" t="n"/>
      <c r="V15" s="398" t="n"/>
      <c r="W15" s="260" t="n"/>
      <c r="X15" s="398" t="n"/>
      <c r="Y15" s="398" t="n"/>
      <c r="AN15" s="420" t="n"/>
    </row>
    <row r="16" ht="24.95" customHeight="1" s="72">
      <c r="B16" s="555" t="n"/>
      <c r="C16" s="28">
        <f>C13</f>
        <v/>
      </c>
      <c r="D16" s="251">
        <f>E16*(1-($D$29/100))</f>
        <v/>
      </c>
      <c r="E16" s="37" t="n">
        <v>320.3865</v>
      </c>
      <c r="F16" s="251">
        <f>E16*(1+($D$29/100))</f>
        <v/>
      </c>
      <c r="G16" s="52" t="n"/>
      <c r="H16" s="53" t="n"/>
      <c r="I16" s="53" t="n"/>
      <c r="J16" s="65" t="n"/>
      <c r="K16" s="25" t="n"/>
      <c r="L16" s="65" t="n"/>
      <c r="M16" s="25" t="n"/>
      <c r="N16" s="25" t="n"/>
      <c r="O16" s="24" t="n"/>
      <c r="P16" s="24" t="n"/>
      <c r="Q16" s="24" t="n"/>
      <c r="R16" s="23" t="n"/>
      <c r="U16" s="407" t="n"/>
      <c r="V16" s="261" t="n"/>
      <c r="W16" s="398" t="n"/>
      <c r="X16" s="398" t="n"/>
      <c r="Y16" s="398" t="n"/>
      <c r="Z16" s="398" t="n"/>
      <c r="AA16" s="260" t="n"/>
      <c r="AB16" s="398" t="n"/>
      <c r="AC16" s="398" t="n"/>
    </row>
    <row r="17" ht="24.95" customHeight="1" s="72" thickBot="1">
      <c r="B17" s="555" t="n"/>
      <c r="C17" s="22">
        <f>C14</f>
        <v/>
      </c>
      <c r="D17" s="251">
        <f>E17*(1-($D$29/100))</f>
        <v/>
      </c>
      <c r="E17" s="37" t="n">
        <v>3419.96705</v>
      </c>
      <c r="F17" s="251">
        <f>E17*(1+($D$29/100))</f>
        <v/>
      </c>
      <c r="G17" s="54" t="n"/>
      <c r="H17" s="55" t="n"/>
      <c r="I17" s="55" t="n"/>
      <c r="J17" s="66" t="n"/>
      <c r="K17" s="36" t="n"/>
      <c r="L17" s="66" t="n"/>
      <c r="M17" s="36" t="n"/>
      <c r="N17" s="36" t="n"/>
      <c r="O17" s="35" t="n"/>
      <c r="P17" s="35" t="n"/>
      <c r="Q17" s="35" t="n"/>
      <c r="R17" s="34" t="n"/>
      <c r="T17" s="462" t="n"/>
      <c r="U17" s="260" t="n"/>
      <c r="V17" s="260" t="n"/>
      <c r="W17" s="260" t="n"/>
      <c r="X17" s="398" t="n"/>
      <c r="Y17" s="398" t="n"/>
      <c r="Z17" s="398" t="n"/>
      <c r="AA17" s="260" t="n"/>
      <c r="AB17" s="398" t="n"/>
      <c r="AC17" s="398" t="n"/>
    </row>
    <row r="18" ht="24.95" customHeight="1" s="72">
      <c r="B18" s="369" t="inlineStr">
        <is>
          <t>CAM 5</t>
        </is>
      </c>
      <c r="C18" s="33" t="n"/>
      <c r="D18" s="32" t="inlineStr">
        <is>
          <t>MÍNIMA</t>
        </is>
      </c>
      <c r="E18" s="32" t="inlineStr">
        <is>
          <t>IDEAL</t>
        </is>
      </c>
      <c r="F18" s="31" t="inlineStr">
        <is>
          <t>MÁXIMA</t>
        </is>
      </c>
      <c r="G18" s="552" t="inlineStr">
        <is>
          <t>None-101, Cilindro 4</t>
        </is>
      </c>
      <c r="H18" s="552" t="n"/>
      <c r="I18" s="552" t="n"/>
      <c r="J18" s="553" t="n">
        <v>4</v>
      </c>
      <c r="K18" s="553" t="n">
        <v>5</v>
      </c>
      <c r="L18" s="553" t="n">
        <v>6</v>
      </c>
      <c r="M18" s="553" t="n">
        <v>7</v>
      </c>
      <c r="N18" s="553" t="n">
        <v>8</v>
      </c>
      <c r="O18" s="553" t="n">
        <v>9</v>
      </c>
      <c r="P18" s="553" t="n">
        <v>10</v>
      </c>
      <c r="Q18" s="553" t="n">
        <v>11</v>
      </c>
      <c r="R18" s="554" t="n">
        <v>12</v>
      </c>
      <c r="U18" s="407" t="n"/>
      <c r="V18" s="261" t="n"/>
      <c r="W18" s="398" t="n"/>
      <c r="X18" s="398" t="n"/>
      <c r="Y18" s="398" t="n"/>
      <c r="Z18" s="398" t="n"/>
      <c r="AA18" s="260" t="n"/>
      <c r="AB18" s="398" t="n"/>
      <c r="AC18" s="398" t="n"/>
    </row>
    <row r="19" ht="24.95" customHeight="1" s="72">
      <c r="B19" s="555" t="n"/>
      <c r="C19" s="28">
        <f>C16</f>
        <v/>
      </c>
      <c r="D19" s="251">
        <f>E19*(1-($D$29/100))</f>
        <v/>
      </c>
      <c r="E19" s="37" t="n">
        <v>316.754</v>
      </c>
      <c r="F19" s="251">
        <f>E19*(1+($D$29/100))</f>
        <v/>
      </c>
      <c r="G19" s="52" t="n"/>
      <c r="H19" s="53" t="n"/>
      <c r="I19" s="53" t="n"/>
      <c r="J19" s="65" t="n"/>
      <c r="K19" s="25" t="n"/>
      <c r="L19" s="65" t="n"/>
      <c r="M19" s="25" t="n"/>
      <c r="N19" s="25" t="n"/>
      <c r="O19" s="24" t="n"/>
      <c r="P19" s="24" t="n"/>
      <c r="Q19" s="24" t="n"/>
      <c r="R19" s="23" t="n"/>
      <c r="U19" s="407" t="n"/>
      <c r="V19" s="261" t="n"/>
      <c r="W19" s="398" t="n"/>
      <c r="X19" s="398" t="n"/>
      <c r="Y19" s="398" t="n"/>
      <c r="Z19" s="398" t="n"/>
      <c r="AA19" s="260" t="n"/>
      <c r="AB19" s="398" t="n"/>
      <c r="AC19" s="398" t="n"/>
    </row>
    <row r="20" ht="24.95" customHeight="1" s="72" thickBot="1">
      <c r="B20" s="555" t="n"/>
      <c r="C20" s="22">
        <f>C17</f>
        <v/>
      </c>
      <c r="D20" s="251">
        <f>E20*(1-($D$29/100))</f>
        <v/>
      </c>
      <c r="E20" s="37" t="n">
        <v>3348.80989</v>
      </c>
      <c r="F20" s="251">
        <f>E20*(1+($D$29/100))</f>
        <v/>
      </c>
      <c r="G20" s="54" t="n"/>
      <c r="H20" s="55" t="n"/>
      <c r="I20" s="55" t="n"/>
      <c r="J20" s="66" t="n"/>
      <c r="K20" s="36" t="n"/>
      <c r="L20" s="66" t="n"/>
      <c r="M20" s="36" t="n"/>
      <c r="N20" s="36" t="n"/>
      <c r="O20" s="35" t="n"/>
      <c r="P20" s="35" t="n"/>
      <c r="Q20" s="35" t="n"/>
      <c r="R20" s="34" t="n"/>
      <c r="T20" s="462" t="n"/>
      <c r="U20" s="260" t="n"/>
      <c r="V20" s="260" t="n"/>
      <c r="W20" s="260" t="n"/>
      <c r="X20" s="260" t="n"/>
      <c r="Y20" s="398" t="n"/>
      <c r="Z20" s="398" t="n"/>
      <c r="AA20" s="260" t="n"/>
      <c r="AB20" s="398" t="n"/>
      <c r="AC20" s="398" t="n"/>
    </row>
    <row r="21" ht="24.95" customHeight="1" s="72">
      <c r="B21" s="369" t="inlineStr">
        <is>
          <t>CAM 6</t>
        </is>
      </c>
      <c r="C21" s="33" t="n"/>
      <c r="D21" s="32" t="inlineStr">
        <is>
          <t>MÍNIMA</t>
        </is>
      </c>
      <c r="E21" s="32" t="inlineStr">
        <is>
          <t>IDEAL</t>
        </is>
      </c>
      <c r="F21" s="31" t="inlineStr">
        <is>
          <t>MÁXIMA</t>
        </is>
      </c>
      <c r="G21" s="552" t="inlineStr">
        <is>
          <t>None-101, Cilindro 4</t>
        </is>
      </c>
      <c r="H21" s="552" t="n"/>
      <c r="I21" s="552" t="n"/>
      <c r="J21" s="553" t="n">
        <v>4</v>
      </c>
      <c r="K21" s="553" t="n">
        <v>5</v>
      </c>
      <c r="L21" s="553" t="n">
        <v>6</v>
      </c>
      <c r="M21" s="553" t="n">
        <v>7</v>
      </c>
      <c r="N21" s="553" t="n">
        <v>8</v>
      </c>
      <c r="O21" s="553" t="n">
        <v>9</v>
      </c>
      <c r="P21" s="553" t="n">
        <v>10</v>
      </c>
      <c r="Q21" s="553" t="n">
        <v>11</v>
      </c>
      <c r="R21" s="554" t="n">
        <v>12</v>
      </c>
      <c r="U21" s="407" t="n"/>
      <c r="V21" s="261" t="n"/>
      <c r="W21" s="398" t="n"/>
      <c r="X21" s="398" t="n"/>
      <c r="Y21" s="398" t="n"/>
      <c r="Z21" s="398" t="n"/>
      <c r="AA21" s="260" t="n"/>
      <c r="AB21" s="398" t="n"/>
      <c r="AC21" s="398" t="n"/>
    </row>
    <row r="22" ht="24.95" customHeight="1" s="72">
      <c r="B22" s="555" t="n"/>
      <c r="C22" s="28">
        <f>C19</f>
        <v/>
      </c>
      <c r="D22" s="251">
        <f>E22*(1-($D$29/100))</f>
        <v/>
      </c>
      <c r="E22" s="37" t="n">
        <v>316.754</v>
      </c>
      <c r="F22" s="251">
        <f>E22*(1+($D$29/100))</f>
        <v/>
      </c>
      <c r="G22" s="27" t="n"/>
      <c r="H22" s="26" t="n"/>
      <c r="I22" s="26" t="n"/>
      <c r="J22" s="65" t="n"/>
      <c r="K22" s="25" t="n"/>
      <c r="L22" s="25" t="n"/>
      <c r="M22" s="25" t="n"/>
      <c r="N22" s="25" t="n"/>
      <c r="O22" s="24" t="n"/>
      <c r="P22" s="24" t="n"/>
      <c r="Q22" s="24" t="n"/>
      <c r="R22" s="23" t="n"/>
      <c r="U22" s="260" t="n"/>
      <c r="V22" s="260" t="n"/>
      <c r="W22" s="260" t="n"/>
      <c r="X22" s="260" t="n"/>
      <c r="Y22" s="398" t="n"/>
      <c r="Z22" s="398" t="n"/>
      <c r="AA22" s="260" t="n"/>
      <c r="AB22" s="398" t="n"/>
      <c r="AC22" s="398" t="n"/>
    </row>
    <row r="23" ht="24.95" customHeight="1" s="72" thickBot="1">
      <c r="B23" s="555" t="n"/>
      <c r="C23" s="22">
        <f>C20</f>
        <v/>
      </c>
      <c r="D23" s="251">
        <f>E23*(1-($D$29/100))</f>
        <v/>
      </c>
      <c r="E23" s="37" t="n">
        <v>3372.52894</v>
      </c>
      <c r="F23" s="251">
        <f>E23*(1+($D$29/100))</f>
        <v/>
      </c>
      <c r="G23" s="21" t="n"/>
      <c r="H23" s="20" t="n"/>
      <c r="I23" s="20" t="n"/>
      <c r="J23" s="21" t="n"/>
      <c r="K23" s="20" t="n"/>
      <c r="L23" s="20" t="n"/>
      <c r="M23" s="19" t="n"/>
      <c r="N23" s="19" t="n"/>
      <c r="O23" s="18" t="n"/>
      <c r="P23" s="18" t="n"/>
      <c r="Q23" s="18" t="n"/>
      <c r="R23" s="17" t="n"/>
      <c r="U23" s="407" t="n"/>
      <c r="V23" s="261" t="n"/>
      <c r="W23" s="398" t="n"/>
      <c r="X23" s="398" t="n"/>
      <c r="Y23" s="398" t="n"/>
      <c r="Z23" s="398" t="n"/>
      <c r="AA23" s="260" t="n"/>
      <c r="AB23" s="398" t="n"/>
      <c r="AC23" s="398" t="n"/>
    </row>
    <row r="24" ht="24.95" customHeight="1" s="72">
      <c r="B24" s="369" t="inlineStr">
        <is>
          <t>CAM 7</t>
        </is>
      </c>
      <c r="C24" s="33" t="n"/>
      <c r="D24" s="32" t="inlineStr">
        <is>
          <t>MÍNIMA</t>
        </is>
      </c>
      <c r="E24" s="32" t="inlineStr">
        <is>
          <t>IDEAL</t>
        </is>
      </c>
      <c r="F24" s="31" t="inlineStr">
        <is>
          <t>MÁXIMA</t>
        </is>
      </c>
      <c r="G24" s="552" t="inlineStr">
        <is>
          <t>None-101, Cilindro 4</t>
        </is>
      </c>
      <c r="H24" s="552" t="n"/>
      <c r="I24" s="552" t="n"/>
      <c r="J24" s="553" t="n">
        <v>4</v>
      </c>
      <c r="K24" s="553" t="n">
        <v>5</v>
      </c>
      <c r="L24" s="553" t="n">
        <v>6</v>
      </c>
      <c r="M24" s="553" t="n">
        <v>7</v>
      </c>
      <c r="N24" s="553" t="n">
        <v>8</v>
      </c>
      <c r="O24" s="553" t="n">
        <v>9</v>
      </c>
      <c r="P24" s="553" t="n">
        <v>10</v>
      </c>
      <c r="Q24" s="553" t="n">
        <v>11</v>
      </c>
      <c r="R24" s="554" t="n">
        <v>12</v>
      </c>
      <c r="U24" s="407" t="n"/>
      <c r="V24" s="261" t="n"/>
      <c r="W24" s="398" t="n"/>
      <c r="X24" s="398" t="n"/>
      <c r="Y24" s="398" t="n"/>
      <c r="Z24" s="398" t="n"/>
      <c r="AA24" s="260" t="n"/>
      <c r="AB24" s="398" t="n"/>
      <c r="AC24" s="398" t="n"/>
    </row>
    <row r="25" ht="24.95" customHeight="1" s="72">
      <c r="B25" s="555" t="n"/>
      <c r="C25" s="28">
        <f>C22</f>
        <v/>
      </c>
      <c r="D25" s="251">
        <f>E25*(1-($D$29/100))</f>
        <v/>
      </c>
      <c r="E25" s="37" t="n">
        <v>317.4805</v>
      </c>
      <c r="F25" s="251">
        <f>E25*(1+($D$29/100))</f>
        <v/>
      </c>
      <c r="G25" s="27" t="n"/>
      <c r="H25" s="26" t="n"/>
      <c r="I25" s="26" t="n"/>
      <c r="J25" s="65" t="n"/>
      <c r="K25" s="25" t="n"/>
      <c r="L25" s="25" t="n"/>
      <c r="M25" s="25" t="n"/>
      <c r="N25" s="25" t="n"/>
      <c r="O25" s="24" t="n"/>
      <c r="P25" s="24" t="n"/>
      <c r="Q25" s="24" t="n"/>
      <c r="R25" s="23" t="n"/>
      <c r="T25" s="462" t="n"/>
      <c r="U25" s="260" t="n"/>
      <c r="V25" s="260" t="n"/>
      <c r="W25" s="260" t="n"/>
      <c r="X25" s="260" t="n"/>
      <c r="Y25" s="260" t="n"/>
      <c r="Z25" s="398" t="n"/>
      <c r="AA25" s="260" t="n"/>
      <c r="AB25" s="398" t="n"/>
      <c r="AC25" s="398" t="n"/>
    </row>
    <row r="26" ht="24.95" customHeight="1" s="72" thickBot="1">
      <c r="B26" s="555" t="n"/>
      <c r="C26" s="22">
        <f>C23</f>
        <v/>
      </c>
      <c r="D26" s="251">
        <f>E26*(1-($D$29/100))</f>
        <v/>
      </c>
      <c r="E26" s="37" t="n">
        <v>3396.248</v>
      </c>
      <c r="F26" s="251">
        <f>E26*(1+($D$29/100))</f>
        <v/>
      </c>
      <c r="G26" s="21" t="n"/>
      <c r="H26" s="20" t="n"/>
      <c r="I26" s="20" t="n"/>
      <c r="J26" s="21" t="n"/>
      <c r="K26" s="20" t="n"/>
      <c r="L26" s="20" t="n"/>
      <c r="M26" s="19" t="n"/>
      <c r="N26" s="19" t="n"/>
      <c r="O26" s="18" t="n"/>
      <c r="P26" s="18" t="n"/>
      <c r="Q26" s="18" t="n"/>
      <c r="R26" s="17" t="n"/>
      <c r="U26" s="407" t="n"/>
      <c r="V26" s="261" t="n"/>
      <c r="W26" s="398" t="n"/>
      <c r="X26" s="398" t="n"/>
      <c r="Y26" s="398" t="n"/>
      <c r="Z26" s="398" t="n"/>
      <c r="AA26" s="260" t="n"/>
      <c r="AB26" s="398" t="n"/>
      <c r="AC26" s="398" t="n"/>
    </row>
    <row r="27" ht="24.95" customHeight="1" s="72" thickBot="1">
      <c r="B27" s="556" t="inlineStr">
        <is>
          <t>Rev. 0          Emitido: RQS           Data:</t>
        </is>
      </c>
      <c r="C27" s="413" t="n"/>
      <c r="D27" s="557">
        <f>TODAY()</f>
        <v/>
      </c>
      <c r="E27" s="558" t="inlineStr">
        <is>
          <t>Operador:</t>
        </is>
      </c>
      <c r="F27" s="487" t="n"/>
      <c r="G27" s="559" t="inlineStr">
        <is>
          <t>None-101, Cilindro 4</t>
        </is>
      </c>
      <c r="H27" s="560" t="n"/>
      <c r="I27" s="560" t="n"/>
      <c r="J27" s="560" t="n"/>
      <c r="K27" s="560" t="n"/>
      <c r="L27" s="560" t="n"/>
      <c r="M27" s="561" t="n"/>
      <c r="N27" s="561" t="n"/>
      <c r="O27" s="561" t="n"/>
      <c r="P27" s="561" t="n"/>
      <c r="Q27" s="561" t="n"/>
      <c r="R27" s="562" t="n"/>
      <c r="U27" s="407" t="n"/>
      <c r="V27" s="261" t="n"/>
      <c r="W27" s="398" t="n"/>
      <c r="X27" s="398" t="n"/>
      <c r="Y27" s="398" t="n"/>
      <c r="Z27" s="398" t="n"/>
      <c r="AA27" s="260" t="n"/>
      <c r="AB27" s="398" t="n"/>
      <c r="AC27" s="398" t="n"/>
    </row>
    <row r="28" ht="15.75" customHeight="1" s="72" thickBot="1">
      <c r="E28" t="n">
        <v>320.3865</v>
      </c>
      <c r="T28" s="462" t="n"/>
      <c r="U28" s="260" t="n"/>
      <c r="V28" s="260" t="n"/>
      <c r="W28" s="260" t="n"/>
      <c r="X28" s="260" t="n"/>
      <c r="Y28" s="398" t="n"/>
      <c r="Z28" s="398" t="n"/>
      <c r="AA28" s="260" t="n"/>
      <c r="AB28" s="398" t="n"/>
      <c r="AC28" s="398" t="n"/>
    </row>
    <row r="29" ht="17.25" customHeight="1" s="72" thickBot="1">
      <c r="B29" s="563" t="inlineStr">
        <is>
          <t>tolerancia</t>
        </is>
      </c>
      <c r="C29" s="413" t="n"/>
      <c r="D29" s="564" t="n">
        <v>2</v>
      </c>
      <c r="E29" s="564" t="n">
        <v>3419.96705</v>
      </c>
      <c r="F29" s="565" t="n"/>
      <c r="U29" s="407" t="n"/>
      <c r="V29" s="261" t="n"/>
      <c r="W29" s="398" t="n"/>
      <c r="X29" s="398" t="n"/>
      <c r="Y29" s="398" t="n"/>
      <c r="Z29" s="398" t="n"/>
      <c r="AA29" s="260" t="n"/>
      <c r="AB29" s="398" t="n"/>
      <c r="AC29" s="398" t="n"/>
    </row>
    <row r="30" ht="16.5" customHeight="1" s="72">
      <c r="G30" t="inlineStr">
        <is>
          <t>None-101, Cilindro 4</t>
        </is>
      </c>
      <c r="U30" s="407" t="n"/>
      <c r="V30" s="261" t="n"/>
      <c r="W30" s="398" t="n"/>
      <c r="X30" s="398" t="n"/>
      <c r="Y30" s="398" t="n"/>
      <c r="Z30" s="398" t="n"/>
      <c r="AA30" s="260" t="n"/>
      <c r="AB30" s="398" t="n"/>
      <c r="AC30" s="398" t="n"/>
    </row>
    <row r="31" ht="15" customHeight="1" s="72">
      <c r="E31" t="n">
        <v>316.754</v>
      </c>
      <c r="T31" s="462" t="n"/>
      <c r="U31" s="260" t="n"/>
      <c r="V31" s="260" t="n"/>
    </row>
    <row r="32" ht="16.5" customHeight="1" s="72">
      <c r="E32" t="n">
        <v>3348.80989</v>
      </c>
      <c r="U32" s="407" t="n"/>
      <c r="V32" s="261" t="n"/>
      <c r="W32" s="398" t="n"/>
      <c r="X32" s="398" t="n"/>
      <c r="Y32" s="398" t="n"/>
      <c r="Z32" s="398" t="n"/>
      <c r="AA32" s="260" t="n"/>
      <c r="AB32" s="398" t="n"/>
      <c r="AC32" s="398" t="n"/>
    </row>
    <row r="33" ht="16.5" customHeight="1" s="72">
      <c r="G33" t="inlineStr">
        <is>
          <t>None-101, Cilindro 4</t>
        </is>
      </c>
      <c r="U33" s="407" t="n"/>
      <c r="V33" s="261" t="n"/>
      <c r="W33" s="398" t="n"/>
      <c r="X33" s="398" t="n"/>
      <c r="Y33" s="398" t="n"/>
      <c r="Z33" s="398" t="n"/>
      <c r="AA33" s="260" t="n"/>
      <c r="AB33" s="398" t="n"/>
      <c r="AC33" s="398" t="n"/>
    </row>
    <row r="34" ht="15" customHeight="1" s="72">
      <c r="E34" t="n">
        <v>316.754</v>
      </c>
      <c r="T34" s="462" t="n"/>
      <c r="U34" s="260" t="n"/>
      <c r="V34" s="260" t="n"/>
      <c r="W34" s="260" t="n"/>
      <c r="X34" s="260" t="n"/>
      <c r="Y34" s="260" t="n"/>
      <c r="Z34" s="260" t="n"/>
      <c r="AA34" s="260" t="n"/>
      <c r="AB34" s="260" t="n"/>
      <c r="AC34" s="398" t="n"/>
    </row>
    <row r="35" ht="16.5" customHeight="1" s="72">
      <c r="E35" t="n">
        <v>3372.52894</v>
      </c>
      <c r="U35" s="407" t="n"/>
      <c r="V35" s="261" t="n"/>
      <c r="W35" s="398" t="n"/>
      <c r="X35" s="398" t="n"/>
      <c r="Y35" s="398" t="n"/>
      <c r="Z35" s="398" t="n"/>
      <c r="AA35" s="260" t="n"/>
      <c r="AB35" s="398" t="n"/>
      <c r="AC35" s="398" t="n"/>
    </row>
    <row r="36" ht="15" customHeight="1" s="72">
      <c r="G36" t="inlineStr">
        <is>
          <t>None-101, Cilindro 4</t>
        </is>
      </c>
      <c r="U36" s="260" t="n"/>
      <c r="V36" s="260" t="n"/>
      <c r="W36" s="260" t="n"/>
      <c r="X36" s="260" t="n"/>
      <c r="Y36" s="260" t="n"/>
      <c r="Z36" s="260" t="n"/>
      <c r="AA36" s="260" t="n"/>
      <c r="AB36" s="260" t="n"/>
      <c r="AC36" s="260" t="n"/>
      <c r="AD36" s="260" t="n"/>
      <c r="AE36" s="260" t="n"/>
      <c r="AF36" s="260" t="n"/>
    </row>
    <row r="37" ht="16.5" customHeight="1" s="72">
      <c r="E37" t="n">
        <v>317.4805</v>
      </c>
      <c r="U37" s="407" t="n"/>
      <c r="V37" s="261" t="n"/>
      <c r="W37" s="398" t="n"/>
      <c r="X37" s="398" t="n"/>
      <c r="Y37" s="398" t="n"/>
      <c r="Z37" s="398" t="n"/>
      <c r="AA37" s="260" t="n"/>
      <c r="AB37" s="398" t="n"/>
      <c r="AC37" s="398" t="n"/>
    </row>
    <row r="38" ht="16.5" customHeight="1" s="72">
      <c r="E38" t="n">
        <v>3396.248</v>
      </c>
      <c r="U38" s="407" t="n"/>
      <c r="V38" s="261" t="n"/>
      <c r="W38" s="398" t="n"/>
      <c r="X38" s="398" t="n"/>
      <c r="Y38" s="398" t="n"/>
      <c r="Z38" s="398" t="n"/>
      <c r="AA38" s="260" t="n"/>
      <c r="AB38" s="398" t="n"/>
      <c r="AC38" s="398" t="n"/>
    </row>
    <row r="39" ht="15" customHeight="1" s="72">
      <c r="G39" t="inlineStr">
        <is>
          <t>None-101, Cilindro 4</t>
        </is>
      </c>
      <c r="T39" s="462" t="n"/>
      <c r="U39" s="260" t="n"/>
      <c r="V39" s="260" t="n"/>
      <c r="W39" s="398" t="n"/>
      <c r="X39" s="398" t="n"/>
      <c r="Y39" s="398" t="n"/>
      <c r="Z39" s="398" t="n"/>
      <c r="AA39" s="260" t="n"/>
      <c r="AB39" s="398" t="n"/>
      <c r="AC39" s="398" t="n"/>
    </row>
    <row r="40" ht="16.5" customHeight="1" s="72">
      <c r="E40" t="n">
        <v>320.3865</v>
      </c>
      <c r="U40" s="407" t="n"/>
      <c r="V40" s="261" t="n"/>
      <c r="W40" s="398" t="n"/>
      <c r="X40" s="398" t="n"/>
      <c r="Y40" s="398" t="n"/>
      <c r="Z40" s="398" t="n"/>
      <c r="AA40" s="260" t="n"/>
      <c r="AB40" s="398" t="n"/>
      <c r="AC40" s="398" t="n"/>
    </row>
    <row r="41" ht="16.5" customHeight="1" s="72">
      <c r="E41" t="n">
        <v>3419.96705</v>
      </c>
      <c r="U41" s="407" t="n"/>
      <c r="V41" s="261" t="n"/>
      <c r="W41" s="398" t="n"/>
      <c r="X41" s="398" t="n"/>
      <c r="Y41" s="398" t="n"/>
      <c r="Z41" s="398" t="n"/>
      <c r="AA41" s="260" t="n"/>
      <c r="AB41" s="398" t="n"/>
      <c r="AC41" s="398" t="n"/>
    </row>
    <row r="42" ht="15" customHeight="1" s="72">
      <c r="T42" s="462" t="n"/>
      <c r="U42" s="260" t="n"/>
      <c r="V42" s="260" t="n"/>
      <c r="W42" s="260" t="n"/>
      <c r="X42" s="260" t="n"/>
      <c r="Y42" s="260" t="n"/>
      <c r="Z42" s="260" t="n"/>
      <c r="AA42" s="260" t="n"/>
      <c r="AB42" s="398" t="n"/>
      <c r="AC42" s="398" t="n"/>
    </row>
    <row r="43" ht="16.5" customHeight="1" s="72">
      <c r="U43" s="407" t="n"/>
      <c r="V43" s="261" t="n"/>
      <c r="W43" s="398" t="n"/>
      <c r="X43" s="398" t="n"/>
      <c r="Y43" s="398" t="n"/>
      <c r="Z43" s="398" t="n"/>
      <c r="AA43" s="260" t="n"/>
      <c r="AB43" s="398" t="n"/>
      <c r="AC43" s="398" t="n"/>
    </row>
    <row r="44" ht="15" customHeight="1" s="72">
      <c r="X44" s="398" t="n"/>
      <c r="Y44" s="398" t="n"/>
      <c r="Z44" s="398" t="n"/>
      <c r="AA44" s="260" t="n"/>
      <c r="AB44" s="398" t="n"/>
      <c r="AC44" s="398" t="n"/>
    </row>
    <row r="45" ht="15" customHeight="1" s="72">
      <c r="T45" s="462" t="n"/>
      <c r="U45" s="260" t="n"/>
      <c r="V45" s="260" t="n"/>
      <c r="W45" s="260" t="n"/>
      <c r="X45" s="398" t="n"/>
      <c r="Y45" s="398" t="n"/>
      <c r="Z45" s="398" t="n"/>
      <c r="AA45" s="260" t="n"/>
      <c r="AB45" s="398" t="n"/>
      <c r="AC45" s="398" t="n"/>
    </row>
    <row r="46" ht="16.5" customHeight="1" s="72">
      <c r="U46" s="407" t="n"/>
      <c r="V46" s="261" t="n"/>
      <c r="W46" s="398" t="n"/>
      <c r="X46" s="398" t="n"/>
      <c r="Y46" s="398" t="n"/>
      <c r="Z46" s="398" t="n"/>
      <c r="AA46" s="260" t="n"/>
      <c r="AB46" s="398" t="n"/>
      <c r="AC46" s="398" t="n"/>
    </row>
    <row r="47" ht="16.5" customHeight="1" s="72">
      <c r="U47" s="407" t="n"/>
      <c r="V47" s="261" t="n"/>
      <c r="W47" s="398" t="n"/>
      <c r="X47" s="398" t="n"/>
      <c r="Y47" s="398" t="n"/>
      <c r="Z47" s="398" t="n"/>
      <c r="AA47" s="260" t="n"/>
      <c r="AB47" s="398" t="n"/>
      <c r="AC47" s="398" t="n"/>
    </row>
    <row r="48" ht="15" customHeight="1" s="72">
      <c r="T48" s="462" t="n"/>
      <c r="U48" s="262" t="n"/>
      <c r="V48" s="262" t="n"/>
      <c r="W48" s="262" t="n"/>
      <c r="X48" s="398" t="n"/>
      <c r="Y48" s="398" t="n"/>
      <c r="Z48" s="398" t="n"/>
      <c r="AA48" s="260" t="n"/>
      <c r="AB48" s="398" t="n"/>
      <c r="AC48" s="398" t="n"/>
    </row>
    <row r="49" ht="15" customHeight="1" s="72">
      <c r="U49" s="262" t="n"/>
      <c r="V49" s="262" t="n"/>
      <c r="W49" s="262" t="n"/>
      <c r="X49" s="398" t="n"/>
      <c r="Y49" s="398" t="n"/>
      <c r="Z49" s="398" t="n"/>
      <c r="AA49" s="260" t="n"/>
      <c r="AB49" s="398" t="n"/>
      <c r="AC49" s="398" t="n"/>
    </row>
    <row r="50" ht="15" customHeight="1" s="72">
      <c r="U50" s="262" t="n"/>
      <c r="V50" s="398" t="n"/>
      <c r="W50" s="262" t="n"/>
      <c r="X50" s="398" t="n"/>
      <c r="Y50" s="398" t="n"/>
      <c r="Z50" s="398" t="n"/>
      <c r="AA50" s="260" t="n"/>
      <c r="AB50" s="398" t="n"/>
      <c r="AC50" s="398" t="n"/>
    </row>
    <row r="51" ht="15" customHeight="1" s="72">
      <c r="U51" s="262" t="n"/>
      <c r="V51" s="262" t="n"/>
      <c r="W51" s="262" t="n"/>
      <c r="X51" s="398" t="n"/>
      <c r="Y51" s="398" t="n"/>
      <c r="Z51" s="398" t="n"/>
      <c r="AA51" s="260" t="n"/>
      <c r="AB51" s="398" t="n"/>
      <c r="AC51" s="398" t="n"/>
    </row>
    <row r="52" ht="15" customHeight="1" s="72">
      <c r="U52" s="398" t="n"/>
      <c r="V52" s="398" t="n"/>
      <c r="W52" s="398" t="n"/>
      <c r="X52" s="398" t="n"/>
      <c r="Y52" s="398" t="n"/>
      <c r="Z52" s="398" t="n"/>
      <c r="AA52" s="260" t="n"/>
      <c r="AB52" s="398" t="n"/>
      <c r="AC52" s="398" t="n"/>
    </row>
    <row r="53" ht="15" customHeight="1" s="72">
      <c r="U53" s="262" t="n"/>
      <c r="V53" s="262" t="n"/>
      <c r="W53" s="262" t="n"/>
      <c r="X53" s="398" t="n"/>
      <c r="Y53" s="398" t="n"/>
      <c r="Z53" s="398" t="n"/>
      <c r="AA53" s="260" t="n"/>
      <c r="AB53" s="398" t="n"/>
      <c r="AC53" s="398" t="n"/>
    </row>
    <row r="54" ht="15" customHeight="1" s="72">
      <c r="U54" s="262" t="n"/>
      <c r="V54" s="262" t="n"/>
      <c r="W54" s="262" t="n"/>
      <c r="X54" s="398" t="n"/>
      <c r="Y54" s="398" t="n"/>
      <c r="Z54" s="398" t="n"/>
      <c r="AA54" s="260" t="n"/>
      <c r="AB54" s="398" t="n"/>
      <c r="AC54" s="398" t="n"/>
    </row>
    <row r="55" ht="15" customHeight="1" s="72">
      <c r="T55" s="462" t="n"/>
      <c r="U55" s="398" t="n"/>
      <c r="V55" s="262" t="n"/>
      <c r="W55" s="118" t="n"/>
      <c r="X55" s="113" t="n"/>
      <c r="Y55" s="113" t="n"/>
      <c r="Z55" s="113" t="n"/>
      <c r="AA55" s="260" t="n"/>
      <c r="AB55" s="398" t="n"/>
      <c r="AC55" s="398" t="n"/>
    </row>
    <row r="56" ht="15" customHeight="1" s="72">
      <c r="U56" s="262" t="n"/>
      <c r="V56" s="262" t="n"/>
      <c r="W56" s="262" t="n"/>
      <c r="X56" s="398" t="n"/>
      <c r="Y56" s="398" t="n"/>
      <c r="Z56" s="398" t="n"/>
      <c r="AA56" s="260" t="n"/>
      <c r="AB56" s="398" t="n"/>
      <c r="AC56" s="398" t="n"/>
    </row>
    <row r="57" ht="15" customHeight="1" s="72">
      <c r="U57" s="262" t="n"/>
      <c r="V57" s="262" t="n"/>
      <c r="W57" s="262" t="n"/>
      <c r="X57" s="398" t="n"/>
      <c r="Y57" s="398" t="n"/>
      <c r="Z57" s="398" t="n"/>
      <c r="AA57" s="260" t="n"/>
      <c r="AB57" s="398" t="n"/>
      <c r="AC57" s="398" t="n"/>
    </row>
    <row r="58" ht="15" customHeight="1" s="72">
      <c r="T58" s="462" t="n"/>
      <c r="U58" s="260" t="n"/>
      <c r="V58" s="262" t="n"/>
      <c r="W58" s="262" t="n"/>
      <c r="X58" s="398" t="n"/>
      <c r="Y58" s="398" t="n"/>
      <c r="Z58" s="398" t="n"/>
      <c r="AA58" s="260" t="n"/>
      <c r="AB58" s="398" t="n"/>
      <c r="AC58" s="398" t="n"/>
    </row>
    <row r="59" ht="15" customHeight="1" s="72">
      <c r="U59" s="262" t="n"/>
      <c r="V59" s="262" t="n"/>
      <c r="W59" s="262" t="n"/>
      <c r="X59" s="398" t="n"/>
      <c r="Y59" s="398" t="n"/>
      <c r="Z59" s="398" t="n"/>
      <c r="AA59" s="260" t="n"/>
      <c r="AB59" s="398" t="n"/>
      <c r="AC59" s="398" t="n"/>
    </row>
    <row r="60" ht="15" customHeight="1" s="72">
      <c r="U60" s="262" t="n"/>
      <c r="V60" s="262" t="n"/>
      <c r="W60" s="262" t="n"/>
      <c r="X60" s="398" t="n"/>
      <c r="Y60" s="398" t="n"/>
      <c r="Z60" s="398" t="n"/>
      <c r="AA60" s="260" t="n"/>
      <c r="AB60" s="398" t="n"/>
      <c r="AC60" s="398" t="n"/>
    </row>
    <row r="61" ht="15" customHeight="1" s="72">
      <c r="T61" s="462" t="n"/>
      <c r="Y61" s="398" t="n"/>
      <c r="Z61" s="398" t="n"/>
      <c r="AA61" s="260" t="n"/>
      <c r="AB61" s="398" t="n"/>
      <c r="AC61" s="398" t="n"/>
    </row>
    <row r="62" ht="15" customHeight="1" s="72">
      <c r="U62" s="262" t="n"/>
      <c r="V62" s="262" t="n"/>
      <c r="W62" s="262" t="n"/>
      <c r="X62" s="398" t="n"/>
      <c r="Y62" s="398" t="n"/>
      <c r="Z62" s="398" t="n"/>
      <c r="AA62" s="260" t="n"/>
      <c r="AB62" s="398" t="n"/>
      <c r="AC62" s="398" t="n"/>
    </row>
    <row r="63" ht="15" customHeight="1" s="72">
      <c r="U63" s="262" t="n"/>
      <c r="V63" s="262" t="n"/>
      <c r="W63" s="262" t="n"/>
      <c r="X63" s="398" t="n"/>
      <c r="Y63" s="398" t="n"/>
      <c r="Z63" s="398" t="n"/>
      <c r="AA63" s="260" t="n"/>
      <c r="AB63" s="398" t="n"/>
      <c r="AC63" s="398" t="n"/>
    </row>
    <row r="64" ht="15" customHeight="1" s="72">
      <c r="T64" s="462" t="n"/>
      <c r="U64" s="260" t="n"/>
      <c r="V64" s="260" t="n"/>
      <c r="Y64" s="398" t="n"/>
      <c r="Z64" s="398" t="n"/>
      <c r="AA64" s="260" t="n"/>
      <c r="AB64" s="398" t="n"/>
      <c r="AC64" s="398" t="n"/>
    </row>
    <row r="65" ht="16.5" customHeight="1" s="72">
      <c r="U65" s="407" t="n"/>
      <c r="V65" s="261" t="n"/>
      <c r="Y65" s="398" t="n"/>
      <c r="Z65" s="398" t="n"/>
      <c r="AA65" s="260" t="n"/>
      <c r="AB65" s="398" t="n"/>
      <c r="AC65" s="398" t="n"/>
    </row>
    <row r="66" ht="16.5" customHeight="1" s="72">
      <c r="U66" s="407" t="n"/>
      <c r="V66" s="407" t="n"/>
    </row>
    <row r="67" ht="15" customHeight="1" s="72">
      <c r="AA67" s="260" t="n"/>
      <c r="AB67" s="260" t="n"/>
    </row>
    <row r="68" ht="16.5" customHeight="1" s="72">
      <c r="X68" s="407" t="n"/>
      <c r="AA68" s="260" t="n"/>
      <c r="AB68" s="260" t="n"/>
      <c r="AC68" s="407" t="n"/>
      <c r="AD68" s="407" t="n"/>
      <c r="AE68" s="407" t="n"/>
      <c r="AF68" s="407" t="n"/>
      <c r="AG68" s="407" t="n"/>
      <c r="AH68" s="407" t="n"/>
      <c r="AI68" s="407" t="n"/>
      <c r="AJ68" s="407" t="n"/>
      <c r="AK68" s="407" t="n"/>
    </row>
    <row r="69" ht="16.5" customHeight="1" s="72">
      <c r="X69" s="263" t="n"/>
      <c r="AA69" s="260" t="n"/>
      <c r="AB69" s="260" t="n"/>
      <c r="AC69" s="407" t="n"/>
      <c r="AD69" s="407" t="n"/>
      <c r="AE69" s="407" t="n"/>
      <c r="AF69" s="407" t="n"/>
      <c r="AG69" s="407" t="n"/>
      <c r="AH69" s="407" t="n"/>
      <c r="AI69" s="407" t="n"/>
      <c r="AJ69" s="407" t="n"/>
      <c r="AK69" s="407" t="n"/>
    </row>
    <row r="70" ht="16.5" customHeight="1" s="72">
      <c r="X70" s="407" t="n"/>
      <c r="AA70" s="260" t="n"/>
      <c r="AB70" s="260" t="n"/>
      <c r="AC70" s="407" t="n"/>
      <c r="AD70" s="407" t="n"/>
      <c r="AE70" s="407" t="n"/>
      <c r="AF70" s="407" t="n"/>
      <c r="AG70" s="407" t="n"/>
      <c r="AH70" s="407" t="n"/>
      <c r="AI70" s="407" t="n"/>
      <c r="AJ70" s="407" t="n"/>
      <c r="AK70" s="407" t="n"/>
    </row>
    <row r="71" ht="16.5" customHeight="1" s="72">
      <c r="X71" s="407" t="n"/>
      <c r="AA71" s="260" t="n"/>
      <c r="AB71" s="260" t="n"/>
      <c r="AC71" s="407" t="n"/>
      <c r="AD71" s="407" t="n"/>
      <c r="AE71" s="407" t="n"/>
      <c r="AF71" s="407" t="n"/>
      <c r="AG71" s="407" t="n"/>
      <c r="AH71" s="407" t="n"/>
      <c r="AI71" s="407" t="n"/>
      <c r="AJ71" s="407" t="n"/>
      <c r="AK71" s="407" t="n"/>
    </row>
    <row r="72" ht="16.5" customHeight="1" s="72">
      <c r="X72" s="407" t="n"/>
      <c r="AA72" s="260" t="n"/>
      <c r="AB72" s="260" t="n"/>
      <c r="AC72" s="407" t="n"/>
      <c r="AD72" s="407" t="n"/>
      <c r="AE72" s="407" t="n"/>
      <c r="AF72" s="407" t="n"/>
      <c r="AG72" s="407" t="n"/>
      <c r="AH72" s="407" t="n"/>
      <c r="AI72" s="407" t="n"/>
      <c r="AJ72" s="407" t="n"/>
      <c r="AK72" s="407" t="n"/>
    </row>
    <row r="73" ht="16.5" customHeight="1" s="72">
      <c r="X73" s="407" t="n"/>
      <c r="AA73" s="260" t="n"/>
      <c r="AB73" s="260" t="n"/>
      <c r="AC73" s="407" t="n"/>
      <c r="AD73" s="407" t="n"/>
      <c r="AE73" s="407" t="n"/>
      <c r="AF73" s="407" t="n"/>
      <c r="AG73" s="407" t="n"/>
      <c r="AH73" s="407" t="n"/>
      <c r="AI73" s="407" t="n"/>
      <c r="AJ73" s="407" t="n"/>
      <c r="AK73" s="407" t="n"/>
    </row>
    <row r="74" ht="16.5" customHeight="1" s="72">
      <c r="X74" s="459" t="n"/>
      <c r="AA74" s="260" t="n"/>
      <c r="AB74" s="260" t="n"/>
      <c r="AC74" s="407" t="n"/>
      <c r="AD74" s="407" t="n"/>
      <c r="AE74" s="407" t="n"/>
      <c r="AF74" s="407" t="n"/>
      <c r="AG74" s="407" t="n"/>
      <c r="AH74" s="407" t="n"/>
      <c r="AI74" s="407" t="n"/>
      <c r="AJ74" s="407" t="n"/>
      <c r="AK74" s="407" t="n"/>
    </row>
    <row r="75" ht="15" customHeight="1" s="72">
      <c r="X75" s="265" t="n"/>
      <c r="AA75" s="260" t="n"/>
      <c r="AB75" s="260" t="n"/>
    </row>
    <row r="76" ht="15" customHeight="1" s="72">
      <c r="X76" s="265" t="n"/>
      <c r="AA76" s="260" t="n"/>
      <c r="AB76" s="260" t="n"/>
      <c r="AC76" s="415" t="n"/>
      <c r="AD76" s="415" t="n"/>
      <c r="AE76" s="415" t="n"/>
      <c r="AF76" s="415" t="n"/>
      <c r="AG76" s="415" t="n"/>
      <c r="AH76" s="415" t="n"/>
      <c r="AI76" s="415" t="n"/>
      <c r="AJ76" s="415" t="n"/>
      <c r="AK76" s="415" t="n"/>
    </row>
    <row r="77" ht="15" customHeight="1" s="72">
      <c r="X77" s="265" t="n"/>
      <c r="AA77" s="260" t="n"/>
      <c r="AB77" s="260" t="n"/>
      <c r="AC77" s="420" t="n"/>
      <c r="AD77" s="420" t="n"/>
      <c r="AE77" s="420" t="n"/>
      <c r="AF77" s="420" t="n"/>
      <c r="AG77" s="420" t="n"/>
      <c r="AH77" s="420" t="n"/>
      <c r="AI77" s="420" t="n"/>
      <c r="AJ77" s="420" t="n"/>
      <c r="AK77" s="420" t="n"/>
    </row>
    <row r="78" ht="15" customHeight="1" s="72">
      <c r="X78" s="265" t="n"/>
      <c r="AA78" s="260" t="n"/>
      <c r="AB78" s="260" t="n"/>
    </row>
    <row r="79" ht="15" customHeight="1" s="72">
      <c r="X79" s="265" t="n"/>
      <c r="AA79" s="260" t="n"/>
      <c r="AB79" s="260" t="n"/>
    </row>
    <row r="80" ht="15" customHeight="1" s="72">
      <c r="X80" s="265" t="n"/>
      <c r="AA80" s="260" t="n"/>
      <c r="AB80" s="260" t="n"/>
    </row>
    <row r="81" ht="15" customHeight="1" s="72">
      <c r="X81" s="265" t="n"/>
      <c r="AA81" s="260" t="n"/>
      <c r="AB81" s="260" t="n"/>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33">
    <mergeCell ref="B29:C29"/>
    <mergeCell ref="T55:T56"/>
    <mergeCell ref="T58:T59"/>
    <mergeCell ref="T61:T62"/>
    <mergeCell ref="T64:T132"/>
    <mergeCell ref="T48:T53"/>
    <mergeCell ref="Q3:R3"/>
    <mergeCell ref="T34:T37"/>
    <mergeCell ref="T39:T40"/>
    <mergeCell ref="T42:T43"/>
    <mergeCell ref="T45:T46"/>
    <mergeCell ref="T17:T18"/>
    <mergeCell ref="T20:T23"/>
    <mergeCell ref="T25:T26"/>
    <mergeCell ref="T28:T29"/>
    <mergeCell ref="T31:T32"/>
    <mergeCell ref="T2:T3"/>
    <mergeCell ref="T5:T6"/>
    <mergeCell ref="T8:T9"/>
    <mergeCell ref="T11:T12"/>
    <mergeCell ref="T14:T15"/>
    <mergeCell ref="H3:J3"/>
    <mergeCell ref="B21:B23"/>
    <mergeCell ref="B27:C27"/>
    <mergeCell ref="E27:F27"/>
    <mergeCell ref="D3:G3"/>
    <mergeCell ref="B5:B8"/>
    <mergeCell ref="B9:B11"/>
    <mergeCell ref="B12:B14"/>
    <mergeCell ref="B15:B17"/>
    <mergeCell ref="B18:B20"/>
    <mergeCell ref="B24:B26"/>
    <mergeCell ref="D4:E4"/>
  </mergeCells>
  <pageMargins left="0.5118110236220472" right="0.5118110236220472" top="0.7874015748031497" bottom="0.7874015748031497" header="0.3149606299212598" footer="0.3149606299212598"/>
  <pageSetup orientation="landscape" paperSize="9" scale="7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2022-12-09T12:17:41Z</dcterms:modified>
  <cp:lastModifiedBy>Felipe Franchi Pires</cp:lastModifiedBy>
  <cp:lastPrinted>2022-09-19T21:00:58Z</cp:lastPrinted>
</cp:coreProperties>
</file>