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acitor de potência" sheetId="1" state="visible" r:id="rId2"/>
    <sheet name="Divisor Moldado" sheetId="2" state="visible" r:id="rId3"/>
    <sheet name="SC Tampa" sheetId="3" state="visible" r:id="rId4"/>
    <sheet name="SC Tampa_2" sheetId="4" state="visible" r:id="rId5"/>
    <sheet name="Placa Lateral" sheetId="5" state="visible" r:id="rId6"/>
    <sheet name="Tampa Bucha Marrom" sheetId="6" state="visible" r:id="rId7"/>
    <sheet name="Resistor" sheetId="7" state="visible" r:id="rId8"/>
    <sheet name="Calço Lateral" sheetId="8" state="visible" r:id="rId9"/>
    <sheet name="Caixa e Pintura" sheetId="9" state="visible" r:id="rId10"/>
    <sheet name="Lista FI" sheetId="10" state="visible" r:id="rId11"/>
    <sheet name="Planilha1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<sst xmlns="http://schemas.openxmlformats.org/spreadsheetml/2006/main" count="2985" uniqueCount="2076">
  <si>
    <t xml:space="preserve">0- Fator de espaço</t>
  </si>
  <si>
    <t xml:space="preserve">1- comp foil (in)</t>
  </si>
  <si>
    <t xml:space="preserve">2- comp foil (dm)</t>
  </si>
  <si>
    <t xml:space="preserve">3- F. esp. bobinag.</t>
  </si>
  <si>
    <t xml:space="preserve">4- Voltas foil</t>
  </si>
  <si>
    <t xml:space="preserve">5-  Sobre voltas</t>
  </si>
  <si>
    <t xml:space="preserve">6- Total de bobinas</t>
  </si>
  <si>
    <t xml:space="preserve">7- Esp. bobina (in)</t>
  </si>
  <si>
    <t xml:space="preserve">8- Esp. bobina (mm)</t>
  </si>
  <si>
    <t xml:space="preserve">9- Capacit/unidade</t>
  </si>
  <si>
    <t xml:space="preserve">10- Capacit/bobina</t>
  </si>
  <si>
    <t xml:space="preserve">11- diametro do mandril</t>
  </si>
  <si>
    <t xml:space="preserve">12- Volts/bobina</t>
  </si>
  <si>
    <t xml:space="preserve">13- Largura (mm)</t>
  </si>
  <si>
    <t xml:space="preserve">14- P. F. Principal</t>
  </si>
  <si>
    <t xml:space="preserve">15- 95% PF</t>
  </si>
  <si>
    <t xml:space="preserve">16- Perdas foil</t>
  </si>
  <si>
    <t xml:space="preserve">17- Peso total seção</t>
  </si>
  <si>
    <t xml:space="preserve">18- Peso papel seção</t>
  </si>
  <si>
    <t xml:space="preserve">19- Peso filme seção</t>
  </si>
  <si>
    <t xml:space="preserve">20- Peso foil seção</t>
  </si>
  <si>
    <t xml:space="preserve">21- Peso total unidade</t>
  </si>
  <si>
    <t xml:space="preserve">22- Peso papel unidade</t>
  </si>
  <si>
    <t xml:space="preserve">23- Peso filme unidade</t>
  </si>
  <si>
    <t xml:space="preserve">24- Peso foil unidade</t>
  </si>
  <si>
    <t xml:space="preserve">25- Material básico</t>
  </si>
  <si>
    <t xml:space="preserve">26- Enrolamento</t>
  </si>
  <si>
    <t xml:space="preserve">27- Dry teste</t>
  </si>
  <si>
    <t xml:space="preserve">28- Índice mandril</t>
  </si>
  <si>
    <t xml:space="preserve">29- Potência</t>
  </si>
  <si>
    <t xml:space="preserve">30- Tensão</t>
  </si>
  <si>
    <t xml:space="preserve">31- Frequência</t>
  </si>
  <si>
    <t xml:space="preserve">Modelo</t>
  </si>
  <si>
    <t xml:space="preserve">FE - Fusível externo</t>
  </si>
  <si>
    <t xml:space="preserve">NBI</t>
  </si>
  <si>
    <t xml:space="preserve"># Filmes</t>
  </si>
  <si>
    <t xml:space="preserve">filme1</t>
  </si>
  <si>
    <t xml:space="preserve">filme2</t>
  </si>
  <si>
    <t xml:space="preserve">Número de Buchas</t>
  </si>
  <si>
    <t xml:space="preserve">Caixa Altura</t>
  </si>
  <si>
    <t xml:space="preserve">Caixa Largura</t>
  </si>
  <si>
    <t xml:space="preserve">Corrente </t>
  </si>
  <si>
    <t xml:space="preserve">Caminhos de Solda</t>
  </si>
  <si>
    <t xml:space="preserve">Voltas de papel Bobina Envoltória</t>
  </si>
  <si>
    <t xml:space="preserve">Placa lateral</t>
  </si>
  <si>
    <t xml:space="preserve">Grupo Série</t>
  </si>
  <si>
    <t xml:space="preserve">Grupo Série Par ?</t>
  </si>
  <si>
    <t xml:space="preserve">Calço Lateral</t>
  </si>
  <si>
    <t xml:space="preserve">Código Capacitor</t>
  </si>
  <si>
    <t xml:space="preserve">Tamanho Cordoalha em Função da Bucha</t>
  </si>
  <si>
    <t xml:space="preserve">Diâmetro do elo fusível</t>
  </si>
  <si>
    <t xml:space="preserve">Lista Técnica para modelos MI MH MG MF ME ST VDC</t>
  </si>
  <si>
    <t xml:space="preserve">Item</t>
  </si>
  <si>
    <t xml:space="preserve">Código</t>
  </si>
  <si>
    <t xml:space="preserve">Descrição</t>
  </si>
  <si>
    <t xml:space="preserve">Quantidade</t>
  </si>
  <si>
    <t xml:space="preserve">Unidade</t>
  </si>
  <si>
    <t xml:space="preserve">Cód. Auxiliar</t>
  </si>
  <si>
    <t xml:space="preserve">1.0</t>
  </si>
  <si>
    <t xml:space="preserve">Capacitor</t>
  </si>
  <si>
    <t xml:space="preserve">pç</t>
  </si>
  <si>
    <t xml:space="preserve">1.1</t>
  </si>
  <si>
    <t xml:space="preserve">B14008</t>
  </si>
  <si>
    <t xml:space="preserve">SC Óleo</t>
  </si>
  <si>
    <t xml:space="preserve">kg</t>
  </si>
  <si>
    <t xml:space="preserve">1.2</t>
  </si>
  <si>
    <t xml:space="preserve">SC Pintura</t>
  </si>
  <si>
    <t xml:space="preserve">2.0</t>
  </si>
  <si>
    <t xml:space="preserve">SC Grupo de Montagem</t>
  </si>
  <si>
    <t xml:space="preserve">2.1</t>
  </si>
  <si>
    <t xml:space="preserve">SC Caixa Capacitor</t>
  </si>
  <si>
    <t xml:space="preserve">2.2</t>
  </si>
  <si>
    <t xml:space="preserve">SC Tampa Capacitor</t>
  </si>
  <si>
    <t xml:space="preserve">2.3</t>
  </si>
  <si>
    <t xml:space="preserve">Buscar Código planilha Resistor</t>
  </si>
  <si>
    <t xml:space="preserve">Buscar configuração do cálculo de resistor</t>
  </si>
  <si>
    <t xml:space="preserve">2.4</t>
  </si>
  <si>
    <t xml:space="preserve">Cartão Duplo</t>
  </si>
  <si>
    <t xml:space="preserve">2.5</t>
  </si>
  <si>
    <t xml:space="preserve">B02023A</t>
  </si>
  <si>
    <t xml:space="preserve">Fio de Solda 60Sn x 40Pb</t>
  </si>
  <si>
    <t xml:space="preserve">2.6</t>
  </si>
  <si>
    <t xml:space="preserve">Bobina Envoltória</t>
  </si>
  <si>
    <t xml:space="preserve">2.7</t>
  </si>
  <si>
    <t xml:space="preserve">Cantoneira de Isolação </t>
  </si>
  <si>
    <t xml:space="preserve">2.8</t>
  </si>
  <si>
    <t xml:space="preserve">Placa Superior de Isolação</t>
  </si>
  <si>
    <t xml:space="preserve">2.9</t>
  </si>
  <si>
    <t xml:space="preserve">SCSCNM</t>
  </si>
  <si>
    <t xml:space="preserve">SC Solda Cordoalha no Núcleo</t>
  </si>
  <si>
    <t xml:space="preserve">2.10</t>
  </si>
  <si>
    <t xml:space="preserve">Tubo de Papel</t>
  </si>
  <si>
    <t xml:space="preserve">2.11</t>
  </si>
  <si>
    <t xml:space="preserve">SC Isolação da Cordoalha</t>
  </si>
  <si>
    <t xml:space="preserve">m</t>
  </si>
  <si>
    <t xml:space="preserve">2.12</t>
  </si>
  <si>
    <t xml:space="preserve">Cordoalha</t>
  </si>
  <si>
    <t xml:space="preserve">3.0</t>
  </si>
  <si>
    <t xml:space="preserve">SC Pacote com Caixa</t>
  </si>
  <si>
    <t xml:space="preserve">3.1</t>
  </si>
  <si>
    <t xml:space="preserve">3.2</t>
  </si>
  <si>
    <t xml:space="preserve">3.3</t>
  </si>
  <si>
    <t xml:space="preserve">Divisor Moldado</t>
  </si>
  <si>
    <t xml:space="preserve">3.4</t>
  </si>
  <si>
    <t xml:space="preserve">B02021A</t>
  </si>
  <si>
    <t xml:space="preserve">Solda em Barra 62Snx38Zn</t>
  </si>
  <si>
    <t xml:space="preserve">3.5</t>
  </si>
  <si>
    <t xml:space="preserve">Fita de Cobre 0,5 x 12mm</t>
  </si>
  <si>
    <t xml:space="preserve">4.0</t>
  </si>
  <si>
    <t xml:space="preserve">Seção Capacitiva</t>
  </si>
  <si>
    <t xml:space="preserve">4.1</t>
  </si>
  <si>
    <t xml:space="preserve">B02007D08      </t>
  </si>
  <si>
    <t xml:space="preserve">Folha de Aluminio</t>
  </si>
  <si>
    <t xml:space="preserve">4.2</t>
  </si>
  <si>
    <t xml:space="preserve">Filme Polipropileno</t>
  </si>
  <si>
    <t xml:space="preserve">4.3</t>
  </si>
  <si>
    <t xml:space="preserve">Lista Técnica para modelos FI Elo Simples</t>
  </si>
  <si>
    <t xml:space="preserve">Núcleo Capacitor FI</t>
  </si>
  <si>
    <t xml:space="preserve">Placa lateral 320mm</t>
  </si>
  <si>
    <t xml:space="preserve">Placa lateral 140mm</t>
  </si>
  <si>
    <t xml:space="preserve">Divisor Grupo Série Dobra de 40mm</t>
  </si>
  <si>
    <t xml:space="preserve">Divisor Grupo Série Dobra de 20mm</t>
  </si>
  <si>
    <t xml:space="preserve">SC Cartela Elo Fusível</t>
  </si>
  <si>
    <t xml:space="preserve">Lista Técnica para modelos FI Elo Duplo</t>
  </si>
  <si>
    <t xml:space="preserve">Lista Técnica para modelos TR</t>
  </si>
  <si>
    <t xml:space="preserve">5.0</t>
  </si>
  <si>
    <t xml:space="preserve">Lista Técnica para modelos MPM/MPT</t>
  </si>
  <si>
    <t xml:space="preserve">Buscar Código pela Tampa</t>
  </si>
  <si>
    <t xml:space="preserve">Núcleo Capacitor BT</t>
  </si>
  <si>
    <t xml:space="preserve">Fita de Cobre p/ Solda do Elo</t>
  </si>
  <si>
    <t xml:space="preserve">Largura</t>
  </si>
  <si>
    <t xml:space="preserve">Cod</t>
  </si>
  <si>
    <t xml:space="preserve">4430003H01</t>
  </si>
  <si>
    <t xml:space="preserve">4430003H02</t>
  </si>
  <si>
    <t xml:space="preserve">4430003H03</t>
  </si>
  <si>
    <t xml:space="preserve">4430003H04</t>
  </si>
  <si>
    <t xml:space="preserve">4430003H05</t>
  </si>
  <si>
    <t xml:space="preserve">4430003H06</t>
  </si>
  <si>
    <t xml:space="preserve">4430003H07</t>
  </si>
  <si>
    <t xml:space="preserve">4430003H08</t>
  </si>
  <si>
    <t xml:space="preserve">4430003H09</t>
  </si>
  <si>
    <t xml:space="preserve">4430003H10</t>
  </si>
  <si>
    <t xml:space="preserve">4430003H11</t>
  </si>
  <si>
    <t xml:space="preserve">4430003H12</t>
  </si>
  <si>
    <t xml:space="preserve">4430003H13</t>
  </si>
  <si>
    <t xml:space="preserve">4430003H14</t>
  </si>
  <si>
    <t xml:space="preserve">4430003H15</t>
  </si>
  <si>
    <t xml:space="preserve">4430003H16</t>
  </si>
  <si>
    <t xml:space="preserve">4430003H17</t>
  </si>
  <si>
    <t xml:space="preserve">4430003H18</t>
  </si>
  <si>
    <t xml:space="preserve">4430003H19</t>
  </si>
  <si>
    <t xml:space="preserve">4430003H20</t>
  </si>
  <si>
    <t xml:space="preserve">4430003H21</t>
  </si>
  <si>
    <t xml:space="preserve">4430003H22</t>
  </si>
  <si>
    <t xml:space="preserve">4430003H23</t>
  </si>
  <si>
    <t xml:space="preserve">4430003H24</t>
  </si>
  <si>
    <t xml:space="preserve">4430003H25</t>
  </si>
  <si>
    <t xml:space="preserve">4430003H26</t>
  </si>
  <si>
    <t xml:space="preserve">4430003H27</t>
  </si>
  <si>
    <t xml:space="preserve">4430003H28</t>
  </si>
  <si>
    <t xml:space="preserve">4430003H29</t>
  </si>
  <si>
    <t xml:space="preserve">4430003H30</t>
  </si>
  <si>
    <t xml:space="preserve">4430003H31</t>
  </si>
  <si>
    <t xml:space="preserve">4430003H32</t>
  </si>
  <si>
    <t xml:space="preserve">4430003H33</t>
  </si>
  <si>
    <t xml:space="preserve">4430003H34</t>
  </si>
  <si>
    <t xml:space="preserve">4430003H35</t>
  </si>
  <si>
    <t xml:space="preserve">4430003H36</t>
  </si>
  <si>
    <t xml:space="preserve">4430003H37</t>
  </si>
  <si>
    <t xml:space="preserve">4430003H38</t>
  </si>
  <si>
    <t xml:space="preserve">4430003H39</t>
  </si>
  <si>
    <t xml:space="preserve">4430003H40</t>
  </si>
  <si>
    <t xml:space="preserve">L</t>
  </si>
  <si>
    <t xml:space="preserve">n.Buchas</t>
  </si>
  <si>
    <t xml:space="preserve">cod</t>
  </si>
  <si>
    <t xml:space="preserve">cod.</t>
  </si>
  <si>
    <t xml:space="preserve">3440390H01</t>
  </si>
  <si>
    <t xml:space="preserve">3440390H03</t>
  </si>
  <si>
    <t xml:space="preserve">3440390H38</t>
  </si>
  <si>
    <t xml:space="preserve">3440390H05</t>
  </si>
  <si>
    <t xml:space="preserve">3440390H06</t>
  </si>
  <si>
    <t xml:space="preserve">3440389H35</t>
  </si>
  <si>
    <t xml:space="preserve">3440390H02</t>
  </si>
  <si>
    <t xml:space="preserve">3440390H04</t>
  </si>
  <si>
    <t xml:space="preserve">3440389H10</t>
  </si>
  <si>
    <t xml:space="preserve">3440390H07</t>
  </si>
  <si>
    <t xml:space="preserve">3440390H12</t>
  </si>
  <si>
    <t xml:space="preserve">3440389H36</t>
  </si>
  <si>
    <t xml:space="preserve">3440390H08</t>
  </si>
  <si>
    <t xml:space="preserve">3440390H11</t>
  </si>
  <si>
    <t xml:space="preserve">3440389H34</t>
  </si>
  <si>
    <t xml:space="preserve">3440390H14</t>
  </si>
  <si>
    <t xml:space="preserve">3440389H01</t>
  </si>
  <si>
    <t xml:space="preserve">3440390H09</t>
  </si>
  <si>
    <t xml:space="preserve">3440390H18</t>
  </si>
  <si>
    <t xml:space="preserve">3440390H57</t>
  </si>
  <si>
    <t xml:space="preserve">3440390H15</t>
  </si>
  <si>
    <t xml:space="preserve">3440389H08</t>
  </si>
  <si>
    <t xml:space="preserve">3440390H13</t>
  </si>
  <si>
    <t xml:space="preserve">3440390H19</t>
  </si>
  <si>
    <t xml:space="preserve">3440390H59</t>
  </si>
  <si>
    <t xml:space="preserve">3440390H20</t>
  </si>
  <si>
    <t xml:space="preserve">3440389H12</t>
  </si>
  <si>
    <t xml:space="preserve">3440390H16</t>
  </si>
  <si>
    <t xml:space="preserve">3440390H21</t>
  </si>
  <si>
    <t xml:space="preserve">3440390H68</t>
  </si>
  <si>
    <t xml:space="preserve">3440390H22</t>
  </si>
  <si>
    <t xml:space="preserve">3440389H20</t>
  </si>
  <si>
    <t xml:space="preserve">3440390H17</t>
  </si>
  <si>
    <t xml:space="preserve">3440390H26</t>
  </si>
  <si>
    <t xml:space="preserve">3440390H83</t>
  </si>
  <si>
    <t xml:space="preserve">3440390H23</t>
  </si>
  <si>
    <t xml:space="preserve">3440389H29</t>
  </si>
  <si>
    <t xml:space="preserve">3440390H24</t>
  </si>
  <si>
    <t xml:space="preserve">3440390H27</t>
  </si>
  <si>
    <t xml:space="preserve">3440390H86</t>
  </si>
  <si>
    <t xml:space="preserve">3440390H30</t>
  </si>
  <si>
    <t xml:space="preserve">3440389H31</t>
  </si>
  <si>
    <t xml:space="preserve">3440390H25</t>
  </si>
  <si>
    <t xml:space="preserve">3440390H35</t>
  </si>
  <si>
    <t xml:space="preserve">3440390H91</t>
  </si>
  <si>
    <t xml:space="preserve">3440390H31</t>
  </si>
  <si>
    <t xml:space="preserve">3440389H05</t>
  </si>
  <si>
    <t xml:space="preserve">3440390H29</t>
  </si>
  <si>
    <t xml:space="preserve">3440390H36</t>
  </si>
  <si>
    <t xml:space="preserve">3440390H92</t>
  </si>
  <si>
    <t xml:space="preserve">3440390H32</t>
  </si>
  <si>
    <t xml:space="preserve">3440390H76</t>
  </si>
  <si>
    <t xml:space="preserve">3440390H33</t>
  </si>
  <si>
    <t xml:space="preserve">3440390H43</t>
  </si>
  <si>
    <t xml:space="preserve">3440390H94</t>
  </si>
  <si>
    <t xml:space="preserve">3440390H37</t>
  </si>
  <si>
    <t xml:space="preserve">3440390H78</t>
  </si>
  <si>
    <t xml:space="preserve">3440390H34</t>
  </si>
  <si>
    <t xml:space="preserve">3440390H44</t>
  </si>
  <si>
    <t xml:space="preserve">3440390H39</t>
  </si>
  <si>
    <t xml:space="preserve">3440390H88</t>
  </si>
  <si>
    <t xml:space="preserve">3440390H41</t>
  </si>
  <si>
    <t xml:space="preserve">3440389H09</t>
  </si>
  <si>
    <t xml:space="preserve">3440390H40</t>
  </si>
  <si>
    <t xml:space="preserve">3440390H89</t>
  </si>
  <si>
    <t xml:space="preserve">3440390H42</t>
  </si>
  <si>
    <t xml:space="preserve">3440389H17</t>
  </si>
  <si>
    <t xml:space="preserve">3440389H26</t>
  </si>
  <si>
    <t xml:space="preserve">3440390H93</t>
  </si>
  <si>
    <t xml:space="preserve">3440390H45</t>
  </si>
  <si>
    <t xml:space="preserve">3440389H23</t>
  </si>
  <si>
    <t xml:space="preserve">3440389H28</t>
  </si>
  <si>
    <t xml:space="preserve">3440389H13</t>
  </si>
  <si>
    <t xml:space="preserve">3440389H27</t>
  </si>
  <si>
    <t xml:space="preserve">3440390H47</t>
  </si>
  <si>
    <t xml:space="preserve">3440389H14</t>
  </si>
  <si>
    <t xml:space="preserve">3440390H10</t>
  </si>
  <si>
    <t xml:space="preserve">3440390H48</t>
  </si>
  <si>
    <t xml:space="preserve">3440389H15</t>
  </si>
  <si>
    <t xml:space="preserve">3440390H46</t>
  </si>
  <si>
    <t xml:space="preserve">3440390H49</t>
  </si>
  <si>
    <t xml:space="preserve">3440390H56</t>
  </si>
  <si>
    <t xml:space="preserve">3440390H50</t>
  </si>
  <si>
    <t xml:space="preserve">3440390H51</t>
  </si>
  <si>
    <t xml:space="preserve">3440390H60</t>
  </si>
  <si>
    <t xml:space="preserve">3440390H65</t>
  </si>
  <si>
    <t xml:space="preserve">3440390H52</t>
  </si>
  <si>
    <t xml:space="preserve">3440390H61</t>
  </si>
  <si>
    <t xml:space="preserve">3440390H67</t>
  </si>
  <si>
    <t xml:space="preserve">3440390H55</t>
  </si>
  <si>
    <t xml:space="preserve">3440390H62</t>
  </si>
  <si>
    <t xml:space="preserve">3440390H72</t>
  </si>
  <si>
    <t xml:space="preserve">3440390H64</t>
  </si>
  <si>
    <t xml:space="preserve">3440390H73</t>
  </si>
  <si>
    <t xml:space="preserve">3440390H66</t>
  </si>
  <si>
    <t xml:space="preserve">3440390H75</t>
  </si>
  <si>
    <t xml:space="preserve">3440390H71</t>
  </si>
  <si>
    <t xml:space="preserve">3440390H82</t>
  </si>
  <si>
    <t xml:space="preserve">3440390H90</t>
  </si>
  <si>
    <t xml:space="preserve">3440390H84</t>
  </si>
  <si>
    <t xml:space="preserve">3440390H97</t>
  </si>
  <si>
    <t xml:space="preserve">3440390H96</t>
  </si>
  <si>
    <t xml:space="preserve">Coluna1</t>
  </si>
  <si>
    <t xml:space="preserve">Altura</t>
  </si>
  <si>
    <t xml:space="preserve">3430019H79</t>
  </si>
  <si>
    <t xml:space="preserve">3430023H70</t>
  </si>
  <si>
    <t xml:space="preserve">3430023H50</t>
  </si>
  <si>
    <t xml:space="preserve">3430020H39</t>
  </si>
  <si>
    <t xml:space="preserve">3430023H51</t>
  </si>
  <si>
    <t xml:space="preserve">3430023H56</t>
  </si>
  <si>
    <t xml:space="preserve">3430023H58</t>
  </si>
  <si>
    <t xml:space="preserve">3430023H18</t>
  </si>
  <si>
    <t xml:space="preserve">3430023H45</t>
  </si>
  <si>
    <t xml:space="preserve">3430021H84</t>
  </si>
  <si>
    <t xml:space="preserve">3430023H12</t>
  </si>
  <si>
    <t xml:space="preserve">3430023H61</t>
  </si>
  <si>
    <t xml:space="preserve">3430021H66</t>
  </si>
  <si>
    <t xml:space="preserve">3430021H85</t>
  </si>
  <si>
    <t xml:space="preserve">3430021H88</t>
  </si>
  <si>
    <t xml:space="preserve">3430023H39</t>
  </si>
  <si>
    <t xml:space="preserve">3430023H22</t>
  </si>
  <si>
    <t xml:space="preserve">3430020H35</t>
  </si>
  <si>
    <t xml:space="preserve">3430023H37</t>
  </si>
  <si>
    <t xml:space="preserve">3430023H17</t>
  </si>
  <si>
    <t xml:space="preserve">3430023H60</t>
  </si>
  <si>
    <t xml:space="preserve">3430020H92</t>
  </si>
  <si>
    <t xml:space="preserve">3430021H65</t>
  </si>
  <si>
    <t xml:space="preserve">3430023H15</t>
  </si>
  <si>
    <t xml:space="preserve">3430020H41</t>
  </si>
  <si>
    <t xml:space="preserve">3430021H79</t>
  </si>
  <si>
    <t xml:space="preserve">3430019H84</t>
  </si>
  <si>
    <t xml:space="preserve">3430023H75</t>
  </si>
  <si>
    <t xml:space="preserve">3430023H76</t>
  </si>
  <si>
    <t xml:space="preserve">3430021H54</t>
  </si>
  <si>
    <t xml:space="preserve">3430023H25</t>
  </si>
  <si>
    <t xml:space="preserve">3430018H96</t>
  </si>
  <si>
    <t xml:space="preserve">3430021H04</t>
  </si>
  <si>
    <t xml:space="preserve">3430020H43</t>
  </si>
  <si>
    <t xml:space="preserve">3430020H49</t>
  </si>
  <si>
    <t xml:space="preserve">3430023H13</t>
  </si>
  <si>
    <t xml:space="preserve">3430023H30</t>
  </si>
  <si>
    <t xml:space="preserve">3430021H89</t>
  </si>
  <si>
    <t xml:space="preserve">3430023H06</t>
  </si>
  <si>
    <t xml:space="preserve">3430021H72</t>
  </si>
  <si>
    <t xml:space="preserve">3430021H35</t>
  </si>
  <si>
    <t xml:space="preserve">3430021H70</t>
  </si>
  <si>
    <t xml:space="preserve">3430023H44</t>
  </si>
  <si>
    <t xml:space="preserve">3430021H92</t>
  </si>
  <si>
    <t xml:space="preserve">3430018H93</t>
  </si>
  <si>
    <t xml:space="preserve">3430021H74</t>
  </si>
  <si>
    <t xml:space="preserve">3430020H18</t>
  </si>
  <si>
    <t xml:space="preserve">3430021H51</t>
  </si>
  <si>
    <t xml:space="preserve">3430023H54</t>
  </si>
  <si>
    <t xml:space="preserve">3430021H90</t>
  </si>
  <si>
    <t xml:space="preserve">3430023H01</t>
  </si>
  <si>
    <t xml:space="preserve">3430020H78</t>
  </si>
  <si>
    <t xml:space="preserve">3430023H47</t>
  </si>
  <si>
    <t xml:space="preserve">3430018H70</t>
  </si>
  <si>
    <t xml:space="preserve">3430021H87</t>
  </si>
  <si>
    <t xml:space="preserve">3430023H74</t>
  </si>
  <si>
    <t xml:space="preserve">3430021H46</t>
  </si>
  <si>
    <t xml:space="preserve">3430023H71</t>
  </si>
  <si>
    <t xml:space="preserve">3430021H64</t>
  </si>
  <si>
    <t xml:space="preserve">3430018H79</t>
  </si>
  <si>
    <t xml:space="preserve">3430021H45</t>
  </si>
  <si>
    <t xml:space="preserve">3430018H77</t>
  </si>
  <si>
    <t xml:space="preserve">3430021H93</t>
  </si>
  <si>
    <t xml:space="preserve">3430020H67</t>
  </si>
  <si>
    <t xml:space="preserve">3430021H60</t>
  </si>
  <si>
    <t xml:space="preserve">3430019H18</t>
  </si>
  <si>
    <t xml:space="preserve">3430023H35</t>
  </si>
  <si>
    <t xml:space="preserve">3430021H26</t>
  </si>
  <si>
    <t xml:space="preserve">3430021H69</t>
  </si>
  <si>
    <t xml:space="preserve">3430023H09</t>
  </si>
  <si>
    <t xml:space="preserve">3430023H24</t>
  </si>
  <si>
    <t xml:space="preserve">3430021H02</t>
  </si>
  <si>
    <t xml:space="preserve">3430023H26</t>
  </si>
  <si>
    <t xml:space="preserve">3430019H35</t>
  </si>
  <si>
    <t xml:space="preserve">3430021H31</t>
  </si>
  <si>
    <t xml:space="preserve">3430023H68</t>
  </si>
  <si>
    <t xml:space="preserve">3430021H99</t>
  </si>
  <si>
    <t xml:space="preserve">3430023H64</t>
  </si>
  <si>
    <t xml:space="preserve">3430023H41</t>
  </si>
  <si>
    <t xml:space="preserve">3430023H11</t>
  </si>
  <si>
    <t xml:space="preserve">3430023H82</t>
  </si>
  <si>
    <t xml:space="preserve">3430020H47</t>
  </si>
  <si>
    <t xml:space="preserve">3430019H75</t>
  </si>
  <si>
    <t xml:space="preserve">3430021H81</t>
  </si>
  <si>
    <t xml:space="preserve">3430021H38</t>
  </si>
  <si>
    <t xml:space="preserve">3430023H79</t>
  </si>
  <si>
    <t xml:space="preserve">3430021H28</t>
  </si>
  <si>
    <t xml:space="preserve">3430018H87</t>
  </si>
  <si>
    <t xml:space="preserve">3430023H43</t>
  </si>
  <si>
    <t xml:space="preserve">3430021H49</t>
  </si>
  <si>
    <t xml:space="preserve">3430021H83</t>
  </si>
  <si>
    <t xml:space="preserve">3430023H67</t>
  </si>
  <si>
    <t xml:space="preserve">3430019H68</t>
  </si>
  <si>
    <t xml:space="preserve">3430023H19</t>
  </si>
  <si>
    <t xml:space="preserve">3430023H48</t>
  </si>
  <si>
    <t xml:space="preserve">3430019H73</t>
  </si>
  <si>
    <t xml:space="preserve">3430023H52</t>
  </si>
  <si>
    <t xml:space="preserve">3430019H71</t>
  </si>
  <si>
    <t xml:space="preserve">3430023H29</t>
  </si>
  <si>
    <t xml:space="preserve">3430021H48</t>
  </si>
  <si>
    <t xml:space="preserve">3430023H63</t>
  </si>
  <si>
    <t xml:space="preserve">3430019H76</t>
  </si>
  <si>
    <t xml:space="preserve">3430023H23</t>
  </si>
  <si>
    <t xml:space="preserve">3430019H63</t>
  </si>
  <si>
    <t xml:space="preserve">3430021H33</t>
  </si>
  <si>
    <t xml:space="preserve">3430023H57</t>
  </si>
  <si>
    <t xml:space="preserve">3430020H34</t>
  </si>
  <si>
    <t xml:space="preserve">3430020H33</t>
  </si>
  <si>
    <t xml:space="preserve">3430019H65</t>
  </si>
  <si>
    <t xml:space="preserve">3430018H85</t>
  </si>
  <si>
    <t xml:space="preserve">3430019H62</t>
  </si>
  <si>
    <t xml:space="preserve">3430018h60</t>
  </si>
  <si>
    <t xml:space="preserve">3430018H75</t>
  </si>
  <si>
    <t xml:space="preserve">3430020H77</t>
  </si>
  <si>
    <t xml:space="preserve">3430019H93</t>
  </si>
  <si>
    <t xml:space="preserve">3430020H91</t>
  </si>
  <si>
    <t xml:space="preserve">3430019H49</t>
  </si>
  <si>
    <t xml:space="preserve">3430020H80</t>
  </si>
  <si>
    <t xml:space="preserve">3430021H40</t>
  </si>
  <si>
    <t xml:space="preserve">3430021H55</t>
  </si>
  <si>
    <t xml:space="preserve">3430020H52</t>
  </si>
  <si>
    <t xml:space="preserve">3430020H16</t>
  </si>
  <si>
    <t xml:space="preserve">3430019H14</t>
  </si>
  <si>
    <t xml:space="preserve">3430020H58</t>
  </si>
  <si>
    <t xml:space="preserve">3430018H97</t>
  </si>
  <si>
    <t xml:space="preserve">3430018H98</t>
  </si>
  <si>
    <t xml:space="preserve">3430019H61</t>
  </si>
  <si>
    <t xml:space="preserve">3430019H64</t>
  </si>
  <si>
    <t xml:space="preserve">3430019H46</t>
  </si>
  <si>
    <t xml:space="preserve">3430020H40</t>
  </si>
  <si>
    <t xml:space="preserve">3430019H45</t>
  </si>
  <si>
    <t xml:space="preserve">3430019H96</t>
  </si>
  <si>
    <t xml:space="preserve">3430018H68</t>
  </si>
  <si>
    <t xml:space="preserve">3430019H52</t>
  </si>
  <si>
    <t xml:space="preserve">3430019H92</t>
  </si>
  <si>
    <t xml:space="preserve">3430020H97</t>
  </si>
  <si>
    <t xml:space="preserve">3430020H63</t>
  </si>
  <si>
    <t xml:space="preserve">3430021H17</t>
  </si>
  <si>
    <t xml:space="preserve">3430020H38</t>
  </si>
  <si>
    <t xml:space="preserve">3430019H99</t>
  </si>
  <si>
    <t xml:space="preserve">3430019H78</t>
  </si>
  <si>
    <t xml:space="preserve">3430019H81</t>
  </si>
  <si>
    <t xml:space="preserve">3430019H50</t>
  </si>
  <si>
    <t xml:space="preserve">3430020H05</t>
  </si>
  <si>
    <t xml:space="preserve">3430020H53</t>
  </si>
  <si>
    <t xml:space="preserve">3430020H25</t>
  </si>
  <si>
    <t xml:space="preserve">3430019H11</t>
  </si>
  <si>
    <t xml:space="preserve">3430019H29</t>
  </si>
  <si>
    <t xml:space="preserve">3430019H23</t>
  </si>
  <si>
    <t xml:space="preserve">3430019H89</t>
  </si>
  <si>
    <t xml:space="preserve">3430021H20</t>
  </si>
  <si>
    <t xml:space="preserve">3430020H21</t>
  </si>
  <si>
    <t xml:space="preserve">3430019H53</t>
  </si>
  <si>
    <t xml:space="preserve">3430019H88</t>
  </si>
  <si>
    <t xml:space="preserve">3430021H22</t>
  </si>
  <si>
    <t xml:space="preserve">3430018H74</t>
  </si>
  <si>
    <t xml:space="preserve">3430020H83</t>
  </si>
  <si>
    <t xml:space="preserve">3430019H20</t>
  </si>
  <si>
    <t xml:space="preserve">3430021H58</t>
  </si>
  <si>
    <t xml:space="preserve">3430020H13</t>
  </si>
  <si>
    <t xml:space="preserve">3430020H81</t>
  </si>
  <si>
    <t xml:space="preserve">3430020H20</t>
  </si>
  <si>
    <t xml:space="preserve">3430018H90</t>
  </si>
  <si>
    <t xml:space="preserve">3430019H24</t>
  </si>
  <si>
    <t xml:space="preserve">3430019H34</t>
  </si>
  <si>
    <t xml:space="preserve">3430023H32</t>
  </si>
  <si>
    <t xml:space="preserve">3430019H39</t>
  </si>
  <si>
    <t xml:space="preserve">3430020H03</t>
  </si>
  <si>
    <t xml:space="preserve">3430020H07</t>
  </si>
  <si>
    <t xml:space="preserve">3430020H30</t>
  </si>
  <si>
    <t xml:space="preserve">3430018h62</t>
  </si>
  <si>
    <t xml:space="preserve">3430019H85</t>
  </si>
  <si>
    <t xml:space="preserve">3430018H84</t>
  </si>
  <si>
    <t xml:space="preserve">3430019H37</t>
  </si>
  <si>
    <t xml:space="preserve">3430018H92</t>
  </si>
  <si>
    <t xml:space="preserve">3430020H06</t>
  </si>
  <si>
    <t xml:space="preserve">3430020H14</t>
  </si>
  <si>
    <t xml:space="preserve">3430020H95</t>
  </si>
  <si>
    <t xml:space="preserve">3430019H40</t>
  </si>
  <si>
    <t xml:space="preserve">3430019H94</t>
  </si>
  <si>
    <t xml:space="preserve">3430019H25</t>
  </si>
  <si>
    <t xml:space="preserve">3430020H85</t>
  </si>
  <si>
    <t xml:space="preserve">3430019H12</t>
  </si>
  <si>
    <t xml:space="preserve">3430019H13</t>
  </si>
  <si>
    <t xml:space="preserve">3430020H96</t>
  </si>
  <si>
    <t xml:space="preserve">3430020H01</t>
  </si>
  <si>
    <t xml:space="preserve">3430019H08</t>
  </si>
  <si>
    <t xml:space="preserve">3430019H57</t>
  </si>
  <si>
    <t xml:space="preserve">3430019H77</t>
  </si>
  <si>
    <t xml:space="preserve">3430020H61</t>
  </si>
  <si>
    <t xml:space="preserve">3430021H59</t>
  </si>
  <si>
    <t xml:space="preserve">3430021H29</t>
  </si>
  <si>
    <t xml:space="preserve">3430021H19</t>
  </si>
  <si>
    <t xml:space="preserve">3430023H21</t>
  </si>
  <si>
    <t xml:space="preserve">3430021H41</t>
  </si>
  <si>
    <t xml:space="preserve">3430023H33</t>
  </si>
  <si>
    <t xml:space="preserve">3430020H59</t>
  </si>
  <si>
    <t xml:space="preserve">3430019H98</t>
  </si>
  <si>
    <t xml:space="preserve">3430019H80</t>
  </si>
  <si>
    <t xml:space="preserve">3430020H69</t>
  </si>
  <si>
    <t xml:space="preserve">3430020H31</t>
  </si>
  <si>
    <t xml:space="preserve">3430020H22</t>
  </si>
  <si>
    <t xml:space="preserve">3430020H24</t>
  </si>
  <si>
    <t xml:space="preserve">3430018H91</t>
  </si>
  <si>
    <t xml:space="preserve">3430019H87</t>
  </si>
  <si>
    <t xml:space="preserve">3430020H54</t>
  </si>
  <si>
    <t xml:space="preserve">3430019H83</t>
  </si>
  <si>
    <t xml:space="preserve">3430019H74</t>
  </si>
  <si>
    <t xml:space="preserve">3430021H18</t>
  </si>
  <si>
    <t xml:space="preserve">3430021H57</t>
  </si>
  <si>
    <t xml:space="preserve">3430023H59</t>
  </si>
  <si>
    <t xml:space="preserve">3430020H57</t>
  </si>
  <si>
    <t xml:space="preserve">3430018H82</t>
  </si>
  <si>
    <t xml:space="preserve">3430019H58</t>
  </si>
  <si>
    <t xml:space="preserve">3430020H27</t>
  </si>
  <si>
    <t xml:space="preserve">3430019H41</t>
  </si>
  <si>
    <t xml:space="preserve">3430021H14</t>
  </si>
  <si>
    <t xml:space="preserve">3430021H86</t>
  </si>
  <si>
    <t xml:space="preserve">3430019H38</t>
  </si>
  <si>
    <t xml:space="preserve">3430018H83</t>
  </si>
  <si>
    <t xml:space="preserve">3430020H19</t>
  </si>
  <si>
    <t xml:space="preserve">3430020H11</t>
  </si>
  <si>
    <t xml:space="preserve">3430019H97</t>
  </si>
  <si>
    <t xml:space="preserve">3430020H04</t>
  </si>
  <si>
    <t xml:space="preserve">3430020H60</t>
  </si>
  <si>
    <t xml:space="preserve">3430021H15</t>
  </si>
  <si>
    <t xml:space="preserve">3430021H21</t>
  </si>
  <si>
    <t xml:space="preserve">3430020H70</t>
  </si>
  <si>
    <t xml:space="preserve">3430019H90</t>
  </si>
  <si>
    <t xml:space="preserve">3430020H15</t>
  </si>
  <si>
    <t xml:space="preserve">3430019H33</t>
  </si>
  <si>
    <t xml:space="preserve">3430019H82</t>
  </si>
  <si>
    <t xml:space="preserve">3430021H10</t>
  </si>
  <si>
    <t xml:space="preserve">3430019H47</t>
  </si>
  <si>
    <t xml:space="preserve">3430020H93</t>
  </si>
  <si>
    <t xml:space="preserve">3430020H75</t>
  </si>
  <si>
    <t xml:space="preserve">3430019H36</t>
  </si>
  <si>
    <t xml:space="preserve">3430020H32</t>
  </si>
  <si>
    <t xml:space="preserve">3430020H50</t>
  </si>
  <si>
    <t xml:space="preserve">3430019H51</t>
  </si>
  <si>
    <t xml:space="preserve">3430020H51</t>
  </si>
  <si>
    <t xml:space="preserve">3430021H01</t>
  </si>
  <si>
    <t xml:space="preserve">3430018H72</t>
  </si>
  <si>
    <t xml:space="preserve">3430020H90</t>
  </si>
  <si>
    <t xml:space="preserve">3430020H62</t>
  </si>
  <si>
    <t xml:space="preserve">3430019H16</t>
  </si>
  <si>
    <t xml:space="preserve">3430023H16</t>
  </si>
  <si>
    <t xml:space="preserve">3430019H15</t>
  </si>
  <si>
    <t xml:space="preserve">3430020H66</t>
  </si>
  <si>
    <t xml:space="preserve">3430018H86</t>
  </si>
  <si>
    <t xml:space="preserve">3430021H23</t>
  </si>
  <si>
    <t xml:space="preserve">3430019H91</t>
  </si>
  <si>
    <t xml:space="preserve">3430020H17</t>
  </si>
  <si>
    <t xml:space="preserve">3430023H02</t>
  </si>
  <si>
    <t xml:space="preserve">3430020H02</t>
  </si>
  <si>
    <t xml:space="preserve">3430023H40</t>
  </si>
  <si>
    <t xml:space="preserve">3430019H66</t>
  </si>
  <si>
    <t xml:space="preserve">3430021H13</t>
  </si>
  <si>
    <t xml:space="preserve">3430020H89</t>
  </si>
  <si>
    <t xml:space="preserve">3430019H67</t>
  </si>
  <si>
    <t xml:space="preserve">3430018H99</t>
  </si>
  <si>
    <t xml:space="preserve">3430020H64</t>
  </si>
  <si>
    <t xml:space="preserve">3430020H26</t>
  </si>
  <si>
    <t xml:space="preserve">3430020H09</t>
  </si>
  <si>
    <t xml:space="preserve">3430018H81</t>
  </si>
  <si>
    <t xml:space="preserve">3430023H38</t>
  </si>
  <si>
    <t xml:space="preserve">3430021H24</t>
  </si>
  <si>
    <t xml:space="preserve">3430018H73</t>
  </si>
  <si>
    <t xml:space="preserve">3430020H87</t>
  </si>
  <si>
    <t xml:space="preserve">3430020H76</t>
  </si>
  <si>
    <t xml:space="preserve">3430023H27</t>
  </si>
  <si>
    <t xml:space="preserve">3430020H82</t>
  </si>
  <si>
    <t xml:space="preserve">3430020H37</t>
  </si>
  <si>
    <t xml:space="preserve">3430019H06</t>
  </si>
  <si>
    <t xml:space="preserve">3430019H07</t>
  </si>
  <si>
    <t xml:space="preserve">3430023H31</t>
  </si>
  <si>
    <t xml:space="preserve">3430020H28</t>
  </si>
  <si>
    <t xml:space="preserve">3430020H42</t>
  </si>
  <si>
    <t xml:space="preserve">3430023H34</t>
  </si>
  <si>
    <t xml:space="preserve">3430021H78</t>
  </si>
  <si>
    <t xml:space="preserve">3430019H59</t>
  </si>
  <si>
    <t xml:space="preserve">3430018h61</t>
  </si>
  <si>
    <t xml:space="preserve">3430021H06</t>
  </si>
  <si>
    <t xml:space="preserve">3430020H36</t>
  </si>
  <si>
    <t xml:space="preserve">3430018H80</t>
  </si>
  <si>
    <t xml:space="preserve">3430020H65</t>
  </si>
  <si>
    <t xml:space="preserve">3430019H54</t>
  </si>
  <si>
    <t xml:space="preserve">3430023H03</t>
  </si>
  <si>
    <t xml:space="preserve">3430019H22</t>
  </si>
  <si>
    <t xml:space="preserve">3430019H27</t>
  </si>
  <si>
    <t xml:space="preserve">3430023H73</t>
  </si>
  <si>
    <t xml:space="preserve">3430018H95</t>
  </si>
  <si>
    <t xml:space="preserve">3430019H10</t>
  </si>
  <si>
    <t xml:space="preserve">3430020H44</t>
  </si>
  <si>
    <t xml:space="preserve">3430021H16</t>
  </si>
  <si>
    <t xml:space="preserve">3430019H48</t>
  </si>
  <si>
    <t xml:space="preserve">3430020H29</t>
  </si>
  <si>
    <t xml:space="preserve">3430019H28</t>
  </si>
  <si>
    <t xml:space="preserve">3430023H05</t>
  </si>
  <si>
    <t xml:space="preserve">3430018H89</t>
  </si>
  <si>
    <t xml:space="preserve">3430020H23</t>
  </si>
  <si>
    <t xml:space="preserve">3430019H95</t>
  </si>
  <si>
    <t xml:space="preserve">3430021H67</t>
  </si>
  <si>
    <t xml:space="preserve">3430019H56</t>
  </si>
  <si>
    <t xml:space="preserve">3430019H60</t>
  </si>
  <si>
    <t xml:space="preserve">3430019H32</t>
  </si>
  <si>
    <t xml:space="preserve">3430021H42</t>
  </si>
  <si>
    <t xml:space="preserve">3430019H55</t>
  </si>
  <si>
    <t xml:space="preserve">3430021H34</t>
  </si>
  <si>
    <t xml:space="preserve">3430021H71</t>
  </si>
  <si>
    <t xml:space="preserve">3430023H14</t>
  </si>
  <si>
    <t xml:space="preserve">3430021H96</t>
  </si>
  <si>
    <t xml:space="preserve">3430023H78</t>
  </si>
  <si>
    <t xml:space="preserve">3430021H91</t>
  </si>
  <si>
    <t xml:space="preserve">3430023H77</t>
  </si>
  <si>
    <t xml:space="preserve">3430019H19</t>
  </si>
  <si>
    <t xml:space="preserve">3430020H08</t>
  </si>
  <si>
    <t xml:space="preserve">3430018H94</t>
  </si>
  <si>
    <t xml:space="preserve">3430020H10</t>
  </si>
  <si>
    <t xml:space="preserve">3430021H73</t>
  </si>
  <si>
    <t xml:space="preserve">3430021H52</t>
  </si>
  <si>
    <t xml:space="preserve">3430023H55</t>
  </si>
  <si>
    <t xml:space="preserve">3430021H56</t>
  </si>
  <si>
    <t xml:space="preserve">3430020H98</t>
  </si>
  <si>
    <t xml:space="preserve">3430020H99</t>
  </si>
  <si>
    <t xml:space="preserve">3430020H86</t>
  </si>
  <si>
    <t xml:space="preserve">3430020H79</t>
  </si>
  <si>
    <t xml:space="preserve">3430021H32</t>
  </si>
  <si>
    <t xml:space="preserve">3430018H69</t>
  </si>
  <si>
    <t xml:space="preserve">3430021H05</t>
  </si>
  <si>
    <t xml:space="preserve">3430021H61</t>
  </si>
  <si>
    <t xml:space="preserve">3430019H43</t>
  </si>
  <si>
    <t xml:space="preserve">3430021H09</t>
  </si>
  <si>
    <t xml:space="preserve">3430021H97</t>
  </si>
  <si>
    <t xml:space="preserve">3430023H72</t>
  </si>
  <si>
    <t xml:space="preserve">3430021H63</t>
  </si>
  <si>
    <t xml:space="preserve">3430018H78</t>
  </si>
  <si>
    <t xml:space="preserve">3430021H44</t>
  </si>
  <si>
    <t xml:space="preserve">3430018H76</t>
  </si>
  <si>
    <t xml:space="preserve">3430019H86</t>
  </si>
  <si>
    <t xml:space="preserve">3430023H46</t>
  </si>
  <si>
    <t xml:space="preserve">3430021H94</t>
  </si>
  <si>
    <t xml:space="preserve">3430019H17</t>
  </si>
  <si>
    <t xml:space="preserve">3430023H36</t>
  </si>
  <si>
    <t xml:space="preserve">3430021H25</t>
  </si>
  <si>
    <t xml:space="preserve">3430021H68</t>
  </si>
  <si>
    <t xml:space="preserve">3430023H08</t>
  </si>
  <si>
    <t xml:space="preserve">3430018H71</t>
  </si>
  <si>
    <t xml:space="preserve">3430021H03</t>
  </si>
  <si>
    <t xml:space="preserve">3430021H07</t>
  </si>
  <si>
    <t xml:space="preserve">3430021H30</t>
  </si>
  <si>
    <t xml:space="preserve">3430023H69</t>
  </si>
  <si>
    <t xml:space="preserve">3430021H98</t>
  </si>
  <si>
    <t xml:space="preserve">3430023H65</t>
  </si>
  <si>
    <t xml:space="preserve">3430023H42</t>
  </si>
  <si>
    <t xml:space="preserve">3430021H11</t>
  </si>
  <si>
    <t xml:space="preserve">3430021H12</t>
  </si>
  <si>
    <t xml:space="preserve">3430023H10</t>
  </si>
  <si>
    <t xml:space="preserve">3430023H83</t>
  </si>
  <si>
    <t xml:space="preserve">3430020H45</t>
  </si>
  <si>
    <t xml:space="preserve">3430021H62</t>
  </si>
  <si>
    <t xml:space="preserve">3430021H80</t>
  </si>
  <si>
    <t xml:space="preserve">3430021H82</t>
  </si>
  <si>
    <t xml:space="preserve">3430020H12</t>
  </si>
  <si>
    <t xml:space="preserve">3430023H80</t>
  </si>
  <si>
    <t xml:space="preserve">3430021H27</t>
  </si>
  <si>
    <t xml:space="preserve">3430018H88</t>
  </si>
  <si>
    <t xml:space="preserve">3430021H08</t>
  </si>
  <si>
    <t xml:space="preserve">3430021H50</t>
  </si>
  <si>
    <t xml:space="preserve">3430021H76</t>
  </si>
  <si>
    <t xml:space="preserve">3430021H77</t>
  </si>
  <si>
    <t xml:space="preserve">3430023H66</t>
  </si>
  <si>
    <t xml:space="preserve">3430019H69</t>
  </si>
  <si>
    <t xml:space="preserve">3430023H20</t>
  </si>
  <si>
    <t xml:space="preserve">3430023H49</t>
  </si>
  <si>
    <t xml:space="preserve">3430019H72</t>
  </si>
  <si>
    <t xml:space="preserve">3430023H53</t>
  </si>
  <si>
    <t xml:space="preserve">3430019H70</t>
  </si>
  <si>
    <t xml:space="preserve">3430023H28</t>
  </si>
  <si>
    <t xml:space="preserve">3430021H47</t>
  </si>
  <si>
    <t xml:space="preserve">3430023H62</t>
  </si>
  <si>
    <t xml:space="preserve">Codigo</t>
  </si>
  <si>
    <t xml:space="preserve">TP</t>
  </si>
  <si>
    <t xml:space="preserve">3440392H01</t>
  </si>
  <si>
    <t xml:space="preserve">SC TAMPA E BUCHA HF 340X137MM</t>
  </si>
  <si>
    <t xml:space="preserve">3440392H02</t>
  </si>
  <si>
    <t xml:space="preserve">SC TAMPA E BUCHA HF 340X127MM</t>
  </si>
  <si>
    <t xml:space="preserve">3440392H03</t>
  </si>
  <si>
    <t xml:space="preserve">3440392H04</t>
  </si>
  <si>
    <t xml:space="preserve">SC TAMPA E BUCHA HF 340X102MM</t>
  </si>
  <si>
    <t xml:space="preserve">3440392H05</t>
  </si>
  <si>
    <t xml:space="preserve">3440392H06</t>
  </si>
  <si>
    <t xml:space="preserve">SC TAMPA E BUCHA HF 340X111MM</t>
  </si>
  <si>
    <t xml:space="preserve">3440392H07</t>
  </si>
  <si>
    <t xml:space="preserve">SC TAMPA E BUCHA HF 340X149MM</t>
  </si>
  <si>
    <t xml:space="preserve">3440392H08</t>
  </si>
  <si>
    <t xml:space="preserve">3440392H09</t>
  </si>
  <si>
    <t xml:space="preserve">3440392H10</t>
  </si>
  <si>
    <t xml:space="preserve">SC TAMPA E BUCHA HF 340X178MM</t>
  </si>
  <si>
    <t xml:space="preserve">3440392H11</t>
  </si>
  <si>
    <t xml:space="preserve">SC TAMPA E BUCHA HF 340X199MM</t>
  </si>
  <si>
    <t xml:space="preserve">RESISTORES</t>
  </si>
  <si>
    <t xml:space="preserve">Série</t>
  </si>
  <si>
    <t xml:space="preserve">Paralelo</t>
  </si>
  <si>
    <t xml:space="preserve">TOT</t>
  </si>
  <si>
    <t xml:space="preserve">Coluna2</t>
  </si>
  <si>
    <t xml:space="preserve">Coluna3</t>
  </si>
  <si>
    <t xml:space="preserve">Coluna4</t>
  </si>
  <si>
    <t xml:space="preserve">Coluna7</t>
  </si>
  <si>
    <t xml:space="preserve">Coluna9</t>
  </si>
  <si>
    <t xml:space="preserve">3442007H39</t>
  </si>
  <si>
    <t xml:space="preserve">0.23MO</t>
  </si>
  <si>
    <t xml:space="preserve">3442007H58</t>
  </si>
  <si>
    <t xml:space="preserve">3442007H38</t>
  </si>
  <si>
    <t xml:space="preserve">0.55MO</t>
  </si>
  <si>
    <t xml:space="preserve">3442007H01</t>
  </si>
  <si>
    <t xml:space="preserve">0.96MO</t>
  </si>
  <si>
    <t xml:space="preserve">3442007H02</t>
  </si>
  <si>
    <t xml:space="preserve">1.07MO</t>
  </si>
  <si>
    <t xml:space="preserve">3442007H03</t>
  </si>
  <si>
    <t xml:space="preserve">1.66MO</t>
  </si>
  <si>
    <t xml:space="preserve">3442007H04</t>
  </si>
  <si>
    <t xml:space="preserve">2.60MO</t>
  </si>
  <si>
    <t xml:space="preserve">3442007H05</t>
  </si>
  <si>
    <t xml:space="preserve">3.75MO</t>
  </si>
  <si>
    <t xml:space="preserve">3442007H06</t>
  </si>
  <si>
    <t xml:space="preserve">5.08MO</t>
  </si>
  <si>
    <t xml:space="preserve">3442007H07</t>
  </si>
  <si>
    <t xml:space="preserve">8.50MO</t>
  </si>
  <si>
    <t xml:space="preserve">3442006H32</t>
  </si>
  <si>
    <t xml:space="preserve">0,83MO</t>
  </si>
  <si>
    <t xml:space="preserve">3442007H41</t>
  </si>
  <si>
    <t xml:space="preserve">0.11MO</t>
  </si>
  <si>
    <t xml:space="preserve">3442007H10</t>
  </si>
  <si>
    <t xml:space="preserve">0.27MO</t>
  </si>
  <si>
    <t xml:space="preserve">3442007H43</t>
  </si>
  <si>
    <t xml:space="preserve">0.48MO</t>
  </si>
  <si>
    <t xml:space="preserve">3442007H15</t>
  </si>
  <si>
    <t xml:space="preserve">0.53MO</t>
  </si>
  <si>
    <t xml:space="preserve">3442007H45</t>
  </si>
  <si>
    <t xml:space="preserve">0.83MO</t>
  </si>
  <si>
    <t xml:space="preserve">3442007H53</t>
  </si>
  <si>
    <t xml:space="preserve">3442008H01</t>
  </si>
  <si>
    <t xml:space="preserve">3442007H49</t>
  </si>
  <si>
    <t xml:space="preserve">1.30MO</t>
  </si>
  <si>
    <t xml:space="preserve">3442006H51</t>
  </si>
  <si>
    <t xml:space="preserve">1.87MO</t>
  </si>
  <si>
    <t xml:space="preserve">3442007H44</t>
  </si>
  <si>
    <t xml:space="preserve">0.07MO</t>
  </si>
  <si>
    <t xml:space="preserve">3442007H26</t>
  </si>
  <si>
    <t xml:space="preserve">0.18MO</t>
  </si>
  <si>
    <t xml:space="preserve">3442007H61</t>
  </si>
  <si>
    <t xml:space="preserve">3442007H42</t>
  </si>
  <si>
    <t xml:space="preserve">0.32MO</t>
  </si>
  <si>
    <t xml:space="preserve">3442007H40</t>
  </si>
  <si>
    <t xml:space="preserve">0.35MO</t>
  </si>
  <si>
    <t xml:space="preserve">3442007H30</t>
  </si>
  <si>
    <t xml:space="preserve">3442007H33</t>
  </si>
  <si>
    <t xml:space="preserve">0.86MO</t>
  </si>
  <si>
    <t xml:space="preserve">3442007H35</t>
  </si>
  <si>
    <t xml:space="preserve">1.25MO</t>
  </si>
  <si>
    <t xml:space="preserve">3442007H46</t>
  </si>
  <si>
    <t xml:space="preserve">1.69MO</t>
  </si>
  <si>
    <t xml:space="preserve">3442007H47</t>
  </si>
  <si>
    <t xml:space="preserve">4.25MO</t>
  </si>
  <si>
    <t xml:space="preserve">3442007H60</t>
  </si>
  <si>
    <t xml:space="preserve">1,66MO</t>
  </si>
  <si>
    <t xml:space="preserve">0,415MO</t>
  </si>
  <si>
    <t xml:space="preserve">3442006H27</t>
  </si>
  <si>
    <t xml:space="preserve">0.058MO</t>
  </si>
  <si>
    <t xml:space="preserve">3442007H57</t>
  </si>
  <si>
    <t xml:space="preserve">0.137MO</t>
  </si>
  <si>
    <t xml:space="preserve">3442005H07</t>
  </si>
  <si>
    <t xml:space="preserve">0.24MO</t>
  </si>
  <si>
    <t xml:space="preserve">3442007H52</t>
  </si>
  <si>
    <t xml:space="preserve">0.267MO</t>
  </si>
  <si>
    <t xml:space="preserve">3442006H05</t>
  </si>
  <si>
    <t xml:space="preserve">0.41MO</t>
  </si>
  <si>
    <t xml:space="preserve">3442005H13</t>
  </si>
  <si>
    <t xml:space="preserve">0.65MO</t>
  </si>
  <si>
    <t xml:space="preserve">3442005H17</t>
  </si>
  <si>
    <t xml:space="preserve">1.27MO</t>
  </si>
  <si>
    <t xml:space="preserve">3442006H42</t>
  </si>
  <si>
    <t xml:space="preserve">0.046MO</t>
  </si>
  <si>
    <t xml:space="preserve">3442006H73</t>
  </si>
  <si>
    <t xml:space="preserve">3442006H10</t>
  </si>
  <si>
    <t xml:space="preserve">3442006H01</t>
  </si>
  <si>
    <t xml:space="preserve">0.192MO</t>
  </si>
  <si>
    <t xml:space="preserve">3442006H84</t>
  </si>
  <si>
    <t xml:space="preserve">0.214MO</t>
  </si>
  <si>
    <t xml:space="preserve">3442005H25</t>
  </si>
  <si>
    <t xml:space="preserve">0.33MO</t>
  </si>
  <si>
    <t xml:space="preserve">3442005H28</t>
  </si>
  <si>
    <t xml:space="preserve">0.52MO</t>
  </si>
  <si>
    <t xml:space="preserve">3442005H97</t>
  </si>
  <si>
    <t xml:space="preserve">0.75MO</t>
  </si>
  <si>
    <t xml:space="preserve">3442005H40</t>
  </si>
  <si>
    <t xml:space="preserve">0.17MO</t>
  </si>
  <si>
    <t xml:space="preserve">3442005H63</t>
  </si>
  <si>
    <t xml:space="preserve">0.12MO</t>
  </si>
  <si>
    <t xml:space="preserve">3442005H65</t>
  </si>
  <si>
    <t xml:space="preserve">0.13MO</t>
  </si>
  <si>
    <t xml:space="preserve">3442007H08</t>
  </si>
  <si>
    <t xml:space="preserve">0.46MO</t>
  </si>
  <si>
    <t xml:space="preserve">3442007H11</t>
  </si>
  <si>
    <t xml:space="preserve">0.42MO</t>
  </si>
  <si>
    <t xml:space="preserve">0.84MO</t>
  </si>
  <si>
    <t xml:space="preserve">3442006H50</t>
  </si>
  <si>
    <t xml:space="preserve">0,960MO</t>
  </si>
  <si>
    <t xml:space="preserve">1,92MO</t>
  </si>
  <si>
    <t xml:space="preserve">3442007H09</t>
  </si>
  <si>
    <t xml:space="preserve">1.10MO</t>
  </si>
  <si>
    <t xml:space="preserve">3442007H12</t>
  </si>
  <si>
    <t xml:space="preserve">1.92MO</t>
  </si>
  <si>
    <t xml:space="preserve">3442007H20</t>
  </si>
  <si>
    <t xml:space="preserve">10.16MO</t>
  </si>
  <si>
    <t xml:space="preserve">3442007H21</t>
  </si>
  <si>
    <t xml:space="preserve">17.00MO</t>
  </si>
  <si>
    <t xml:space="preserve">3442007H14</t>
  </si>
  <si>
    <t xml:space="preserve">2.14MO</t>
  </si>
  <si>
    <t xml:space="preserve">3442006H56</t>
  </si>
  <si>
    <t xml:space="preserve">3.32MO</t>
  </si>
  <si>
    <t xml:space="preserve">3442007H16</t>
  </si>
  <si>
    <t xml:space="preserve">3442007H17</t>
  </si>
  <si>
    <t xml:space="preserve">2.23MO</t>
  </si>
  <si>
    <t xml:space="preserve">4.46MO</t>
  </si>
  <si>
    <t xml:space="preserve">3442007H18</t>
  </si>
  <si>
    <t xml:space="preserve">5.20MO</t>
  </si>
  <si>
    <t xml:space="preserve">3442007H19</t>
  </si>
  <si>
    <t xml:space="preserve">7.50MO</t>
  </si>
  <si>
    <t xml:space="preserve">3442007H13</t>
  </si>
  <si>
    <t xml:space="preserve">4.60MO</t>
  </si>
  <si>
    <t xml:space="preserve">9.20MO</t>
  </si>
  <si>
    <t xml:space="preserve">3442006H07</t>
  </si>
  <si>
    <t xml:space="preserve">3442005H05</t>
  </si>
  <si>
    <t xml:space="preserve">3442006H12</t>
  </si>
  <si>
    <t xml:space="preserve">3442005H08</t>
  </si>
  <si>
    <t xml:space="preserve">3442006H06</t>
  </si>
  <si>
    <t xml:space="preserve">3442006H22</t>
  </si>
  <si>
    <t xml:space="preserve">3442006H46</t>
  </si>
  <si>
    <t xml:space="preserve">2,60MO</t>
  </si>
  <si>
    <t xml:space="preserve">3442006H33</t>
  </si>
  <si>
    <t xml:space="preserve">2.25MO</t>
  </si>
  <si>
    <t xml:space="preserve">3442005H34</t>
  </si>
  <si>
    <t xml:space="preserve">0.15MO</t>
  </si>
  <si>
    <t xml:space="preserve">3442007H63</t>
  </si>
  <si>
    <t xml:space="preserve">3442006H91</t>
  </si>
  <si>
    <t xml:space="preserve">0.37MO</t>
  </si>
  <si>
    <t xml:space="preserve">3442006H18</t>
  </si>
  <si>
    <t xml:space="preserve">0.64MO</t>
  </si>
  <si>
    <t xml:space="preserve">3442007H56</t>
  </si>
  <si>
    <t xml:space="preserve">3442006H28</t>
  </si>
  <si>
    <t xml:space="preserve">0.71MO</t>
  </si>
  <si>
    <t xml:space="preserve">3442007H48</t>
  </si>
  <si>
    <t xml:space="preserve">3442006H20</t>
  </si>
  <si>
    <t xml:space="preserve">1.11MO</t>
  </si>
  <si>
    <t xml:space="preserve">3442007H95</t>
  </si>
  <si>
    <t xml:space="preserve">1.73MO</t>
  </si>
  <si>
    <t xml:space="preserve">3442006H38</t>
  </si>
  <si>
    <t xml:space="preserve">0.115MO</t>
  </si>
  <si>
    <t xml:space="preserve">3442007H79</t>
  </si>
  <si>
    <t xml:space="preserve">0.275MO</t>
  </si>
  <si>
    <t xml:space="preserve">3442007H78</t>
  </si>
  <si>
    <t xml:space="preserve">3442006H48</t>
  </si>
  <si>
    <t xml:space="preserve">0.535MO</t>
  </si>
  <si>
    <t xml:space="preserve">3442006H54</t>
  </si>
  <si>
    <t xml:space="preserve">3442006H11</t>
  </si>
  <si>
    <t xml:space="preserve">3442006H49</t>
  </si>
  <si>
    <t xml:space="preserve">2.54MO</t>
  </si>
  <si>
    <t xml:space="preserve">3442007H51</t>
  </si>
  <si>
    <t xml:space="preserve">0,22MO</t>
  </si>
  <si>
    <t xml:space="preserve">3442007H62</t>
  </si>
  <si>
    <t xml:space="preserve">0.092MO</t>
  </si>
  <si>
    <t xml:space="preserve">3442007H59</t>
  </si>
  <si>
    <t xml:space="preserve">0.38MO</t>
  </si>
  <si>
    <t xml:space="preserve">3442007H92</t>
  </si>
  <si>
    <t xml:space="preserve">3442007H55</t>
  </si>
  <si>
    <t xml:space="preserve">0.43MO</t>
  </si>
  <si>
    <t xml:space="preserve">3442007H50</t>
  </si>
  <si>
    <t xml:space="preserve">1,04MO</t>
  </si>
  <si>
    <t xml:space="preserve">3442008H08</t>
  </si>
  <si>
    <t xml:space="preserve">1.5MO</t>
  </si>
  <si>
    <t xml:space="preserve">3442007H22</t>
  </si>
  <si>
    <t xml:space="preserve">0.69MO</t>
  </si>
  <si>
    <t xml:space="preserve">3442007H23</t>
  </si>
  <si>
    <t xml:space="preserve">0.99MO</t>
  </si>
  <si>
    <t xml:space="preserve">3442007H24</t>
  </si>
  <si>
    <t xml:space="preserve">1.26MO</t>
  </si>
  <si>
    <t xml:space="preserve">3442007H25</t>
  </si>
  <si>
    <t xml:space="preserve">1.65MO</t>
  </si>
  <si>
    <t xml:space="preserve">3442007H34</t>
  </si>
  <si>
    <t xml:space="preserve">11.25MO</t>
  </si>
  <si>
    <t xml:space="preserve">3442007H36</t>
  </si>
  <si>
    <t xml:space="preserve">15.24MO</t>
  </si>
  <si>
    <t xml:space="preserve">3442007H27</t>
  </si>
  <si>
    <t xml:space="preserve">2.88MO</t>
  </si>
  <si>
    <t xml:space="preserve">3442007H37</t>
  </si>
  <si>
    <t xml:space="preserve">25.50MO</t>
  </si>
  <si>
    <t xml:space="preserve">3442007H28</t>
  </si>
  <si>
    <t xml:space="preserve">3.21MO</t>
  </si>
  <si>
    <t xml:space="preserve">3442007H29</t>
  </si>
  <si>
    <t xml:space="preserve">4.98MO</t>
  </si>
  <si>
    <t xml:space="preserve">3442007H31</t>
  </si>
  <si>
    <t xml:space="preserve">6.69MO</t>
  </si>
  <si>
    <t xml:space="preserve">3442007H32</t>
  </si>
  <si>
    <t xml:space="preserve">7.80MO</t>
  </si>
  <si>
    <t xml:space="preserve">3442006H08</t>
  </si>
  <si>
    <t xml:space="preserve">0.34MO</t>
  </si>
  <si>
    <t xml:space="preserve">3442006H23</t>
  </si>
  <si>
    <t xml:space="preserve">3442007H65</t>
  </si>
  <si>
    <t xml:space="preserve">1,56MO</t>
  </si>
  <si>
    <t xml:space="preserve">3442006H36</t>
  </si>
  <si>
    <t xml:space="preserve">3442005H38</t>
  </si>
  <si>
    <t xml:space="preserve">1.44MO</t>
  </si>
  <si>
    <t xml:space="preserve">3442006H45</t>
  </si>
  <si>
    <t xml:space="preserve">2.49MO</t>
  </si>
  <si>
    <t xml:space="preserve">3442006H37</t>
  </si>
  <si>
    <t xml:space="preserve">5.62MO</t>
  </si>
  <si>
    <t xml:space="preserve">3442006H26</t>
  </si>
  <si>
    <t xml:space="preserve">5.63MO</t>
  </si>
  <si>
    <t xml:space="preserve">3442006H09</t>
  </si>
  <si>
    <t xml:space="preserve">3442006H19</t>
  </si>
  <si>
    <t xml:space="preserve">3442006H69</t>
  </si>
  <si>
    <t xml:space="preserve">3442006H03</t>
  </si>
  <si>
    <t xml:space="preserve">3442006H89</t>
  </si>
  <si>
    <t xml:space="preserve">3442006H90</t>
  </si>
  <si>
    <t xml:space="preserve">3442006H86</t>
  </si>
  <si>
    <t xml:space="preserve">0.019MO</t>
  </si>
  <si>
    <t xml:space="preserve">3442006H14</t>
  </si>
  <si>
    <t xml:space="preserve">3442008H10</t>
  </si>
  <si>
    <t xml:space="preserve">0.80MO</t>
  </si>
  <si>
    <t xml:space="preserve">3442006H60</t>
  </si>
  <si>
    <t xml:space="preserve">1.24MO</t>
  </si>
  <si>
    <t xml:space="preserve">3442006H30</t>
  </si>
  <si>
    <t xml:space="preserve">1.95MO</t>
  </si>
  <si>
    <t xml:space="preserve">3442006H78</t>
  </si>
  <si>
    <t xml:space="preserve">2.81MO</t>
  </si>
  <si>
    <t xml:space="preserve">3442006H85</t>
  </si>
  <si>
    <t xml:space="preserve">0.138MO</t>
  </si>
  <si>
    <t xml:space="preserve">3442006H72</t>
  </si>
  <si>
    <t xml:space="preserve">3442007H84</t>
  </si>
  <si>
    <t xml:space="preserve">0.576MO</t>
  </si>
  <si>
    <t xml:space="preserve">3442006H74</t>
  </si>
  <si>
    <t xml:space="preserve">3442006H93</t>
  </si>
  <si>
    <t xml:space="preserve">1.56MO</t>
  </si>
  <si>
    <t xml:space="preserve">3442008H05</t>
  </si>
  <si>
    <t xml:space="preserve">2,25MO</t>
  </si>
  <si>
    <t xml:space="preserve">3442006H16</t>
  </si>
  <si>
    <t xml:space="preserve">3442008H03</t>
  </si>
  <si>
    <t xml:space="preserve">3,05MO</t>
  </si>
  <si>
    <t xml:space="preserve">3442008H21</t>
  </si>
  <si>
    <t xml:space="preserve">0,099MO</t>
  </si>
  <si>
    <t xml:space="preserve">3442005H01</t>
  </si>
  <si>
    <t xml:space="preserve">0.14MO</t>
  </si>
  <si>
    <t xml:space="preserve">0.56MO</t>
  </si>
  <si>
    <t xml:space="preserve">3442005H02</t>
  </si>
  <si>
    <t xml:space="preserve">0.92MO</t>
  </si>
  <si>
    <t xml:space="preserve">3442005H03</t>
  </si>
  <si>
    <t xml:space="preserve">1.68MO</t>
  </si>
  <si>
    <t xml:space="preserve">3442005H12</t>
  </si>
  <si>
    <t xml:space="preserve">10.40MO</t>
  </si>
  <si>
    <t xml:space="preserve">3442005H14</t>
  </si>
  <si>
    <t xml:space="preserve">15.00MO</t>
  </si>
  <si>
    <t xml:space="preserve">3442005H15</t>
  </si>
  <si>
    <t xml:space="preserve">18.40MO</t>
  </si>
  <si>
    <t xml:space="preserve">3442005H04</t>
  </si>
  <si>
    <t xml:space="preserve">2.20MO</t>
  </si>
  <si>
    <t xml:space="preserve">3442005H16</t>
  </si>
  <si>
    <t xml:space="preserve">20.32MO</t>
  </si>
  <si>
    <t xml:space="preserve">3442005H06</t>
  </si>
  <si>
    <t xml:space="preserve">3.84MO</t>
  </si>
  <si>
    <t xml:space="preserve">3442005H18</t>
  </si>
  <si>
    <t xml:space="preserve">34.00MO</t>
  </si>
  <si>
    <t xml:space="preserve">3442005H09</t>
  </si>
  <si>
    <t xml:space="preserve">4.28MO</t>
  </si>
  <si>
    <t xml:space="preserve">3442005H10</t>
  </si>
  <si>
    <t xml:space="preserve">6.64MO</t>
  </si>
  <si>
    <t xml:space="preserve">3442005H11</t>
  </si>
  <si>
    <t xml:space="preserve">8.92MO</t>
  </si>
  <si>
    <t xml:space="preserve">3442006H67</t>
  </si>
  <si>
    <t xml:space="preserve">3442006H81</t>
  </si>
  <si>
    <t xml:space="preserve">3442007H71</t>
  </si>
  <si>
    <t xml:space="preserve">3442006H34</t>
  </si>
  <si>
    <t xml:space="preserve">3442006H53</t>
  </si>
  <si>
    <t xml:space="preserve">3442006H66</t>
  </si>
  <si>
    <t xml:space="preserve">5,2MO</t>
  </si>
  <si>
    <t xml:space="preserve">3442006H17</t>
  </si>
  <si>
    <t xml:space="preserve">3442006H15</t>
  </si>
  <si>
    <t xml:space="preserve">3442006H04</t>
  </si>
  <si>
    <t xml:space="preserve">0.31MO</t>
  </si>
  <si>
    <t xml:space="preserve">3442008H34</t>
  </si>
  <si>
    <t xml:space="preserve">1,43MO</t>
  </si>
  <si>
    <t xml:space="preserve">3442006H55</t>
  </si>
  <si>
    <t xml:space="preserve">2.21MO</t>
  </si>
  <si>
    <t xml:space="preserve">3442006H59</t>
  </si>
  <si>
    <t xml:space="preserve">3442006H52</t>
  </si>
  <si>
    <t xml:space="preserve">5.0MO</t>
  </si>
  <si>
    <t xml:space="preserve">3442006H43</t>
  </si>
  <si>
    <t xml:space="preserve">3442006H92</t>
  </si>
  <si>
    <t xml:space="preserve">3442007H87</t>
  </si>
  <si>
    <t xml:space="preserve">2.08MO</t>
  </si>
  <si>
    <t xml:space="preserve">3442007H86</t>
  </si>
  <si>
    <t xml:space="preserve">3.00MO</t>
  </si>
  <si>
    <t xml:space="preserve">3442008H17</t>
  </si>
  <si>
    <t xml:space="preserve">3442005H19</t>
  </si>
  <si>
    <t xml:space="preserve">0.70MO</t>
  </si>
  <si>
    <t xml:space="preserve">3442005H20</t>
  </si>
  <si>
    <t xml:space="preserve">1.15MO</t>
  </si>
  <si>
    <t xml:space="preserve">3442005H26</t>
  </si>
  <si>
    <t xml:space="preserve">11.15MO</t>
  </si>
  <si>
    <t xml:space="preserve">3442005H27</t>
  </si>
  <si>
    <t xml:space="preserve">13.00MO</t>
  </si>
  <si>
    <t xml:space="preserve">3442005H29</t>
  </si>
  <si>
    <t xml:space="preserve">18.75MO</t>
  </si>
  <si>
    <t xml:space="preserve">3442007H73</t>
  </si>
  <si>
    <t xml:space="preserve">3442005H21</t>
  </si>
  <si>
    <t xml:space="preserve">2.75MO</t>
  </si>
  <si>
    <t xml:space="preserve">3442005H30</t>
  </si>
  <si>
    <t xml:space="preserve">23.00MO</t>
  </si>
  <si>
    <t xml:space="preserve">3442005H31</t>
  </si>
  <si>
    <t xml:space="preserve">25.40MO</t>
  </si>
  <si>
    <t xml:space="preserve">3442005H22</t>
  </si>
  <si>
    <t xml:space="preserve">4.80MO</t>
  </si>
  <si>
    <t xml:space="preserve">3442005H32</t>
  </si>
  <si>
    <t xml:space="preserve">42.50MO</t>
  </si>
  <si>
    <t xml:space="preserve">3442005H23</t>
  </si>
  <si>
    <t xml:space="preserve">5.35MO</t>
  </si>
  <si>
    <t xml:space="preserve">3442005H24</t>
  </si>
  <si>
    <t xml:space="preserve">8.30MO</t>
  </si>
  <si>
    <t xml:space="preserve">3442007H74</t>
  </si>
  <si>
    <t xml:space="preserve">8.3MO</t>
  </si>
  <si>
    <t xml:space="preserve">3442008H26</t>
  </si>
  <si>
    <t xml:space="preserve">1.375MO</t>
  </si>
  <si>
    <t xml:space="preserve">3442006H44</t>
  </si>
  <si>
    <t xml:space="preserve">1,07MO</t>
  </si>
  <si>
    <t xml:space="preserve">2,67MO</t>
  </si>
  <si>
    <t xml:space="preserve">3442006H21</t>
  </si>
  <si>
    <t xml:space="preserve">2.40MO</t>
  </si>
  <si>
    <t xml:space="preserve">3442006H63</t>
  </si>
  <si>
    <t xml:space="preserve">8.5MO</t>
  </si>
  <si>
    <t xml:space="preserve">21.25MO</t>
  </si>
  <si>
    <t xml:space="preserve">3442007H96</t>
  </si>
  <si>
    <t xml:space="preserve">4.15MO</t>
  </si>
  <si>
    <t xml:space="preserve">3442008H14</t>
  </si>
  <si>
    <t xml:space="preserve">2.6MO</t>
  </si>
  <si>
    <t xml:space="preserve">6.5MO</t>
  </si>
  <si>
    <t xml:space="preserve">3442008H15</t>
  </si>
  <si>
    <t xml:space="preserve">9.375MO</t>
  </si>
  <si>
    <t xml:space="preserve">3442007H91</t>
  </si>
  <si>
    <t xml:space="preserve">3442006H79</t>
  </si>
  <si>
    <t xml:space="preserve">1,78MO</t>
  </si>
  <si>
    <t xml:space="preserve">3442006H41</t>
  </si>
  <si>
    <t xml:space="preserve">2,77MO</t>
  </si>
  <si>
    <t xml:space="preserve">3442006H47</t>
  </si>
  <si>
    <t xml:space="preserve">4,33MO</t>
  </si>
  <si>
    <t xml:space="preserve">3442007H69</t>
  </si>
  <si>
    <t xml:space="preserve">6,25MO</t>
  </si>
  <si>
    <t xml:space="preserve">3442008H24</t>
  </si>
  <si>
    <t xml:space="preserve">6.25MO</t>
  </si>
  <si>
    <t xml:space="preserve">3442006H61</t>
  </si>
  <si>
    <t xml:space="preserve">8,47MO</t>
  </si>
  <si>
    <t xml:space="preserve">3442006H95</t>
  </si>
  <si>
    <t xml:space="preserve">0.287MO</t>
  </si>
  <si>
    <t xml:space="preserve">3442006H70</t>
  </si>
  <si>
    <t xml:space="preserve">2.07MO</t>
  </si>
  <si>
    <t xml:space="preserve">3442007H97</t>
  </si>
  <si>
    <t xml:space="preserve">3.25MO</t>
  </si>
  <si>
    <t xml:space="preserve">3442008H12</t>
  </si>
  <si>
    <t xml:space="preserve">3442007H75</t>
  </si>
  <si>
    <t xml:space="preserve">3442005H33</t>
  </si>
  <si>
    <t xml:space="preserve">1.38MO</t>
  </si>
  <si>
    <t xml:space="preserve">3442005H42</t>
  </si>
  <si>
    <t xml:space="preserve">15.60MO</t>
  </si>
  <si>
    <t xml:space="preserve">3442005H35</t>
  </si>
  <si>
    <t xml:space="preserve">2.52MO</t>
  </si>
  <si>
    <t xml:space="preserve">3442005H43</t>
  </si>
  <si>
    <t xml:space="preserve">22.50MO</t>
  </si>
  <si>
    <t xml:space="preserve">3442005H44</t>
  </si>
  <si>
    <t xml:space="preserve">27.60MO</t>
  </si>
  <si>
    <t xml:space="preserve">3442005H36</t>
  </si>
  <si>
    <t xml:space="preserve">3.30MO</t>
  </si>
  <si>
    <t xml:space="preserve">3442005H45</t>
  </si>
  <si>
    <t xml:space="preserve">30.48MO</t>
  </si>
  <si>
    <t xml:space="preserve">3442005H37</t>
  </si>
  <si>
    <t xml:space="preserve">5.76MO</t>
  </si>
  <si>
    <t xml:space="preserve">3442005H46</t>
  </si>
  <si>
    <t xml:space="preserve">51.00MO</t>
  </si>
  <si>
    <t xml:space="preserve">3442005H39</t>
  </si>
  <si>
    <t xml:space="preserve">6.42MO</t>
  </si>
  <si>
    <t xml:space="preserve">3442005H41</t>
  </si>
  <si>
    <t xml:space="preserve">9.96MO</t>
  </si>
  <si>
    <t xml:space="preserve">3442008H29</t>
  </si>
  <si>
    <t xml:space="preserve">3442008H35</t>
  </si>
  <si>
    <t xml:space="preserve">1,65MO</t>
  </si>
  <si>
    <t xml:space="preserve">3442007H66</t>
  </si>
  <si>
    <t xml:space="preserve">3442006H24</t>
  </si>
  <si>
    <t xml:space="preserve">3442006H77</t>
  </si>
  <si>
    <t xml:space="preserve">3442006H58</t>
  </si>
  <si>
    <t xml:space="preserve">3442006H65</t>
  </si>
  <si>
    <t xml:space="preserve">7.8MO</t>
  </si>
  <si>
    <t xml:space="preserve">3442006H94</t>
  </si>
  <si>
    <t xml:space="preserve">3442008H25</t>
  </si>
  <si>
    <t xml:space="preserve">3442008H09</t>
  </si>
  <si>
    <t xml:space="preserve">3442008H23</t>
  </si>
  <si>
    <t xml:space="preserve">3442007H67</t>
  </si>
  <si>
    <t xml:space="preserve">5.2MO</t>
  </si>
  <si>
    <t xml:space="preserve">3442008H11</t>
  </si>
  <si>
    <t xml:space="preserve">7.5MO</t>
  </si>
  <si>
    <t xml:space="preserve">3442005H47</t>
  </si>
  <si>
    <t xml:space="preserve">1.61MO</t>
  </si>
  <si>
    <t xml:space="preserve">3442005H51</t>
  </si>
  <si>
    <t xml:space="preserve">11.62MO</t>
  </si>
  <si>
    <t xml:space="preserve">3442005H52</t>
  </si>
  <si>
    <t xml:space="preserve">15.61MO</t>
  </si>
  <si>
    <t xml:space="preserve">3442005H53</t>
  </si>
  <si>
    <t xml:space="preserve">18.20MO</t>
  </si>
  <si>
    <t xml:space="preserve">3442005H48</t>
  </si>
  <si>
    <t xml:space="preserve">2.94MO</t>
  </si>
  <si>
    <t xml:space="preserve">3442005H54</t>
  </si>
  <si>
    <t xml:space="preserve">26.25MO</t>
  </si>
  <si>
    <t xml:space="preserve">3442005H49</t>
  </si>
  <si>
    <t xml:space="preserve">3.85MO</t>
  </si>
  <si>
    <t xml:space="preserve">3442006H35</t>
  </si>
  <si>
    <t xml:space="preserve">3442005H55</t>
  </si>
  <si>
    <t xml:space="preserve">32.20MO</t>
  </si>
  <si>
    <t xml:space="preserve">3442005H56</t>
  </si>
  <si>
    <t xml:space="preserve">35.56MO</t>
  </si>
  <si>
    <t xml:space="preserve">3442005H57</t>
  </si>
  <si>
    <t xml:space="preserve">59.50MO</t>
  </si>
  <si>
    <t xml:space="preserve">3442006H25</t>
  </si>
  <si>
    <t xml:space="preserve">6.72MO</t>
  </si>
  <si>
    <t xml:space="preserve">3442005H50</t>
  </si>
  <si>
    <t xml:space="preserve">7.49MO</t>
  </si>
  <si>
    <t xml:space="preserve">3442008H30</t>
  </si>
  <si>
    <t xml:space="preserve">0,81MO</t>
  </si>
  <si>
    <t xml:space="preserve">3442008H04</t>
  </si>
  <si>
    <t xml:space="preserve">1,93MO</t>
  </si>
  <si>
    <t xml:space="preserve">3442008H07</t>
  </si>
  <si>
    <t xml:space="preserve">3,36MO</t>
  </si>
  <si>
    <t xml:space="preserve">3442006H88</t>
  </si>
  <si>
    <t xml:space="preserve">5.81MO</t>
  </si>
  <si>
    <t xml:space="preserve">3442006H64</t>
  </si>
  <si>
    <t xml:space="preserve">9.10MO</t>
  </si>
  <si>
    <t xml:space="preserve">3442008H33</t>
  </si>
  <si>
    <t xml:space="preserve">1,28MO</t>
  </si>
  <si>
    <t xml:space="preserve">3442007H98</t>
  </si>
  <si>
    <t xml:space="preserve">2.50MO</t>
  </si>
  <si>
    <t xml:space="preserve">3442008H28</t>
  </si>
  <si>
    <t xml:space="preserve">6,07MO</t>
  </si>
  <si>
    <t xml:space="preserve">3442007H80</t>
  </si>
  <si>
    <t xml:space="preserve">0.963MO</t>
  </si>
  <si>
    <t xml:space="preserve">3442008H31</t>
  </si>
  <si>
    <t xml:space="preserve">1.07</t>
  </si>
  <si>
    <t xml:space="preserve">3442005H58</t>
  </si>
  <si>
    <t xml:space="preserve">0.10MO</t>
  </si>
  <si>
    <t xml:space="preserve">3442005H59</t>
  </si>
  <si>
    <t xml:space="preserve">1.84MO</t>
  </si>
  <si>
    <t xml:space="preserve">3442005H96</t>
  </si>
  <si>
    <t xml:space="preserve">13.28MO</t>
  </si>
  <si>
    <t xml:space="preserve">3442005H66</t>
  </si>
  <si>
    <t xml:space="preserve">17.84MO</t>
  </si>
  <si>
    <t xml:space="preserve">3442005H67</t>
  </si>
  <si>
    <t xml:space="preserve">20.80MO</t>
  </si>
  <si>
    <t xml:space="preserve">3442005H60</t>
  </si>
  <si>
    <t xml:space="preserve">3.36MO</t>
  </si>
  <si>
    <t xml:space="preserve">3442005H68</t>
  </si>
  <si>
    <t xml:space="preserve">30.00MO</t>
  </si>
  <si>
    <t xml:space="preserve">3442005H69</t>
  </si>
  <si>
    <t xml:space="preserve">36.80MO</t>
  </si>
  <si>
    <t xml:space="preserve">3442005H61</t>
  </si>
  <si>
    <t xml:space="preserve">4.40MO</t>
  </si>
  <si>
    <t xml:space="preserve">3442005H70</t>
  </si>
  <si>
    <t xml:space="preserve">40.64MO</t>
  </si>
  <si>
    <t xml:space="preserve">3442005H71</t>
  </si>
  <si>
    <t xml:space="preserve">68.00MO</t>
  </si>
  <si>
    <t xml:space="preserve">3442005H62</t>
  </si>
  <si>
    <t xml:space="preserve">7.68MO</t>
  </si>
  <si>
    <t xml:space="preserve">3442005H64</t>
  </si>
  <si>
    <t xml:space="preserve">8.56MO</t>
  </si>
  <si>
    <t xml:space="preserve">3442006H31</t>
  </si>
  <si>
    <t xml:space="preserve">3442006H62</t>
  </si>
  <si>
    <t xml:space="preserve">3442006H87</t>
  </si>
  <si>
    <t xml:space="preserve">6,64MO</t>
  </si>
  <si>
    <t xml:space="preserve">3442005H76</t>
  </si>
  <si>
    <t xml:space="preserve">14.94MO</t>
  </si>
  <si>
    <t xml:space="preserve">3442005H72</t>
  </si>
  <si>
    <t xml:space="preserve">3442005H77</t>
  </si>
  <si>
    <t xml:space="preserve">23.40MO</t>
  </si>
  <si>
    <t xml:space="preserve">3442005H73</t>
  </si>
  <si>
    <t xml:space="preserve">3.78MO</t>
  </si>
  <si>
    <t xml:space="preserve">3442005H78</t>
  </si>
  <si>
    <t xml:space="preserve">33.73MO</t>
  </si>
  <si>
    <t xml:space="preserve">3442005H74</t>
  </si>
  <si>
    <t xml:space="preserve">4.95MO</t>
  </si>
  <si>
    <t xml:space="preserve">3442005H79</t>
  </si>
  <si>
    <t xml:space="preserve">45.72MO</t>
  </si>
  <si>
    <t xml:space="preserve">3442005H80</t>
  </si>
  <si>
    <t xml:space="preserve">76.50MO</t>
  </si>
  <si>
    <t xml:space="preserve">3442007H68</t>
  </si>
  <si>
    <t xml:space="preserve">8.64MO</t>
  </si>
  <si>
    <t xml:space="preserve">3442005H75</t>
  </si>
  <si>
    <t xml:space="preserve">9.63MO</t>
  </si>
  <si>
    <t xml:space="preserve">3442007H85</t>
  </si>
  <si>
    <t xml:space="preserve">1.035MO</t>
  </si>
  <si>
    <t xml:space="preserve">3442007H94</t>
  </si>
  <si>
    <t xml:space="preserve">2.475MO</t>
  </si>
  <si>
    <t xml:space="preserve">3442006H99</t>
  </si>
  <si>
    <t xml:space="preserve">7,47MO</t>
  </si>
  <si>
    <t xml:space="preserve">3442006H98</t>
  </si>
  <si>
    <t xml:space="preserve">7,8MO</t>
  </si>
  <si>
    <t xml:space="preserve">3442005H83</t>
  </si>
  <si>
    <t xml:space="preserve">10.70MO</t>
  </si>
  <si>
    <t xml:space="preserve">3442005H84</t>
  </si>
  <si>
    <t xml:space="preserve">16.60MO</t>
  </si>
  <si>
    <t xml:space="preserve">3442005H81</t>
  </si>
  <si>
    <t xml:space="preserve">2.30MO</t>
  </si>
  <si>
    <t xml:space="preserve">3442005H85</t>
  </si>
  <si>
    <t xml:space="preserve">37.50MO</t>
  </si>
  <si>
    <t xml:space="preserve">3442005H82</t>
  </si>
  <si>
    <t xml:space="preserve">5.50MO</t>
  </si>
  <si>
    <t xml:space="preserve">3442005H86</t>
  </si>
  <si>
    <t xml:space="preserve">85.00MO</t>
  </si>
  <si>
    <t xml:space="preserve">3442005H99</t>
  </si>
  <si>
    <t xml:space="preserve">9.60MO</t>
  </si>
  <si>
    <t xml:space="preserve">3442008H13</t>
  </si>
  <si>
    <t xml:space="preserve">3442008H18</t>
  </si>
  <si>
    <t xml:space="preserve">3442007H81</t>
  </si>
  <si>
    <t xml:space="preserve">4.8MO</t>
  </si>
  <si>
    <t xml:space="preserve">3442007H82</t>
  </si>
  <si>
    <t xml:space="preserve">3442006H57</t>
  </si>
  <si>
    <t xml:space="preserve">3442005H87</t>
  </si>
  <si>
    <t xml:space="preserve">0.02MO</t>
  </si>
  <si>
    <t xml:space="preserve">0.22MO</t>
  </si>
  <si>
    <t xml:space="preserve">3442005H89</t>
  </si>
  <si>
    <t xml:space="preserve">10.56MO</t>
  </si>
  <si>
    <t xml:space="preserve">3442007H64</t>
  </si>
  <si>
    <t xml:space="preserve">11.77MO</t>
  </si>
  <si>
    <t xml:space="preserve">3442005H90</t>
  </si>
  <si>
    <t xml:space="preserve">18.26MO</t>
  </si>
  <si>
    <t xml:space="preserve">3442005H88</t>
  </si>
  <si>
    <t xml:space="preserve">2.53MO</t>
  </si>
  <si>
    <t xml:space="preserve">3442006H71</t>
  </si>
  <si>
    <t xml:space="preserve">6.05MO</t>
  </si>
  <si>
    <t xml:space="preserve">3442007H90</t>
  </si>
  <si>
    <t xml:space="preserve">3.03MO</t>
  </si>
  <si>
    <t xml:space="preserve">3442008H16</t>
  </si>
  <si>
    <t xml:space="preserve">9.13MO</t>
  </si>
  <si>
    <t xml:space="preserve">3442008H32</t>
  </si>
  <si>
    <t xml:space="preserve">102MO</t>
  </si>
  <si>
    <t xml:space="preserve">3442007H77</t>
  </si>
  <si>
    <t xml:space="preserve">11.52</t>
  </si>
  <si>
    <t xml:space="preserve">3442006H68</t>
  </si>
  <si>
    <t xml:space="preserve">19.92MO</t>
  </si>
  <si>
    <t xml:space="preserve">3442005H98</t>
  </si>
  <si>
    <t xml:space="preserve">2.76MO</t>
  </si>
  <si>
    <t xml:space="preserve">3442008H19</t>
  </si>
  <si>
    <t xml:space="preserve">3442006H39</t>
  </si>
  <si>
    <t xml:space="preserve">6.60MO</t>
  </si>
  <si>
    <t xml:space="preserve">3442007H83</t>
  </si>
  <si>
    <t xml:space="preserve">60.96MO</t>
  </si>
  <si>
    <t xml:space="preserve">3442008H02</t>
  </si>
  <si>
    <t xml:space="preserve">9,96MO</t>
  </si>
  <si>
    <t xml:space="preserve">3442005H92</t>
  </si>
  <si>
    <t xml:space="preserve">3442008H20</t>
  </si>
  <si>
    <t xml:space="preserve">110MO</t>
  </si>
  <si>
    <t xml:space="preserve">3442007H72</t>
  </si>
  <si>
    <t xml:space="preserve">13.91MO</t>
  </si>
  <si>
    <t xml:space="preserve">3442005H93</t>
  </si>
  <si>
    <t xml:space="preserve">2.99MO</t>
  </si>
  <si>
    <t xml:space="preserve">3442005H91</t>
  </si>
  <si>
    <t xml:space="preserve">7.15M</t>
  </si>
  <si>
    <t xml:space="preserve">3442006H02</t>
  </si>
  <si>
    <t xml:space="preserve">7.15MO</t>
  </si>
  <si>
    <t xml:space="preserve">3442007H54</t>
  </si>
  <si>
    <t xml:space="preserve">3442006H29</t>
  </si>
  <si>
    <t xml:space="preserve">14.98M</t>
  </si>
  <si>
    <t xml:space="preserve">3442006H13</t>
  </si>
  <si>
    <t xml:space="preserve">3.22MO</t>
  </si>
  <si>
    <t xml:space="preserve">3442006H76</t>
  </si>
  <si>
    <t xml:space="preserve">3442006H80</t>
  </si>
  <si>
    <t xml:space="preserve">7.7MO</t>
  </si>
  <si>
    <t xml:space="preserve">3442007H93</t>
  </si>
  <si>
    <t xml:space="preserve">16.05MO</t>
  </si>
  <si>
    <t xml:space="preserve">3442006H83</t>
  </si>
  <si>
    <t xml:space="preserve">3,45MO</t>
  </si>
  <si>
    <t xml:space="preserve">3442007H88</t>
  </si>
  <si>
    <t xml:space="preserve">8.25MO</t>
  </si>
  <si>
    <t xml:space="preserve">3442006H40</t>
  </si>
  <si>
    <t xml:space="preserve">3,68MO</t>
  </si>
  <si>
    <t xml:space="preserve">3442006H96</t>
  </si>
  <si>
    <t xml:space="preserve">3.68MO</t>
  </si>
  <si>
    <t xml:space="preserve">3442008H06</t>
  </si>
  <si>
    <t xml:space="preserve">8,80MO</t>
  </si>
  <si>
    <t xml:space="preserve">3442006H82</t>
  </si>
  <si>
    <t xml:space="preserve">3.91MO</t>
  </si>
  <si>
    <t xml:space="preserve">3442006H75</t>
  </si>
  <si>
    <t xml:space="preserve">4.14MO</t>
  </si>
  <si>
    <t xml:space="preserve">3442006H97</t>
  </si>
  <si>
    <t xml:space="preserve">9,9MO</t>
  </si>
  <si>
    <t xml:space="preserve">3442008H27</t>
  </si>
  <si>
    <t xml:space="preserve">10.45MO</t>
  </si>
  <si>
    <t xml:space="preserve">3442007H89</t>
  </si>
  <si>
    <t xml:space="preserve">4.37MO</t>
  </si>
  <si>
    <t xml:space="preserve">3442005H94</t>
  </si>
  <si>
    <t xml:space="preserve">20.16MO</t>
  </si>
  <si>
    <t xml:space="preserve">3442007H76</t>
  </si>
  <si>
    <t xml:space="preserve">5,52M</t>
  </si>
  <si>
    <t xml:space="preserve">3442005H95</t>
  </si>
  <si>
    <t xml:space="preserve">62.40MO</t>
  </si>
  <si>
    <t xml:space="preserve">3442008H22</t>
  </si>
  <si>
    <t xml:space="preserve">5.75MO</t>
  </si>
  <si>
    <t xml:space="preserve">3442007H99</t>
  </si>
  <si>
    <t xml:space="preserve">6.44MO</t>
  </si>
  <si>
    <t xml:space="preserve">Largura (mm)</t>
  </si>
  <si>
    <t xml:space="preserve">Espessura (mm)</t>
  </si>
  <si>
    <t xml:space="preserve">3430008H45</t>
  </si>
  <si>
    <t xml:space="preserve">3430008H44</t>
  </si>
  <si>
    <t xml:space="preserve">3430009H91</t>
  </si>
  <si>
    <t xml:space="preserve">3430009H73</t>
  </si>
  <si>
    <t xml:space="preserve">3430008H12</t>
  </si>
  <si>
    <t xml:space="preserve">3430009H84</t>
  </si>
  <si>
    <t xml:space="preserve">3430008H35</t>
  </si>
  <si>
    <t xml:space="preserve">3430008H42</t>
  </si>
  <si>
    <t xml:space="preserve">3430008H29</t>
  </si>
  <si>
    <t xml:space="preserve">3430008H22</t>
  </si>
  <si>
    <t xml:space="preserve">3430008H10</t>
  </si>
  <si>
    <t xml:space="preserve">3430008H13</t>
  </si>
  <si>
    <t xml:space="preserve">3430008H11</t>
  </si>
  <si>
    <t xml:space="preserve">3430009H83</t>
  </si>
  <si>
    <t xml:space="preserve">3430008H16</t>
  </si>
  <si>
    <t xml:space="preserve">3430008H17</t>
  </si>
  <si>
    <t xml:space="preserve">3430008H26</t>
  </si>
  <si>
    <t xml:space="preserve">3430008H18</t>
  </si>
  <si>
    <t xml:space="preserve">3430008H19</t>
  </si>
  <si>
    <t xml:space="preserve">3430008H41</t>
  </si>
  <si>
    <t xml:space="preserve">3430008H28</t>
  </si>
  <si>
    <t xml:space="preserve">3430008H40</t>
  </si>
  <si>
    <t xml:space="preserve">3430008H43</t>
  </si>
  <si>
    <t xml:space="preserve">3430008H33</t>
  </si>
  <si>
    <t xml:space="preserve">3430008H23</t>
  </si>
  <si>
    <t xml:space="preserve">3430008H36</t>
  </si>
  <si>
    <t xml:space="preserve">3430008H34</t>
  </si>
  <si>
    <t xml:space="preserve">3430008H05</t>
  </si>
  <si>
    <t xml:space="preserve">3430008H06</t>
  </si>
  <si>
    <t xml:space="preserve">3430008H20</t>
  </si>
  <si>
    <t xml:space="preserve">3430008H07</t>
  </si>
  <si>
    <t xml:space="preserve">3430008H30</t>
  </si>
  <si>
    <t xml:space="preserve">3430008H24</t>
  </si>
  <si>
    <t xml:space="preserve">3430009H95</t>
  </si>
  <si>
    <t xml:space="preserve">3430008H14</t>
  </si>
  <si>
    <t xml:space="preserve">3430008H27</t>
  </si>
  <si>
    <t xml:space="preserve">3430008H21</t>
  </si>
  <si>
    <t xml:space="preserve">3430009H89</t>
  </si>
  <si>
    <t xml:space="preserve">3430009H93</t>
  </si>
  <si>
    <t xml:space="preserve">3430009H94</t>
  </si>
  <si>
    <t xml:space="preserve">3430008H15</t>
  </si>
  <si>
    <t xml:space="preserve">3430009H99</t>
  </si>
  <si>
    <t xml:space="preserve">3430009H81</t>
  </si>
  <si>
    <t xml:space="preserve">3430008H31</t>
  </si>
  <si>
    <t xml:space="preserve">3430009H97</t>
  </si>
  <si>
    <t xml:space="preserve">3430009H88</t>
  </si>
  <si>
    <t xml:space="preserve">3430008H08</t>
  </si>
  <si>
    <t xml:space="preserve">3430009H98</t>
  </si>
  <si>
    <t xml:space="preserve">3430009H96</t>
  </si>
  <si>
    <t xml:space="preserve">3430009H85</t>
  </si>
  <si>
    <t xml:space="preserve">Dimensões</t>
  </si>
  <si>
    <t xml:space="preserve">Caixa </t>
  </si>
  <si>
    <t xml:space="preserve">Massa óleo</t>
  </si>
  <si>
    <t xml:space="preserve">Pintura</t>
  </si>
  <si>
    <t xml:space="preserve">CX Forma</t>
  </si>
  <si>
    <t xml:space="preserve">P</t>
  </si>
  <si>
    <t xml:space="preserve">H</t>
  </si>
  <si>
    <t xml:space="preserve">Caixa  Código</t>
  </si>
  <si>
    <t xml:space="preserve">Massa óleo total</t>
  </si>
  <si>
    <t xml:space="preserve">Pintura Cod. SC</t>
  </si>
  <si>
    <t xml:space="preserve">Caixa  Cód.SC</t>
  </si>
  <si>
    <t xml:space="preserve">CX Forma peso</t>
  </si>
  <si>
    <t xml:space="preserve">3430102H26</t>
  </si>
  <si>
    <t xml:space="preserve">3440105H44</t>
  </si>
  <si>
    <t xml:space="preserve">3440104H31</t>
  </si>
  <si>
    <t xml:space="preserve">3430102H25</t>
  </si>
  <si>
    <t xml:space="preserve">3440105H42</t>
  </si>
  <si>
    <t xml:space="preserve">3440104H29</t>
  </si>
  <si>
    <t xml:space="preserve">3430100H41</t>
  </si>
  <si>
    <t xml:space="preserve">3440100H04</t>
  </si>
  <si>
    <t xml:space="preserve">3440102H39</t>
  </si>
  <si>
    <t xml:space="preserve">3430101H05</t>
  </si>
  <si>
    <t xml:space="preserve">3440100H05</t>
  </si>
  <si>
    <t xml:space="preserve">3440103H04</t>
  </si>
  <si>
    <t xml:space="preserve">3430100H19</t>
  </si>
  <si>
    <t xml:space="preserve">3440100H06</t>
  </si>
  <si>
    <t xml:space="preserve">3440102H02</t>
  </si>
  <si>
    <t xml:space="preserve">3430100H01</t>
  </si>
  <si>
    <t xml:space="preserve">3440100H07</t>
  </si>
  <si>
    <t xml:space="preserve">3440102H03</t>
  </si>
  <si>
    <t xml:space="preserve">3430102H27</t>
  </si>
  <si>
    <t xml:space="preserve">3440105H45</t>
  </si>
  <si>
    <t xml:space="preserve">3440104H32</t>
  </si>
  <si>
    <t xml:space="preserve">3430101H90</t>
  </si>
  <si>
    <t xml:space="preserve">3440105H09</t>
  </si>
  <si>
    <t xml:space="preserve">3440103H94</t>
  </si>
  <si>
    <t xml:space="preserve">3430100H04</t>
  </si>
  <si>
    <t xml:space="preserve">3440100H08</t>
  </si>
  <si>
    <t xml:space="preserve">3440102H04</t>
  </si>
  <si>
    <t xml:space="preserve">3430100H20</t>
  </si>
  <si>
    <t xml:space="preserve">3440100H09</t>
  </si>
  <si>
    <t xml:space="preserve">3440102H05</t>
  </si>
  <si>
    <t xml:space="preserve">3430100H21</t>
  </si>
  <si>
    <t xml:space="preserve">3440100H10</t>
  </si>
  <si>
    <t xml:space="preserve">3440102H06</t>
  </si>
  <si>
    <t xml:space="preserve">3430100H67</t>
  </si>
  <si>
    <t xml:space="preserve">3440100H11</t>
  </si>
  <si>
    <t xml:space="preserve">3440102H63</t>
  </si>
  <si>
    <t xml:space="preserve">3430100H77</t>
  </si>
  <si>
    <t xml:space="preserve">3440100H12</t>
  </si>
  <si>
    <t xml:space="preserve">3440102H75</t>
  </si>
  <si>
    <t xml:space="preserve">3430100H78</t>
  </si>
  <si>
    <t xml:space="preserve">3440100H13</t>
  </si>
  <si>
    <t xml:space="preserve">3440102H76</t>
  </si>
  <si>
    <t xml:space="preserve">3430102H31</t>
  </si>
  <si>
    <t xml:space="preserve">3440100H03</t>
  </si>
  <si>
    <t xml:space="preserve">3440104H36</t>
  </si>
  <si>
    <t xml:space="preserve">3430101H49</t>
  </si>
  <si>
    <t xml:space="preserve">3440101H59</t>
  </si>
  <si>
    <t xml:space="preserve">3440103H54</t>
  </si>
  <si>
    <t xml:space="preserve">3430100H23</t>
  </si>
  <si>
    <t xml:space="preserve">3440100H14</t>
  </si>
  <si>
    <t xml:space="preserve">3440102H07</t>
  </si>
  <si>
    <t xml:space="preserve">3430100H07</t>
  </si>
  <si>
    <t xml:space="preserve">3440100H15</t>
  </si>
  <si>
    <t xml:space="preserve">3440102H08</t>
  </si>
  <si>
    <t xml:space="preserve">3430100H42</t>
  </si>
  <si>
    <t xml:space="preserve">3440100H16</t>
  </si>
  <si>
    <t xml:space="preserve">3440102H40</t>
  </si>
  <si>
    <t xml:space="preserve">3430101H60</t>
  </si>
  <si>
    <t xml:space="preserve">3440101H74</t>
  </si>
  <si>
    <t xml:space="preserve">3440103H65</t>
  </si>
  <si>
    <t xml:space="preserve">3430103H02</t>
  </si>
  <si>
    <t xml:space="preserve">3440105H99</t>
  </si>
  <si>
    <t xml:space="preserve">3440107H06</t>
  </si>
  <si>
    <t xml:space="preserve">3430101H36</t>
  </si>
  <si>
    <t xml:space="preserve">3440101H39</t>
  </si>
  <si>
    <t xml:space="preserve">3440103H39</t>
  </si>
  <si>
    <t xml:space="preserve">3430100H91</t>
  </si>
  <si>
    <t xml:space="preserve">3440100H17</t>
  </si>
  <si>
    <t xml:space="preserve">3440102H88</t>
  </si>
  <si>
    <t xml:space="preserve">3430102H44</t>
  </si>
  <si>
    <t xml:space="preserve">3440105h59</t>
  </si>
  <si>
    <t xml:space="preserve">3440104H48</t>
  </si>
  <si>
    <t xml:space="preserve">3430100H28</t>
  </si>
  <si>
    <t xml:space="preserve">3440100H18</t>
  </si>
  <si>
    <t xml:space="preserve">3440102H09</t>
  </si>
  <si>
    <t xml:space="preserve">3430100H30</t>
  </si>
  <si>
    <t xml:space="preserve">3440100H19</t>
  </si>
  <si>
    <t xml:space="preserve">3440102H10</t>
  </si>
  <si>
    <t xml:space="preserve">3430100H11</t>
  </si>
  <si>
    <t xml:space="preserve">3440100H20</t>
  </si>
  <si>
    <t xml:space="preserve">3440102H11</t>
  </si>
  <si>
    <t xml:space="preserve">3430100H54</t>
  </si>
  <si>
    <t xml:space="preserve">3440100H21</t>
  </si>
  <si>
    <t xml:space="preserve">3440102H41</t>
  </si>
  <si>
    <t xml:space="preserve">3430101H18</t>
  </si>
  <si>
    <t xml:space="preserve">3440100H22</t>
  </si>
  <si>
    <t xml:space="preserve">3440103H16</t>
  </si>
  <si>
    <t xml:space="preserve">3430100H88</t>
  </si>
  <si>
    <t xml:space="preserve">3440100H23</t>
  </si>
  <si>
    <t xml:space="preserve">3440102H82</t>
  </si>
  <si>
    <t xml:space="preserve">3430101H94</t>
  </si>
  <si>
    <t xml:space="preserve">3440105H13</t>
  </si>
  <si>
    <t xml:space="preserve">3440103H98</t>
  </si>
  <si>
    <t xml:space="preserve">3430101H87</t>
  </si>
  <si>
    <t xml:space="preserve">3440105H06</t>
  </si>
  <si>
    <t xml:space="preserve">3440103H91</t>
  </si>
  <si>
    <t xml:space="preserve">3430102H20</t>
  </si>
  <si>
    <t xml:space="preserve">3440105h38</t>
  </si>
  <si>
    <t xml:space="preserve">3440104H24</t>
  </si>
  <si>
    <t xml:space="preserve">3430101H83</t>
  </si>
  <si>
    <t xml:space="preserve">3440105H88</t>
  </si>
  <si>
    <t xml:space="preserve">3440104H94</t>
  </si>
  <si>
    <t xml:space="preserve">3430102H74</t>
  </si>
  <si>
    <t xml:space="preserve">3440106H28</t>
  </si>
  <si>
    <t xml:space="preserve">3440104H79</t>
  </si>
  <si>
    <t xml:space="preserve">3430102H78</t>
  </si>
  <si>
    <t xml:space="preserve">3440106H31</t>
  </si>
  <si>
    <t xml:space="preserve">3440104H83</t>
  </si>
  <si>
    <t xml:space="preserve">3430100H96</t>
  </si>
  <si>
    <t xml:space="preserve">3440100H40</t>
  </si>
  <si>
    <t xml:space="preserve">3440102H94</t>
  </si>
  <si>
    <t xml:space="preserve">3430102H47</t>
  </si>
  <si>
    <t xml:space="preserve">3440105H61</t>
  </si>
  <si>
    <t xml:space="preserve">3440104H51</t>
  </si>
  <si>
    <t xml:space="preserve">3430102H42</t>
  </si>
  <si>
    <t xml:space="preserve">3440100H41</t>
  </si>
  <si>
    <t xml:space="preserve">3440103H24</t>
  </si>
  <si>
    <t xml:space="preserve">3430100H03</t>
  </si>
  <si>
    <t xml:space="preserve">3440100H42</t>
  </si>
  <si>
    <t xml:space="preserve">3440102H19</t>
  </si>
  <si>
    <t xml:space="preserve">3430100H71</t>
  </si>
  <si>
    <t xml:space="preserve">3440100H43</t>
  </si>
  <si>
    <t xml:space="preserve">3440102H68</t>
  </si>
  <si>
    <t xml:space="preserve">3430101H42</t>
  </si>
  <si>
    <t xml:space="preserve">3440101H50</t>
  </si>
  <si>
    <t xml:space="preserve">3440103H46</t>
  </si>
  <si>
    <t xml:space="preserve">3430102H33</t>
  </si>
  <si>
    <t xml:space="preserve">3440105H49</t>
  </si>
  <si>
    <t xml:space="preserve">3440104H38</t>
  </si>
  <si>
    <t xml:space="preserve">3430102H46</t>
  </si>
  <si>
    <t xml:space="preserve">3440106H24</t>
  </si>
  <si>
    <t xml:space="preserve">3440104H50</t>
  </si>
  <si>
    <t xml:space="preserve">3430100H06</t>
  </si>
  <si>
    <t xml:space="preserve">3440100H44</t>
  </si>
  <si>
    <t xml:space="preserve">3440102H20</t>
  </si>
  <si>
    <t xml:space="preserve">3430101H47</t>
  </si>
  <si>
    <t xml:space="preserve">3440101H56</t>
  </si>
  <si>
    <t xml:space="preserve">3440103H51</t>
  </si>
  <si>
    <t xml:space="preserve">3430101H98</t>
  </si>
  <si>
    <t xml:space="preserve">3440105H17</t>
  </si>
  <si>
    <t xml:space="preserve">3440104H03</t>
  </si>
  <si>
    <t xml:space="preserve">3430101H07</t>
  </si>
  <si>
    <t xml:space="preserve">3440101H41</t>
  </si>
  <si>
    <t xml:space="preserve">3440103H40</t>
  </si>
  <si>
    <t xml:space="preserve">3430100H76</t>
  </si>
  <si>
    <t xml:space="preserve">3440100H45</t>
  </si>
  <si>
    <t xml:space="preserve">3440102H74</t>
  </si>
  <si>
    <t xml:space="preserve">3430102H36</t>
  </si>
  <si>
    <t xml:space="preserve">3440105H52</t>
  </si>
  <si>
    <t xml:space="preserve">3440104H41</t>
  </si>
  <si>
    <t xml:space="preserve">3430100H93</t>
  </si>
  <si>
    <t xml:space="preserve">3440100H46</t>
  </si>
  <si>
    <t xml:space="preserve">3440102H90</t>
  </si>
  <si>
    <t xml:space="preserve">3430101H39</t>
  </si>
  <si>
    <t xml:space="preserve">3440101H46</t>
  </si>
  <si>
    <t xml:space="preserve">3440103H43</t>
  </si>
  <si>
    <t xml:space="preserve">3430100H25</t>
  </si>
  <si>
    <t xml:space="preserve">3440100H47</t>
  </si>
  <si>
    <t xml:space="preserve">3440102H21</t>
  </si>
  <si>
    <t xml:space="preserve">3430100H95</t>
  </si>
  <si>
    <t xml:space="preserve">3440100H48</t>
  </si>
  <si>
    <t xml:space="preserve">3440102H91</t>
  </si>
  <si>
    <t xml:space="preserve">3430100H09</t>
  </si>
  <si>
    <t xml:space="preserve">3440100H49</t>
  </si>
  <si>
    <t xml:space="preserve">3440102H22</t>
  </si>
  <si>
    <t xml:space="preserve">3430102H50</t>
  </si>
  <si>
    <t xml:space="preserve">3440105H64</t>
  </si>
  <si>
    <t xml:space="preserve">3440104H54</t>
  </si>
  <si>
    <t xml:space="preserve">3430100H61</t>
  </si>
  <si>
    <t xml:space="preserve">3440100H50</t>
  </si>
  <si>
    <t xml:space="preserve">3440102H56</t>
  </si>
  <si>
    <t xml:space="preserve">3440100H51</t>
  </si>
  <si>
    <t xml:space="preserve">3440102H89</t>
  </si>
  <si>
    <t xml:space="preserve">3430101H65</t>
  </si>
  <si>
    <t xml:space="preserve">3440101H82</t>
  </si>
  <si>
    <t xml:space="preserve">3440103H69</t>
  </si>
  <si>
    <t xml:space="preserve">3430100H83</t>
  </si>
  <si>
    <t xml:space="preserve">3440100H53</t>
  </si>
  <si>
    <t xml:space="preserve">3440102H81</t>
  </si>
  <si>
    <t xml:space="preserve">3430101H31</t>
  </si>
  <si>
    <t xml:space="preserve">3440101H32</t>
  </si>
  <si>
    <t xml:space="preserve">3440103H34</t>
  </si>
  <si>
    <t xml:space="preserve">3430101H52</t>
  </si>
  <si>
    <t xml:space="preserve">3440101H64</t>
  </si>
  <si>
    <t xml:space="preserve">3440103H57</t>
  </si>
  <si>
    <t xml:space="preserve">3430101H02</t>
  </si>
  <si>
    <t xml:space="preserve">3440100H54</t>
  </si>
  <si>
    <t xml:space="preserve">3440102H98</t>
  </si>
  <si>
    <t xml:space="preserve">3430101H58</t>
  </si>
  <si>
    <t xml:space="preserve">3440105H19</t>
  </si>
  <si>
    <t xml:space="preserve">3440103H63</t>
  </si>
  <si>
    <t xml:space="preserve">3430101H33</t>
  </si>
  <si>
    <t xml:space="preserve">3440101H34</t>
  </si>
  <si>
    <t xml:space="preserve">3440103H36</t>
  </si>
  <si>
    <t xml:space="preserve">3430101H20</t>
  </si>
  <si>
    <t xml:space="preserve">3440100H55</t>
  </si>
  <si>
    <t xml:space="preserve">3440103H18</t>
  </si>
  <si>
    <t xml:space="preserve">3430101H61</t>
  </si>
  <si>
    <t xml:space="preserve">3440101H76</t>
  </si>
  <si>
    <t xml:space="preserve">3440103H66</t>
  </si>
  <si>
    <t xml:space="preserve">3430101H32</t>
  </si>
  <si>
    <t xml:space="preserve">3440101H33</t>
  </si>
  <si>
    <t xml:space="preserve">3440103H35</t>
  </si>
  <si>
    <t xml:space="preserve">3430102H03</t>
  </si>
  <si>
    <t xml:space="preserve">3440105H22</t>
  </si>
  <si>
    <t xml:space="preserve">3440104H07</t>
  </si>
  <si>
    <t xml:space="preserve">3430100H32</t>
  </si>
  <si>
    <t xml:space="preserve">3440100H56</t>
  </si>
  <si>
    <t xml:space="preserve">3440102H23</t>
  </si>
  <si>
    <t xml:space="preserve">3430100H13</t>
  </si>
  <si>
    <t xml:space="preserve">3440100H57</t>
  </si>
  <si>
    <t xml:space="preserve">3440102H24</t>
  </si>
  <si>
    <t xml:space="preserve">3430101H15</t>
  </si>
  <si>
    <t xml:space="preserve">3440100H58</t>
  </si>
  <si>
    <t xml:space="preserve">3440102H78</t>
  </si>
  <si>
    <t xml:space="preserve">3430100H39</t>
  </si>
  <si>
    <t xml:space="preserve">3440100H59</t>
  </si>
  <si>
    <t xml:space="preserve">3440102H25</t>
  </si>
  <si>
    <t xml:space="preserve">3430101H56</t>
  </si>
  <si>
    <t xml:space="preserve">3440101H70</t>
  </si>
  <si>
    <t xml:space="preserve">3440103H61</t>
  </si>
  <si>
    <t xml:space="preserve">3430101H67</t>
  </si>
  <si>
    <t xml:space="preserve">3440101H84</t>
  </si>
  <si>
    <t xml:space="preserve">3440103H71</t>
  </si>
  <si>
    <t xml:space="preserve">3430100H64</t>
  </si>
  <si>
    <t xml:space="preserve">3440100H60</t>
  </si>
  <si>
    <t xml:space="preserve">3440102H60</t>
  </si>
  <si>
    <t xml:space="preserve">3430101H26</t>
  </si>
  <si>
    <t xml:space="preserve">3440101H25</t>
  </si>
  <si>
    <t xml:space="preserve">3440103H29</t>
  </si>
  <si>
    <t xml:space="preserve">3430102H21</t>
  </si>
  <si>
    <t xml:space="preserve">3440106H23</t>
  </si>
  <si>
    <t xml:space="preserve">3440104H25</t>
  </si>
  <si>
    <t xml:space="preserve">3430102H04</t>
  </si>
  <si>
    <t xml:space="preserve">3440105H23</t>
  </si>
  <si>
    <t xml:space="preserve">3440104H08</t>
  </si>
  <si>
    <t xml:space="preserve">3430102H11</t>
  </si>
  <si>
    <t xml:space="preserve">3440105H30</t>
  </si>
  <si>
    <t xml:space="preserve">3440104H15</t>
  </si>
  <si>
    <t xml:space="preserve">3430101H66</t>
  </si>
  <si>
    <t xml:space="preserve">3440101H83</t>
  </si>
  <si>
    <t xml:space="preserve">3440103H70</t>
  </si>
  <si>
    <t xml:space="preserve">3430102H71</t>
  </si>
  <si>
    <t xml:space="preserve">3440105H82</t>
  </si>
  <si>
    <t xml:space="preserve">3440104H75</t>
  </si>
  <si>
    <t xml:space="preserve">3440106H32</t>
  </si>
  <si>
    <t xml:space="preserve">3430102H82</t>
  </si>
  <si>
    <t xml:space="preserve">3440106H36</t>
  </si>
  <si>
    <t xml:space="preserve">3440104H87</t>
  </si>
  <si>
    <t xml:space="preserve">3430102H60</t>
  </si>
  <si>
    <t xml:space="preserve">3440105H71</t>
  </si>
  <si>
    <t xml:space="preserve">3440104H64</t>
  </si>
  <si>
    <t xml:space="preserve">3430100H99</t>
  </si>
  <si>
    <t xml:space="preserve">3440100H61</t>
  </si>
  <si>
    <t xml:space="preserve">3440103H25</t>
  </si>
  <si>
    <t xml:space="preserve">3430100H45</t>
  </si>
  <si>
    <t xml:space="preserve">3440100H62</t>
  </si>
  <si>
    <t xml:space="preserve">3440102H45</t>
  </si>
  <si>
    <t xml:space="preserve">3430101H96</t>
  </si>
  <si>
    <t xml:space="preserve">3440105H15</t>
  </si>
  <si>
    <t xml:space="preserve">3440104H01</t>
  </si>
  <si>
    <t xml:space="preserve">3430100H57</t>
  </si>
  <si>
    <t xml:space="preserve">3440100H63</t>
  </si>
  <si>
    <t xml:space="preserve">3440102H46</t>
  </si>
  <si>
    <t xml:space="preserve">3430101H35</t>
  </si>
  <si>
    <t xml:space="preserve">3440101H38</t>
  </si>
  <si>
    <t xml:space="preserve">3440103H38</t>
  </si>
  <si>
    <t xml:space="preserve">3430100H46</t>
  </si>
  <si>
    <t xml:space="preserve">3440100H64</t>
  </si>
  <si>
    <t xml:space="preserve">3440102H47</t>
  </si>
  <si>
    <t xml:space="preserve">3430100H59</t>
  </si>
  <si>
    <t xml:space="preserve">3440100H65</t>
  </si>
  <si>
    <t xml:space="preserve">3440102H64</t>
  </si>
  <si>
    <t xml:space="preserve">3430101H11</t>
  </si>
  <si>
    <t xml:space="preserve">3440100H66</t>
  </si>
  <si>
    <t xml:space="preserve">3440103H10</t>
  </si>
  <si>
    <t xml:space="preserve">3430100H70</t>
  </si>
  <si>
    <t xml:space="preserve">3440100H67</t>
  </si>
  <si>
    <t xml:space="preserve">3440102H67</t>
  </si>
  <si>
    <t xml:space="preserve">3430101H10</t>
  </si>
  <si>
    <t xml:space="preserve">3440100H68</t>
  </si>
  <si>
    <t xml:space="preserve">3440103H09</t>
  </si>
  <si>
    <t xml:space="preserve">3430100H47</t>
  </si>
  <si>
    <t xml:space="preserve">3440100H69</t>
  </si>
  <si>
    <t xml:space="preserve">3440102H48</t>
  </si>
  <si>
    <t xml:space="preserve">3430101H43</t>
  </si>
  <si>
    <t xml:space="preserve">3440101H52</t>
  </si>
  <si>
    <t xml:space="preserve">3440103H47</t>
  </si>
  <si>
    <t xml:space="preserve">3430100H58</t>
  </si>
  <si>
    <t xml:space="preserve">3440100H70</t>
  </si>
  <si>
    <t xml:space="preserve">3440102H49</t>
  </si>
  <si>
    <t xml:space="preserve">3430101H34</t>
  </si>
  <si>
    <t xml:space="preserve">3440101H37</t>
  </si>
  <si>
    <t xml:space="preserve">3440103H37</t>
  </si>
  <si>
    <t xml:space="preserve">3430100H48</t>
  </si>
  <si>
    <t xml:space="preserve">3440100H71</t>
  </si>
  <si>
    <t xml:space="preserve">3440102H50</t>
  </si>
  <si>
    <t xml:space="preserve">3430101H74</t>
  </si>
  <si>
    <t xml:space="preserve">3440101H92</t>
  </si>
  <si>
    <t xml:space="preserve">3440103H78</t>
  </si>
  <si>
    <t xml:space="preserve">3430100H49</t>
  </si>
  <si>
    <t xml:space="preserve">3440100H72</t>
  </si>
  <si>
    <t xml:space="preserve">3440102H51</t>
  </si>
  <si>
    <t xml:space="preserve">3430100H56</t>
  </si>
  <si>
    <t xml:space="preserve">3440100H73</t>
  </si>
  <si>
    <t xml:space="preserve">3440102H44</t>
  </si>
  <si>
    <t xml:space="preserve">3430100H79</t>
  </si>
  <si>
    <t xml:space="preserve">3440100H74</t>
  </si>
  <si>
    <t xml:space="preserve">3440102H77</t>
  </si>
  <si>
    <t xml:space="preserve">3430100H50</t>
  </si>
  <si>
    <t xml:space="preserve">3440100H75</t>
  </si>
  <si>
    <t xml:space="preserve">3440102H42</t>
  </si>
  <si>
    <t xml:space="preserve">3430100H74</t>
  </si>
  <si>
    <t xml:space="preserve">3440100H76</t>
  </si>
  <si>
    <t xml:space="preserve">3440102H86</t>
  </si>
  <si>
    <t xml:space="preserve">3430101H27</t>
  </si>
  <si>
    <t xml:space="preserve">3440101H26</t>
  </si>
  <si>
    <t xml:space="preserve">3440103H30</t>
  </si>
  <si>
    <t xml:space="preserve">3430100H51</t>
  </si>
  <si>
    <t xml:space="preserve">3440100H77</t>
  </si>
  <si>
    <t xml:space="preserve">3440102H53</t>
  </si>
  <si>
    <t xml:space="preserve">3430100H80</t>
  </si>
  <si>
    <t xml:space="preserve">3440100H78</t>
  </si>
  <si>
    <t xml:space="preserve">3440102H93</t>
  </si>
  <si>
    <t xml:space="preserve">3430101H24</t>
  </si>
  <si>
    <t xml:space="preserve">3440101H51</t>
  </si>
  <si>
    <t xml:space="preserve">3440103H23</t>
  </si>
  <si>
    <t xml:space="preserve">3430100H84</t>
  </si>
  <si>
    <t xml:space="preserve">3440100H79</t>
  </si>
  <si>
    <t xml:space="preserve">3440102H87</t>
  </si>
  <si>
    <t xml:space="preserve">3430101H57</t>
  </si>
  <si>
    <t xml:space="preserve">3440100H80</t>
  </si>
  <si>
    <t xml:space="preserve">3440103H62</t>
  </si>
  <si>
    <t xml:space="preserve">3430100H52</t>
  </si>
  <si>
    <t xml:space="preserve">3440100H81</t>
  </si>
  <si>
    <t xml:space="preserve">3440103H20</t>
  </si>
  <si>
    <t xml:space="preserve">3430101H06</t>
  </si>
  <si>
    <t xml:space="preserve">3440100H82</t>
  </si>
  <si>
    <t xml:space="preserve">3440103H05</t>
  </si>
  <si>
    <t xml:space="preserve">3430100H53</t>
  </si>
  <si>
    <t xml:space="preserve">3440100H83</t>
  </si>
  <si>
    <t xml:space="preserve">3440102H59</t>
  </si>
  <si>
    <t xml:space="preserve">3430101H08</t>
  </si>
  <si>
    <t xml:space="preserve">3440100H84</t>
  </si>
  <si>
    <t xml:space="preserve">3440103H07</t>
  </si>
  <si>
    <t xml:space="preserve">3430100H55</t>
  </si>
  <si>
    <t xml:space="preserve">3440100H85</t>
  </si>
  <si>
    <t xml:space="preserve">3440102H43</t>
  </si>
  <si>
    <t xml:space="preserve">3430101H13</t>
  </si>
  <si>
    <t xml:space="preserve">3440100H86</t>
  </si>
  <si>
    <t xml:space="preserve">3440103H12</t>
  </si>
  <si>
    <t xml:space="preserve">3430101H22</t>
  </si>
  <si>
    <t xml:space="preserve">3440100H87</t>
  </si>
  <si>
    <t xml:space="preserve">3440103H21</t>
  </si>
  <si>
    <t xml:space="preserve">3430100H89</t>
  </si>
  <si>
    <t xml:space="preserve">3440100H88</t>
  </si>
  <si>
    <t xml:space="preserve">3440102H85</t>
  </si>
  <si>
    <t xml:space="preserve">3430100H81</t>
  </si>
  <si>
    <t xml:space="preserve">3440100H89</t>
  </si>
  <si>
    <t xml:space="preserve">3440102H80</t>
  </si>
  <si>
    <t xml:space="preserve">3430100H73</t>
  </si>
  <si>
    <t xml:space="preserve">3440100H90</t>
  </si>
  <si>
    <t xml:space="preserve">3440102H70</t>
  </si>
  <si>
    <t xml:space="preserve">3430100H92</t>
  </si>
  <si>
    <t xml:space="preserve">3440100H91</t>
  </si>
  <si>
    <t xml:space="preserve">3440102H92</t>
  </si>
  <si>
    <t xml:space="preserve">3430101H12</t>
  </si>
  <si>
    <t xml:space="preserve">3440100H92</t>
  </si>
  <si>
    <t xml:space="preserve">3440103H11</t>
  </si>
  <si>
    <t xml:space="preserve">3430101H14</t>
  </si>
  <si>
    <t xml:space="preserve">3440100H93</t>
  </si>
  <si>
    <t xml:space="preserve">3440103H13</t>
  </si>
  <si>
    <t xml:space="preserve">3430100H75</t>
  </si>
  <si>
    <t xml:space="preserve">3440100H94</t>
  </si>
  <si>
    <t xml:space="preserve">3440102H73</t>
  </si>
  <si>
    <t xml:space="preserve">3430101H76</t>
  </si>
  <si>
    <t xml:space="preserve">3440101H94</t>
  </si>
  <si>
    <t xml:space="preserve">3440103H80</t>
  </si>
  <si>
    <t xml:space="preserve">3430101H62</t>
  </si>
  <si>
    <t xml:space="preserve">3440101H78</t>
  </si>
  <si>
    <t xml:space="preserve">3440103H53</t>
  </si>
  <si>
    <t xml:space="preserve">3430102H17</t>
  </si>
  <si>
    <t xml:space="preserve">3440106H21</t>
  </si>
  <si>
    <t xml:space="preserve">3440104H21</t>
  </si>
  <si>
    <t xml:space="preserve">3430101H86</t>
  </si>
  <si>
    <t xml:space="preserve">3440105H05</t>
  </si>
  <si>
    <t xml:space="preserve">3440103H90</t>
  </si>
  <si>
    <t xml:space="preserve">3430101H85</t>
  </si>
  <si>
    <t xml:space="preserve">3440105H04</t>
  </si>
  <si>
    <t xml:space="preserve">3440103H89</t>
  </si>
  <si>
    <t xml:space="preserve">3430102H58</t>
  </si>
  <si>
    <t xml:space="preserve">3440106H25</t>
  </si>
  <si>
    <t xml:space="preserve">3440104H62</t>
  </si>
  <si>
    <t xml:space="preserve">3430101H93</t>
  </si>
  <si>
    <t xml:space="preserve">3440105H12</t>
  </si>
  <si>
    <t xml:space="preserve">3440103H97</t>
  </si>
  <si>
    <t xml:space="preserve">3430101H88</t>
  </si>
  <si>
    <t xml:space="preserve">3440105H07</t>
  </si>
  <si>
    <t xml:space="preserve">3440103H92</t>
  </si>
  <si>
    <t xml:space="preserve">3430102H18</t>
  </si>
  <si>
    <t xml:space="preserve">3440106H22</t>
  </si>
  <si>
    <t xml:space="preserve">3440104H22</t>
  </si>
  <si>
    <t xml:space="preserve">3430101H51</t>
  </si>
  <si>
    <t xml:space="preserve">3440101H62</t>
  </si>
  <si>
    <t xml:space="preserve">3440103H56</t>
  </si>
  <si>
    <t xml:space="preserve">3430102H09</t>
  </si>
  <si>
    <t xml:space="preserve">3440105H28</t>
  </si>
  <si>
    <t xml:space="preserve">3440104H13</t>
  </si>
  <si>
    <t xml:space="preserve">3430102H57</t>
  </si>
  <si>
    <t xml:space="preserve">3440105H70</t>
  </si>
  <si>
    <t xml:space="preserve">3440104H61</t>
  </si>
  <si>
    <t xml:space="preserve">3430102H72</t>
  </si>
  <si>
    <t xml:space="preserve">3440106H27</t>
  </si>
  <si>
    <t xml:space="preserve">3440104H76</t>
  </si>
  <si>
    <t xml:space="preserve">3430102H32</t>
  </si>
  <si>
    <t xml:space="preserve">3440105H48</t>
  </si>
  <si>
    <t xml:space="preserve">3440104H37</t>
  </si>
  <si>
    <t xml:space="preserve">3430102H62</t>
  </si>
  <si>
    <t xml:space="preserve">3440105H73</t>
  </si>
  <si>
    <t xml:space="preserve">3440104H66</t>
  </si>
  <si>
    <t xml:space="preserve">3430103H10</t>
  </si>
  <si>
    <t xml:space="preserve">3440105H97</t>
  </si>
  <si>
    <t xml:space="preserve">3440107H15</t>
  </si>
  <si>
    <t xml:space="preserve">3430100H10</t>
  </si>
  <si>
    <t xml:space="preserve">3440100H96</t>
  </si>
  <si>
    <t xml:space="preserve">3440102H26</t>
  </si>
  <si>
    <t xml:space="preserve">3430102H48</t>
  </si>
  <si>
    <t xml:space="preserve">3440105H62</t>
  </si>
  <si>
    <t xml:space="preserve">3440104H52</t>
  </si>
  <si>
    <t xml:space="preserve">3430100H26</t>
  </si>
  <si>
    <t xml:space="preserve">3440100H97</t>
  </si>
  <si>
    <t xml:space="preserve">3440102H27</t>
  </si>
  <si>
    <t xml:space="preserve">3430102H43</t>
  </si>
  <si>
    <t xml:space="preserve">3440105H58</t>
  </si>
  <si>
    <t xml:space="preserve">3440104H47</t>
  </si>
  <si>
    <t xml:space="preserve">3430102H45</t>
  </si>
  <si>
    <t xml:space="preserve">3440105H60</t>
  </si>
  <si>
    <t xml:space="preserve">3440104H49</t>
  </si>
  <si>
    <t xml:space="preserve">3430102H52</t>
  </si>
  <si>
    <t xml:space="preserve">3440105H65</t>
  </si>
  <si>
    <t xml:space="preserve">3440104H55</t>
  </si>
  <si>
    <t xml:space="preserve">3430102H37</t>
  </si>
  <si>
    <t xml:space="preserve">3440105H53</t>
  </si>
  <si>
    <t xml:space="preserve">3440104H42</t>
  </si>
  <si>
    <t xml:space="preserve">3430102H30</t>
  </si>
  <si>
    <t xml:space="preserve">3440101H28</t>
  </si>
  <si>
    <t xml:space="preserve">3440104H35</t>
  </si>
  <si>
    <t xml:space="preserve">3430100H27</t>
  </si>
  <si>
    <t xml:space="preserve">3440100H98</t>
  </si>
  <si>
    <t xml:space="preserve">3440102H28</t>
  </si>
  <si>
    <t xml:space="preserve">3430100H66</t>
  </si>
  <si>
    <t xml:space="preserve">3440100H99</t>
  </si>
  <si>
    <t xml:space="preserve">3440102H62</t>
  </si>
  <si>
    <t xml:space="preserve">3430100H62</t>
  </si>
  <si>
    <t xml:space="preserve">3440101H01</t>
  </si>
  <si>
    <t xml:space="preserve">3440102H57</t>
  </si>
  <si>
    <t xml:space="preserve">3430102H02</t>
  </si>
  <si>
    <t xml:space="preserve">3440105H21</t>
  </si>
  <si>
    <t xml:space="preserve">3440104H06</t>
  </si>
  <si>
    <t xml:space="preserve">3430102H49</t>
  </si>
  <si>
    <t xml:space="preserve">3440105H63</t>
  </si>
  <si>
    <t xml:space="preserve">3440104H53</t>
  </si>
  <si>
    <t xml:space="preserve">3430100H29</t>
  </si>
  <si>
    <t xml:space="preserve">3440101H02</t>
  </si>
  <si>
    <t xml:space="preserve">3440102H29</t>
  </si>
  <si>
    <t xml:space="preserve">3430100H33</t>
  </si>
  <si>
    <t xml:space="preserve">3440101H03</t>
  </si>
  <si>
    <t xml:space="preserve">3440102H30</t>
  </si>
  <si>
    <t xml:space="preserve">3430100H35</t>
  </si>
  <si>
    <t xml:space="preserve">3440101H04</t>
  </si>
  <si>
    <t xml:space="preserve">3440102H31</t>
  </si>
  <si>
    <t xml:space="preserve">3430100H72</t>
  </si>
  <si>
    <t xml:space="preserve">3440101H05</t>
  </si>
  <si>
    <t xml:space="preserve">3440102H32</t>
  </si>
  <si>
    <t xml:space="preserve">3430100H38</t>
  </si>
  <si>
    <t xml:space="preserve">3440101H06</t>
  </si>
  <si>
    <t xml:space="preserve">3440102H33</t>
  </si>
  <si>
    <t xml:space="preserve">3430100H98</t>
  </si>
  <si>
    <t xml:space="preserve">3440101H07</t>
  </si>
  <si>
    <t xml:space="preserve">3440102H96</t>
  </si>
  <si>
    <t xml:space="preserve">3430100H40</t>
  </si>
  <si>
    <t xml:space="preserve">3440101H08</t>
  </si>
  <si>
    <t xml:space="preserve">3440102H34</t>
  </si>
  <si>
    <t xml:space="preserve">3430102H06</t>
  </si>
  <si>
    <t xml:space="preserve">3440105H25</t>
  </si>
  <si>
    <t xml:space="preserve">3440104H10</t>
  </si>
  <si>
    <t xml:space="preserve">3430101H40</t>
  </si>
  <si>
    <t xml:space="preserve">3440101H47</t>
  </si>
  <si>
    <t xml:space="preserve">3440103H44</t>
  </si>
  <si>
    <t xml:space="preserve">3440105H77</t>
  </si>
  <si>
    <t xml:space="preserve">3440104H70</t>
  </si>
  <si>
    <t xml:space="preserve">3430100H68</t>
  </si>
  <si>
    <t xml:space="preserve">3440105H43</t>
  </si>
  <si>
    <t xml:space="preserve">3440104H30</t>
  </si>
  <si>
    <t xml:space="preserve">3430101H70</t>
  </si>
  <si>
    <t xml:space="preserve">3440101H87</t>
  </si>
  <si>
    <t xml:space="preserve">3440103H74</t>
  </si>
  <si>
    <t xml:space="preserve">3430100H69</t>
  </si>
  <si>
    <t xml:space="preserve">3440101H09</t>
  </si>
  <si>
    <t xml:space="preserve">3440102H66</t>
  </si>
  <si>
    <t xml:space="preserve">3430101H38</t>
  </si>
  <si>
    <t xml:space="preserve">3440101H44</t>
  </si>
  <si>
    <t xml:space="preserve">3440103H42</t>
  </si>
  <si>
    <t xml:space="preserve">3430101H89</t>
  </si>
  <si>
    <t xml:space="preserve">3440105H08</t>
  </si>
  <si>
    <t xml:space="preserve">3440103H93</t>
  </si>
  <si>
    <t xml:space="preserve">3430101H23</t>
  </si>
  <si>
    <t xml:space="preserve">3440101H45</t>
  </si>
  <si>
    <t xml:space="preserve">3440103H22</t>
  </si>
  <si>
    <t xml:space="preserve">3430101H45</t>
  </si>
  <si>
    <t xml:space="preserve">3440101H54</t>
  </si>
  <si>
    <t xml:space="preserve">3440103H49</t>
  </si>
  <si>
    <t xml:space="preserve">3430102H24</t>
  </si>
  <si>
    <t xml:space="preserve">3440105H41</t>
  </si>
  <si>
    <t xml:space="preserve">3440104H28</t>
  </si>
  <si>
    <t xml:space="preserve">3430102H73</t>
  </si>
  <si>
    <t xml:space="preserve">3440105H83</t>
  </si>
  <si>
    <t xml:space="preserve">3440104H77</t>
  </si>
  <si>
    <t xml:space="preserve">3430101H99</t>
  </si>
  <si>
    <t xml:space="preserve">3440105H18</t>
  </si>
  <si>
    <t xml:space="preserve">3440104H04</t>
  </si>
  <si>
    <t xml:space="preserve">3430102H10</t>
  </si>
  <si>
    <t xml:space="preserve">3440105H29</t>
  </si>
  <si>
    <t xml:space="preserve">3440104H14</t>
  </si>
  <si>
    <t xml:space="preserve">3430102H08</t>
  </si>
  <si>
    <t xml:space="preserve">3440105H27</t>
  </si>
  <si>
    <t xml:space="preserve">3440104H12</t>
  </si>
  <si>
    <t xml:space="preserve">3430103H19</t>
  </si>
  <si>
    <t xml:space="preserve">3440106H56</t>
  </si>
  <si>
    <t xml:space="preserve">3440107H23</t>
  </si>
  <si>
    <t xml:space="preserve">3430102H15</t>
  </si>
  <si>
    <t xml:space="preserve">3440105H34</t>
  </si>
  <si>
    <t xml:space="preserve">3440104H19</t>
  </si>
  <si>
    <t xml:space="preserve">3430102H89</t>
  </si>
  <si>
    <t xml:space="preserve">3440105H87</t>
  </si>
  <si>
    <t xml:space="preserve">3440104H93</t>
  </si>
  <si>
    <t xml:space="preserve">3430102H54</t>
  </si>
  <si>
    <t xml:space="preserve">3440105H67</t>
  </si>
  <si>
    <t xml:space="preserve">3440104H57</t>
  </si>
  <si>
    <t xml:space="preserve">3430102H39</t>
  </si>
  <si>
    <t xml:space="preserve">3440105H55</t>
  </si>
  <si>
    <t xml:space="preserve">3440104H44</t>
  </si>
  <si>
    <t xml:space="preserve">3430101H29</t>
  </si>
  <si>
    <t xml:space="preserve">3440101H30</t>
  </si>
  <si>
    <t xml:space="preserve">3440103H32</t>
  </si>
  <si>
    <t xml:space="preserve">3430101H92</t>
  </si>
  <si>
    <t xml:space="preserve">3440105H11</t>
  </si>
  <si>
    <t xml:space="preserve">3440103H96</t>
  </si>
  <si>
    <t xml:space="preserve">3430101H82</t>
  </si>
  <si>
    <t xml:space="preserve">3440105H01</t>
  </si>
  <si>
    <t xml:space="preserve">3440103H86</t>
  </si>
  <si>
    <t xml:space="preserve">3430102H70</t>
  </si>
  <si>
    <t xml:space="preserve">3440105H81</t>
  </si>
  <si>
    <t xml:space="preserve">3440104H74</t>
  </si>
  <si>
    <t xml:space="preserve">3430102H41</t>
  </si>
  <si>
    <t xml:space="preserve">3440105H57</t>
  </si>
  <si>
    <t xml:space="preserve">3440104H46</t>
  </si>
  <si>
    <t xml:space="preserve">3430102H83</t>
  </si>
  <si>
    <t xml:space="preserve">3440106H37</t>
  </si>
  <si>
    <t xml:space="preserve">3440104H88</t>
  </si>
  <si>
    <t xml:space="preserve">3430102H87</t>
  </si>
  <si>
    <t xml:space="preserve">3440105H85</t>
  </si>
  <si>
    <t xml:space="preserve">3440104H91</t>
  </si>
  <si>
    <t xml:space="preserve">3430102H63</t>
  </si>
  <si>
    <t xml:space="preserve">3440105H74</t>
  </si>
  <si>
    <t xml:space="preserve">3440104H67</t>
  </si>
  <si>
    <t xml:space="preserve">3430102H38</t>
  </si>
  <si>
    <t xml:space="preserve">3440105H54</t>
  </si>
  <si>
    <t xml:space="preserve">3440104H43</t>
  </si>
  <si>
    <t xml:space="preserve">3430102H61</t>
  </si>
  <si>
    <t xml:space="preserve">3440105H72</t>
  </si>
  <si>
    <t xml:space="preserve">3440104H65</t>
  </si>
  <si>
    <t xml:space="preserve">3430102H34</t>
  </si>
  <si>
    <t xml:space="preserve">3440105H50</t>
  </si>
  <si>
    <t xml:space="preserve">3440104H39</t>
  </si>
  <si>
    <t xml:space="preserve">3430102H64</t>
  </si>
  <si>
    <t xml:space="preserve">3440105H75</t>
  </si>
  <si>
    <t xml:space="preserve">3440104H68</t>
  </si>
  <si>
    <t xml:space="preserve">3430102H59</t>
  </si>
  <si>
    <t xml:space="preserve">3440106H26</t>
  </si>
  <si>
    <t xml:space="preserve">3440104H63</t>
  </si>
  <si>
    <t xml:space="preserve">3430102H29</t>
  </si>
  <si>
    <t xml:space="preserve">3440105H47</t>
  </si>
  <si>
    <t xml:space="preserve">3440104H34</t>
  </si>
  <si>
    <t xml:space="preserve">3430100H16</t>
  </si>
  <si>
    <t xml:space="preserve">3440101H23</t>
  </si>
  <si>
    <t xml:space="preserve">3440103H26</t>
  </si>
  <si>
    <t xml:space="preserve">3430102H12</t>
  </si>
  <si>
    <t xml:space="preserve">3440105H31</t>
  </si>
  <si>
    <t xml:space="preserve">3440104h16</t>
  </si>
  <si>
    <t xml:space="preserve">3430101H50</t>
  </si>
  <si>
    <t xml:space="preserve">3440101H60</t>
  </si>
  <si>
    <t xml:space="preserve">3440103H55</t>
  </si>
  <si>
    <t xml:space="preserve">3430102H05</t>
  </si>
  <si>
    <t xml:space="preserve">3440105H24</t>
  </si>
  <si>
    <t xml:space="preserve">3440104H09</t>
  </si>
  <si>
    <t xml:space="preserve">3430100H97</t>
  </si>
  <si>
    <t xml:space="preserve">3440101H20</t>
  </si>
  <si>
    <t xml:space="preserve">3440102H95</t>
  </si>
  <si>
    <t xml:space="preserve">3430101H25</t>
  </si>
  <si>
    <t xml:space="preserve">3440101H24</t>
  </si>
  <si>
    <t xml:space="preserve">3440103H28</t>
  </si>
  <si>
    <t xml:space="preserve">3430100H87</t>
  </si>
  <si>
    <t xml:space="preserve">3440101H21</t>
  </si>
  <si>
    <t xml:space="preserve">3440102H83</t>
  </si>
  <si>
    <t xml:space="preserve">3430101H28</t>
  </si>
  <si>
    <t xml:space="preserve">3440101H27</t>
  </si>
  <si>
    <t xml:space="preserve">3440103H31</t>
  </si>
  <si>
    <t xml:space="preserve">3430101H75</t>
  </si>
  <si>
    <t xml:space="preserve">3440101H93</t>
  </si>
  <si>
    <t xml:space="preserve">3440103H79</t>
  </si>
  <si>
    <t xml:space="preserve">3430101H09</t>
  </si>
  <si>
    <t xml:space="preserve">3440101H22</t>
  </si>
  <si>
    <t xml:space="preserve">3440103H08</t>
  </si>
  <si>
    <t xml:space="preserve">3430101H64</t>
  </si>
  <si>
    <t xml:space="preserve">3440101H81</t>
  </si>
  <si>
    <t xml:space="preserve">3440103H68</t>
  </si>
  <si>
    <t xml:space="preserve">3430101H95</t>
  </si>
  <si>
    <t xml:space="preserve">3440105H14</t>
  </si>
  <si>
    <t xml:space="preserve">3440103H99</t>
  </si>
  <si>
    <t xml:space="preserve">3430101H71</t>
  </si>
  <si>
    <t xml:space="preserve">3440101H88</t>
  </si>
  <si>
    <t xml:space="preserve">3440103H75</t>
  </si>
  <si>
    <t xml:space="preserve">3430102H28</t>
  </si>
  <si>
    <t xml:space="preserve">3440105H46</t>
  </si>
  <si>
    <t xml:space="preserve">3440104H33</t>
  </si>
  <si>
    <t xml:space="preserve">3430101H91</t>
  </si>
  <si>
    <t xml:space="preserve">3440105H10</t>
  </si>
  <si>
    <t xml:space="preserve">3440103H95</t>
  </si>
  <si>
    <t xml:space="preserve">3430102H07</t>
  </si>
  <si>
    <t xml:space="preserve">3440105H26</t>
  </si>
  <si>
    <t xml:space="preserve">3440104H11</t>
  </si>
  <si>
    <t xml:space="preserve">3430101H84</t>
  </si>
  <si>
    <t xml:space="preserve">3440105H03</t>
  </si>
  <si>
    <t xml:space="preserve">3440103H88</t>
  </si>
  <si>
    <t xml:space="preserve">3430101H77</t>
  </si>
  <si>
    <t xml:space="preserve">3440101H95</t>
  </si>
  <si>
    <t xml:space="preserve">3440103H81</t>
  </si>
  <si>
    <t xml:space="preserve">3430101H55</t>
  </si>
  <si>
    <t xml:space="preserve">3440101H69</t>
  </si>
  <si>
    <t xml:space="preserve">3440103H60</t>
  </si>
  <si>
    <t xml:space="preserve">3430101H37</t>
  </si>
  <si>
    <t xml:space="preserve">3440101H43</t>
  </si>
  <si>
    <t xml:space="preserve">3440103H41</t>
  </si>
  <si>
    <t xml:space="preserve">3430102H22</t>
  </si>
  <si>
    <t xml:space="preserve">3440105H39</t>
  </si>
  <si>
    <t xml:space="preserve">3440104H26</t>
  </si>
  <si>
    <t xml:space="preserve">3430102H13</t>
  </si>
  <si>
    <t xml:space="preserve">3440105H32</t>
  </si>
  <si>
    <t xml:space="preserve">3440104h17</t>
  </si>
  <si>
    <t xml:space="preserve">3430102H35</t>
  </si>
  <si>
    <t xml:space="preserve">3440105H51</t>
  </si>
  <si>
    <t xml:space="preserve">3440104H40</t>
  </si>
  <si>
    <t xml:space="preserve">3430102H40</t>
  </si>
  <si>
    <t xml:space="preserve">3440105H56</t>
  </si>
  <si>
    <t xml:space="preserve">3440104H45</t>
  </si>
  <si>
    <t xml:space="preserve">3430103H17</t>
  </si>
  <si>
    <t xml:space="preserve">3440106H54</t>
  </si>
  <si>
    <t xml:space="preserve">3440108H11</t>
  </si>
  <si>
    <t xml:space="preserve">3430101H81</t>
  </si>
  <si>
    <t xml:space="preserve">3440101H99</t>
  </si>
  <si>
    <t xml:space="preserve">3440103H85</t>
  </si>
  <si>
    <t xml:space="preserve">3430103H20</t>
  </si>
  <si>
    <t xml:space="preserve">3440106H57</t>
  </si>
  <si>
    <t xml:space="preserve">3440107H24</t>
  </si>
  <si>
    <t xml:space="preserve">3430102H53</t>
  </si>
  <si>
    <t xml:space="preserve">3440105H66</t>
  </si>
  <si>
    <t xml:space="preserve">3440104H56</t>
  </si>
  <si>
    <t xml:space="preserve">3430102H19</t>
  </si>
  <si>
    <t xml:space="preserve">3440105H37</t>
  </si>
  <si>
    <t xml:space="preserve">3440104H23</t>
  </si>
  <si>
    <t xml:space="preserve">3430103H08</t>
  </si>
  <si>
    <t xml:space="preserve">3440106H47</t>
  </si>
  <si>
    <t xml:space="preserve">3440107H13</t>
  </si>
  <si>
    <t xml:space="preserve">3430102H76</t>
  </si>
  <si>
    <t xml:space="preserve">3440106H30</t>
  </si>
  <si>
    <t xml:space="preserve">3440104H81</t>
  </si>
  <si>
    <t xml:space="preserve">3430103H16</t>
  </si>
  <si>
    <t xml:space="preserve">3440106H53</t>
  </si>
  <si>
    <t xml:space="preserve">3440108H10</t>
  </si>
  <si>
    <t xml:space="preserve">3430102H93</t>
  </si>
  <si>
    <t xml:space="preserve">3440105H91</t>
  </si>
  <si>
    <t xml:space="preserve">3440104H97</t>
  </si>
  <si>
    <t xml:space="preserve">Cartela Elo Simples</t>
  </si>
  <si>
    <t xml:space="preserve">Divisor GS Dobra de 20mm</t>
  </si>
  <si>
    <t xml:space="preserve">Divisor GS Dobra de 40mm</t>
  </si>
  <si>
    <t xml:space="preserve">1 Elo</t>
  </si>
  <si>
    <t xml:space="preserve">Caixa</t>
  </si>
  <si>
    <t xml:space="preserve">3440080H68</t>
  </si>
  <si>
    <t xml:space="preserve">3430005H31</t>
  </si>
  <si>
    <t xml:space="preserve">3430005H16</t>
  </si>
  <si>
    <t xml:space="preserve">343005H21</t>
  </si>
  <si>
    <t xml:space="preserve">3430005H14</t>
  </si>
  <si>
    <t xml:space="preserve">3430024H07</t>
  </si>
  <si>
    <t xml:space="preserve">3430024H01</t>
  </si>
  <si>
    <t xml:space="preserve">3430024H03</t>
  </si>
  <si>
    <t xml:space="preserve">3430024H04</t>
  </si>
  <si>
    <t xml:space="preserve">3430024H05</t>
  </si>
  <si>
    <t xml:space="preserve">3430024H02</t>
  </si>
  <si>
    <t xml:space="preserve">3440080H66</t>
  </si>
  <si>
    <t xml:space="preserve">3440080H55</t>
  </si>
  <si>
    <t xml:space="preserve">3440080H65</t>
  </si>
  <si>
    <t xml:space="preserve">3440081H70</t>
  </si>
  <si>
    <t xml:space="preserve">3440081H90</t>
  </si>
  <si>
    <t xml:space="preserve">3440081H92</t>
  </si>
  <si>
    <t xml:space="preserve">3440080H48</t>
  </si>
  <si>
    <t xml:space="preserve">3440081H95</t>
  </si>
  <si>
    <t xml:space="preserve">3440081H91</t>
  </si>
  <si>
    <t xml:space="preserve">3440080H50</t>
  </si>
  <si>
    <t xml:space="preserve">3440081H96</t>
  </si>
  <si>
    <t xml:space="preserve">3440081H93</t>
  </si>
  <si>
    <t xml:space="preserve">3440080H41</t>
  </si>
  <si>
    <t xml:space="preserve">Cartela Elo Duplo</t>
  </si>
  <si>
    <t xml:space="preserve">2 Elos</t>
  </si>
  <si>
    <t xml:space="preserve">3440080H59</t>
  </si>
  <si>
    <t xml:space="preserve">3440080H54</t>
  </si>
  <si>
    <t xml:space="preserve">3440080H64</t>
  </si>
  <si>
    <t xml:space="preserve">3440080H51</t>
  </si>
  <si>
    <t xml:space="preserve">3440080H73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</si>
</sst>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General"/>
    <numFmt numFmtId="167" formatCode="0.000"/>
    <numFmt numFmtId="168" formatCode="0.0"/>
    <numFmt numFmtId="169" formatCode="0"/>
    <numFmt numFmtId="170" formatCode="0.00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17375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D9D9D9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DCE6F2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/>
      <right/>
      <top style="thin">
        <color rgb="FF95B3D7"/>
      </top>
      <bottom style="thin">
        <color rgb="FF95B3D7"/>
      </bottom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  <border diagonalUp="false" diagonalDown="false">
      <left/>
      <right style="thin"/>
      <top style="thin">
        <color rgb="FF95B3D7"/>
      </top>
      <bottom style="thin">
        <color rgb="FF95B3D7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5" borderId="2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5" borderId="2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6" borderId="2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5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6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5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7" borderId="2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5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116280</xdr:colOff>
      <xdr:row>51</xdr:row>
      <xdr:rowOff>13680</xdr:rowOff>
    </xdr:from>
    <xdr:to>
      <xdr:col>1</xdr:col>
      <xdr:colOff>52200</xdr:colOff>
      <xdr:row>62</xdr:row>
      <xdr:rowOff>73440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16280" y="9729360"/>
          <a:ext cx="2594160" cy="21549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" displayName="Tabela2" ref="A1:C51" headerRowCount="1" totalsRowCount="0" totalsRowShown="0">
  <autoFilter ref="A1:C51"/>
  <tableColumns count="3">
    <tableColumn id="1" name="Largura (mm)"/>
    <tableColumn id="2" name="Espessura (mm)"/>
    <tableColumn id="3" name="Código"/>
  </tableColumns>
</table>
</file>

<file path=xl/tables/table2.xml><?xml version="1.0" encoding="utf-8"?>
<table xmlns="http://schemas.openxmlformats.org/spreadsheetml/2006/main" id="2" name="Tabela4" displayName="Tabela4" ref="A3:E334" headerRowCount="1" totalsRowCount="0" totalsRowShown="0">
  <autoFilter ref="A3:E334"/>
  <tableColumns count="5">
    <tableColumn id="1" name="Coluna2"/>
    <tableColumn id="2" name="Coluna3"/>
    <tableColumn id="3" name="Coluna4"/>
    <tableColumn id="4" name="Coluna7"/>
    <tableColumn id="5" name="Coluna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1"/>
  <sheetViews>
    <sheetView showFormulas="false" showGridLines="true" showRowColHeaders="true" showZeros="true" rightToLeft="false" tabSelected="true" showOutlineSymbols="true" defaultGridColor="true" view="normal" topLeftCell="A67" colorId="64" zoomScale="150" zoomScaleNormal="150" zoomScalePageLayoutView="100" workbookViewId="0">
      <selection pane="topLeft" activeCell="B87" activeCellId="0" sqref="B8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7.71"/>
    <col collapsed="false" customWidth="true" hidden="false" outlineLevel="0" max="2" min="2" style="1" width="38.86"/>
    <col collapsed="false" customWidth="true" hidden="false" outlineLevel="0" max="3" min="3" style="1" width="48.29"/>
    <col collapsed="false" customWidth="true" hidden="false" outlineLevel="0" max="4" min="4" style="1" width="27.57"/>
    <col collapsed="false" customWidth="true" hidden="false" outlineLevel="0" max="6" min="6" style="1" width="12.29"/>
  </cols>
  <sheetData>
    <row r="1" customFormat="false" ht="15" hidden="false" customHeight="false" outlineLevel="0" collapsed="false">
      <c r="B1" s="2" t="n">
        <v>0</v>
      </c>
    </row>
    <row r="2" customFormat="false" ht="15" hidden="false" customHeight="false" outlineLevel="0" collapsed="false">
      <c r="A2" s="2" t="s">
        <v>0</v>
      </c>
      <c r="B2" s="1" t="n">
        <v>1.30486578374827</v>
      </c>
    </row>
    <row r="3" customFormat="false" ht="15" hidden="false" customHeight="false" outlineLevel="0" collapsed="false">
      <c r="A3" s="2" t="s">
        <v>1</v>
      </c>
      <c r="B3" s="1" t="n">
        <v>1623.27926626822</v>
      </c>
    </row>
    <row r="4" customFormat="false" ht="15" hidden="false" customHeight="false" outlineLevel="0" collapsed="false">
      <c r="A4" s="2" t="s">
        <v>2</v>
      </c>
      <c r="B4" s="1" t="n">
        <v>412.312933632128</v>
      </c>
    </row>
    <row r="5" customFormat="false" ht="15" hidden="false" customHeight="false" outlineLevel="0" collapsed="false">
      <c r="A5" s="2" t="s">
        <v>3</v>
      </c>
      <c r="B5" s="1" t="n">
        <v>1.20885081860575</v>
      </c>
    </row>
    <row r="6" customFormat="false" ht="15" hidden="false" customHeight="false" outlineLevel="0" collapsed="false">
      <c r="A6" s="2" t="s">
        <v>4</v>
      </c>
      <c r="B6" s="1" t="n">
        <v>112.065884464577</v>
      </c>
    </row>
    <row r="7" customFormat="false" ht="15" hidden="false" customHeight="false" outlineLevel="0" collapsed="false">
      <c r="A7" s="2" t="s">
        <v>5</v>
      </c>
      <c r="B7" s="1" t="n">
        <v>22.5228990032629</v>
      </c>
    </row>
    <row r="8" customFormat="false" ht="15" hidden="false" customHeight="false" outlineLevel="0" collapsed="false">
      <c r="A8" s="2" t="s">
        <v>6</v>
      </c>
      <c r="B8" s="1" t="n">
        <v>20</v>
      </c>
    </row>
    <row r="9" customFormat="false" ht="15" hidden="false" customHeight="false" outlineLevel="0" collapsed="false">
      <c r="A9" s="2" t="s">
        <v>7</v>
      </c>
      <c r="B9" s="1" t="n">
        <v>0.77165</v>
      </c>
    </row>
    <row r="10" customFormat="false" ht="15" hidden="false" customHeight="false" outlineLevel="0" collapsed="false">
      <c r="A10" s="2" t="s">
        <v>8</v>
      </c>
      <c r="B10" s="1" t="n">
        <v>19.59991</v>
      </c>
    </row>
    <row r="11" customFormat="false" ht="15" hidden="false" customHeight="false" outlineLevel="0" collapsed="false">
      <c r="A11" s="2" t="s">
        <v>9</v>
      </c>
      <c r="B11" s="1" t="n">
        <v>16.7456780438936</v>
      </c>
    </row>
    <row r="12" customFormat="false" ht="15" hidden="false" customHeight="false" outlineLevel="0" collapsed="false">
      <c r="A12" s="2" t="s">
        <v>10</v>
      </c>
      <c r="B12" s="1" t="n">
        <v>13.3965424351149</v>
      </c>
    </row>
    <row r="13" customFormat="false" ht="15" hidden="false" customHeight="false" outlineLevel="0" collapsed="false">
      <c r="A13" s="2" t="s">
        <v>11</v>
      </c>
      <c r="B13" s="1" t="n">
        <v>4.25</v>
      </c>
    </row>
    <row r="14" customFormat="false" ht="15" hidden="false" customHeight="false" outlineLevel="0" collapsed="false">
      <c r="A14" s="2" t="s">
        <v>12</v>
      </c>
      <c r="B14" s="1" t="n">
        <v>1990</v>
      </c>
    </row>
    <row r="15" customFormat="false" ht="15" hidden="false" customHeight="false" outlineLevel="0" collapsed="false">
      <c r="A15" s="2" t="s">
        <v>13</v>
      </c>
      <c r="B15" s="1" t="n">
        <v>187</v>
      </c>
    </row>
    <row r="16" customFormat="false" ht="15" hidden="false" customHeight="false" outlineLevel="0" collapsed="false">
      <c r="A16" s="2" t="s">
        <v>14</v>
      </c>
      <c r="B16" s="1" t="n">
        <v>0.012</v>
      </c>
    </row>
    <row r="17" customFormat="false" ht="15" hidden="false" customHeight="false" outlineLevel="0" collapsed="false">
      <c r="A17" s="2" t="s">
        <v>15</v>
      </c>
      <c r="B17" s="1" t="n">
        <v>0.0132</v>
      </c>
    </row>
    <row r="18" customFormat="false" ht="15" hidden="false" customHeight="false" outlineLevel="0" collapsed="false">
      <c r="A18" s="2" t="s">
        <v>16</v>
      </c>
      <c r="B18" s="1" t="n">
        <v>0</v>
      </c>
    </row>
    <row r="19" customFormat="false" ht="15" hidden="false" customHeight="false" outlineLevel="0" collapsed="false">
      <c r="A19" s="2" t="s">
        <v>17</v>
      </c>
      <c r="B19" s="1" t="n">
        <v>1.07240788382738</v>
      </c>
    </row>
    <row r="20" customFormat="false" ht="15" hidden="false" customHeight="false" outlineLevel="0" collapsed="false">
      <c r="A20" s="2" t="s">
        <v>18</v>
      </c>
      <c r="B20" s="1" t="n">
        <v>0</v>
      </c>
    </row>
    <row r="21" customFormat="false" ht="15" hidden="false" customHeight="false" outlineLevel="0" collapsed="false">
      <c r="A21" s="2" t="s">
        <v>19</v>
      </c>
      <c r="B21" s="1" t="n">
        <v>0.708031605991629</v>
      </c>
    </row>
    <row r="22" customFormat="false" ht="15" hidden="false" customHeight="false" outlineLevel="0" collapsed="false">
      <c r="A22" s="2" t="s">
        <v>20</v>
      </c>
      <c r="B22" s="1" t="n">
        <v>0.364376277835746</v>
      </c>
    </row>
    <row r="23" customFormat="false" ht="15" hidden="false" customHeight="false" outlineLevel="0" collapsed="false">
      <c r="A23" s="2" t="s">
        <v>21</v>
      </c>
      <c r="B23" s="1" t="n">
        <v>21.4481576765475</v>
      </c>
    </row>
    <row r="24" customFormat="false" ht="15" hidden="false" customHeight="false" outlineLevel="0" collapsed="false">
      <c r="A24" s="2" t="s">
        <v>22</v>
      </c>
      <c r="B24" s="1" t="n">
        <v>0</v>
      </c>
    </row>
    <row r="25" customFormat="false" ht="15" hidden="false" customHeight="false" outlineLevel="0" collapsed="false">
      <c r="A25" s="2" t="s">
        <v>23</v>
      </c>
      <c r="B25" s="1" t="n">
        <v>14.1606321198326</v>
      </c>
    </row>
    <row r="26" customFormat="false" ht="15" hidden="false" customHeight="false" outlineLevel="0" collapsed="false">
      <c r="A26" s="2" t="s">
        <v>24</v>
      </c>
      <c r="B26" s="1" t="n">
        <v>7.28752555671493</v>
      </c>
    </row>
    <row r="27" customFormat="false" ht="15" hidden="false" customHeight="false" outlineLevel="0" collapsed="false">
      <c r="A27" s="2" t="s">
        <v>25</v>
      </c>
      <c r="B27" s="1" t="n">
        <v>111.008876859174</v>
      </c>
    </row>
    <row r="28" customFormat="false" ht="15" hidden="false" customHeight="false" outlineLevel="0" collapsed="false">
      <c r="A28" s="2" t="s">
        <v>26</v>
      </c>
      <c r="B28" s="1" t="n">
        <v>6.49352437381537</v>
      </c>
    </row>
    <row r="29" customFormat="false" ht="15" hidden="false" customHeight="false" outlineLevel="0" collapsed="false">
      <c r="A29" s="2" t="s">
        <v>27</v>
      </c>
      <c r="B29" s="1" t="n">
        <v>3.52507203698969</v>
      </c>
    </row>
    <row r="30" customFormat="false" ht="15" hidden="false" customHeight="false" outlineLevel="0" collapsed="false">
      <c r="A30" s="2" t="s">
        <v>28</v>
      </c>
      <c r="B30" s="1" t="n">
        <v>1</v>
      </c>
    </row>
    <row r="31" customFormat="false" ht="15" hidden="false" customHeight="false" outlineLevel="0" collapsed="false">
      <c r="A31" s="2" t="s">
        <v>29</v>
      </c>
      <c r="B31" s="1" t="n">
        <v>400</v>
      </c>
    </row>
    <row r="32" customFormat="false" ht="15" hidden="false" customHeight="false" outlineLevel="0" collapsed="false">
      <c r="A32" s="2" t="s">
        <v>30</v>
      </c>
      <c r="B32" s="1" t="n">
        <v>7960</v>
      </c>
    </row>
    <row r="33" customFormat="false" ht="15" hidden="false" customHeight="false" outlineLevel="0" collapsed="false">
      <c r="A33" s="2" t="s">
        <v>31</v>
      </c>
      <c r="B33" s="1" t="n">
        <v>60</v>
      </c>
    </row>
    <row r="34" customFormat="false" ht="15" hidden="false" customHeight="false" outlineLevel="0" collapsed="false">
      <c r="A34" s="2" t="s">
        <v>32</v>
      </c>
      <c r="B34" s="1" t="s">
        <v>33</v>
      </c>
    </row>
    <row r="35" customFormat="false" ht="15" hidden="false" customHeight="false" outlineLevel="0" collapsed="false">
      <c r="A35" s="2" t="s">
        <v>34</v>
      </c>
      <c r="B35" s="1" t="n">
        <v>110</v>
      </c>
    </row>
    <row r="36" customFormat="false" ht="15" hidden="false" customHeight="false" outlineLevel="0" collapsed="false">
      <c r="A36" s="2" t="s">
        <v>35</v>
      </c>
      <c r="B36" s="1" t="n">
        <v>2</v>
      </c>
    </row>
    <row r="37" customFormat="false" ht="15" hidden="false" customHeight="false" outlineLevel="0" collapsed="false">
      <c r="A37" s="2" t="s">
        <v>36</v>
      </c>
      <c r="B37" s="1" t="n">
        <v>55</v>
      </c>
    </row>
    <row r="38" customFormat="false" ht="15" hidden="false" customHeight="false" outlineLevel="0" collapsed="false">
      <c r="A38" s="2" t="s">
        <v>37</v>
      </c>
      <c r="B38" s="1" t="n">
        <v>60</v>
      </c>
    </row>
    <row r="39" customFormat="false" ht="15" hidden="false" customHeight="false" outlineLevel="0" collapsed="false">
      <c r="A39" s="3" t="s">
        <v>38</v>
      </c>
      <c r="B39" s="4" t="n">
        <v>2</v>
      </c>
    </row>
    <row r="40" customFormat="false" ht="15" hidden="false" customHeight="false" outlineLevel="0" collapsed="false">
      <c r="A40" s="5" t="s">
        <v>39</v>
      </c>
      <c r="B40" s="4" t="n">
        <v>460</v>
      </c>
    </row>
    <row r="41" customFormat="false" ht="15" hidden="false" customHeight="false" outlineLevel="0" collapsed="false">
      <c r="A41" s="5" t="s">
        <v>40</v>
      </c>
      <c r="B41" s="4" t="n">
        <v>203</v>
      </c>
    </row>
    <row r="42" customFormat="false" ht="15" hidden="false" customHeight="false" outlineLevel="0" collapsed="false">
      <c r="A42" s="5" t="s">
        <v>41</v>
      </c>
      <c r="B42" s="6" t="n">
        <f aca="false">(B31*1000)/B32</f>
        <v>50.251256281407</v>
      </c>
    </row>
    <row r="43" customFormat="false" ht="15" hidden="false" customHeight="false" outlineLevel="0" collapsed="false">
      <c r="A43" s="5" t="s">
        <v>42</v>
      </c>
      <c r="B43" s="4" t="n">
        <f aca="false">IF(B42&lt;20,1,IF(AND(B42&gt;20,B42&lt;40),2,IF(AND(B42&gt;40,B15&gt;=182),3,IF(AND(B42&gt;=40,B15&lt;=153),"2F",))))</f>
        <v>3</v>
      </c>
    </row>
    <row r="44" customFormat="false" ht="15" hidden="false" customHeight="false" outlineLevel="0" collapsed="false">
      <c r="A44" s="5" t="s">
        <v>43</v>
      </c>
      <c r="B44" s="4" t="n">
        <f aca="false">IF(B32&lt;0.6,5,IF(AND(B32&gt;0.6,B32&lt;2400),7,IF(AND(B32&gt;2400,B32&lt;9960),9,IF(AND(B32&gt;9960,B32&lt;14440),13,IF(B32&gt;14440,17)))))</f>
        <v>9</v>
      </c>
    </row>
    <row r="45" customFormat="false" ht="15" hidden="false" customHeight="false" outlineLevel="0" collapsed="false">
      <c r="A45" s="5" t="s">
        <v>44</v>
      </c>
      <c r="B45" s="4" t="n">
        <v>400</v>
      </c>
    </row>
    <row r="46" customFormat="false" ht="15" hidden="false" customHeight="false" outlineLevel="0" collapsed="false">
      <c r="A46" s="5" t="s">
        <v>45</v>
      </c>
      <c r="B46" s="4" t="n">
        <v>7</v>
      </c>
    </row>
    <row r="47" customFormat="false" ht="15" hidden="false" customHeight="false" outlineLevel="0" collapsed="false">
      <c r="A47" s="5" t="s">
        <v>46</v>
      </c>
      <c r="B47" s="7" t="b">
        <f aca="false">ISEVEN(B46)</f>
        <v>0</v>
      </c>
    </row>
    <row r="48" customFormat="false" ht="15" hidden="false" customHeight="false" outlineLevel="0" collapsed="false">
      <c r="A48" s="5" t="s">
        <v>47</v>
      </c>
      <c r="B48" s="4" t="n">
        <v>4</v>
      </c>
    </row>
    <row r="49" customFormat="false" ht="15" hidden="false" customHeight="false" outlineLevel="0" collapsed="false">
      <c r="A49" s="5" t="s">
        <v>48</v>
      </c>
      <c r="B49" s="4" t="n">
        <v>4875140</v>
      </c>
    </row>
    <row r="50" customFormat="false" ht="15" hidden="false" customHeight="false" outlineLevel="0" collapsed="false">
      <c r="A50" s="5" t="s">
        <v>49</v>
      </c>
      <c r="B50" s="4" t="n">
        <f aca="false">IF(B35=60,470,IF(B35=110,660,IF(B35=125,730,IF(B35=150,820))))</f>
        <v>660</v>
      </c>
    </row>
    <row r="51" customFormat="false" ht="15" hidden="false" customHeight="false" outlineLevel="0" collapsed="false">
      <c r="A51" s="5" t="s">
        <v>50</v>
      </c>
      <c r="B51" s="4" t="n">
        <v>0.46</v>
      </c>
    </row>
    <row r="52" customFormat="false" ht="15" hidden="false" customHeight="false" outlineLevel="0" collapsed="false">
      <c r="A52" s="5"/>
      <c r="B52" s="4"/>
    </row>
    <row r="53" customFormat="false" ht="15" hidden="false" customHeight="false" outlineLevel="0" collapsed="false">
      <c r="A53" s="5"/>
      <c r="B53" s="4"/>
    </row>
    <row r="54" customFormat="false" ht="15" hidden="false" customHeight="false" outlineLevel="0" collapsed="false">
      <c r="A54" s="5"/>
      <c r="B54" s="4"/>
    </row>
    <row r="55" customFormat="false" ht="15" hidden="false" customHeight="false" outlineLevel="0" collapsed="false">
      <c r="A55" s="5"/>
      <c r="B55" s="4"/>
    </row>
    <row r="56" customFormat="false" ht="15" hidden="false" customHeight="false" outlineLevel="0" collapsed="false">
      <c r="A56" s="5"/>
      <c r="B56" s="4"/>
    </row>
    <row r="57" customFormat="false" ht="15" hidden="false" customHeight="false" outlineLevel="0" collapsed="false">
      <c r="A57" s="5"/>
      <c r="B57" s="4"/>
    </row>
    <row r="58" customFormat="false" ht="15" hidden="false" customHeight="false" outlineLevel="0" collapsed="false">
      <c r="A58" s="5"/>
      <c r="B58" s="4"/>
    </row>
    <row r="59" customFormat="false" ht="15" hidden="false" customHeight="false" outlineLevel="0" collapsed="false">
      <c r="A59" s="5"/>
      <c r="B59" s="4"/>
    </row>
    <row r="60" customFormat="false" ht="15" hidden="false" customHeight="false" outlineLevel="0" collapsed="false">
      <c r="A60" s="5"/>
      <c r="B60" s="4"/>
    </row>
    <row r="61" customFormat="false" ht="15" hidden="false" customHeight="false" outlineLevel="0" collapsed="false">
      <c r="A61" s="5"/>
      <c r="B61" s="4"/>
    </row>
    <row r="62" customFormat="false" ht="15" hidden="false" customHeight="false" outlineLevel="0" collapsed="false">
      <c r="A62" s="5"/>
      <c r="B62" s="4"/>
    </row>
    <row r="63" customFormat="false" ht="15" hidden="false" customHeight="false" outlineLevel="0" collapsed="false">
      <c r="A63" s="5"/>
      <c r="B63" s="4"/>
    </row>
    <row r="64" customFormat="false" ht="15.75" hidden="false" customHeight="false" outlineLevel="0" collapsed="false">
      <c r="A64" s="5"/>
      <c r="B64" s="4"/>
    </row>
    <row r="65" customFormat="false" ht="15.75" hidden="false" customHeight="false" outlineLevel="0" collapsed="false">
      <c r="A65" s="8" t="s">
        <v>51</v>
      </c>
      <c r="B65" s="8"/>
      <c r="C65" s="8"/>
      <c r="D65" s="8"/>
      <c r="E65" s="8"/>
    </row>
    <row r="67" customFormat="false" ht="15" hidden="false" customHeight="false" outlineLevel="0" collapsed="false">
      <c r="A67" s="3" t="s">
        <v>52</v>
      </c>
      <c r="B67" s="9" t="s">
        <v>53</v>
      </c>
      <c r="C67" s="9" t="s">
        <v>54</v>
      </c>
      <c r="D67" s="9" t="s">
        <v>55</v>
      </c>
      <c r="E67" s="9" t="s">
        <v>56</v>
      </c>
      <c r="F67" s="9" t="s">
        <v>57</v>
      </c>
    </row>
    <row r="68" customFormat="false" ht="13.8" hidden="false" customHeight="false" outlineLevel="0" collapsed="false">
      <c r="A68" s="3" t="s">
        <v>58</v>
      </c>
      <c r="B68" s="9" t="n">
        <f aca="false">B49</f>
        <v>4875140</v>
      </c>
      <c r="C68" s="9" t="s">
        <v>59</v>
      </c>
      <c r="D68" s="9" t="n">
        <v>1</v>
      </c>
      <c r="E68" s="9" t="s">
        <v>60</v>
      </c>
    </row>
    <row r="69" customFormat="false" ht="15" hidden="false" customHeight="false" outlineLevel="0" collapsed="false">
      <c r="A69" s="10" t="s">
        <v>61</v>
      </c>
      <c r="B69" s="11" t="s">
        <v>62</v>
      </c>
      <c r="C69" s="11" t="s">
        <v>63</v>
      </c>
      <c r="D69" s="12" t="n">
        <f aca="false">(B40*343*B41/1000000)*0.3597*0.988</f>
        <v>11.382702154824</v>
      </c>
      <c r="E69" s="11" t="s">
        <v>64</v>
      </c>
    </row>
    <row r="70" customFormat="false" ht="15" hidden="false" customHeight="false" outlineLevel="0" collapsed="false">
      <c r="A70" s="10" t="s">
        <v>65</v>
      </c>
      <c r="B70" s="11" t="str">
        <f aca="false">VLOOKUP(B41&amp;B40,'Caixa e Pintura'!A3:H232,6,FALSE())</f>
        <v>3440105H54</v>
      </c>
      <c r="C70" s="11" t="s">
        <v>66</v>
      </c>
      <c r="D70" s="11" t="n">
        <v>1</v>
      </c>
      <c r="E70" s="11" t="s">
        <v>60</v>
      </c>
    </row>
    <row r="71" customFormat="false" ht="15" hidden="false" customHeight="false" outlineLevel="0" collapsed="false">
      <c r="A71" s="9" t="s">
        <v>67</v>
      </c>
      <c r="B71" s="9" t="n">
        <v>2</v>
      </c>
      <c r="C71" s="9" t="s">
        <v>68</v>
      </c>
      <c r="D71" s="9" t="n">
        <v>1</v>
      </c>
      <c r="E71" s="9" t="s">
        <v>60</v>
      </c>
    </row>
    <row r="72" customFormat="false" ht="15" hidden="false" customHeight="false" outlineLevel="0" collapsed="false">
      <c r="A72" s="11" t="s">
        <v>69</v>
      </c>
      <c r="B72" s="11" t="str">
        <f aca="false">VLOOKUP(B41&amp;B40,'Caixa e Pintura'!A3:H232,7,FALSE())</f>
        <v>3440104H43</v>
      </c>
      <c r="C72" s="11" t="s">
        <v>70</v>
      </c>
      <c r="D72" s="11" t="n">
        <v>1</v>
      </c>
      <c r="E72" s="11" t="s">
        <v>60</v>
      </c>
    </row>
    <row r="73" customFormat="false" ht="15" hidden="false" customHeight="false" outlineLevel="0" collapsed="false">
      <c r="A73" s="11" t="s">
        <v>71</v>
      </c>
      <c r="B73" s="11" t="str">
        <f aca="false">IF(B35=60,VLOOKUP(F73,'SC Tampa'!A3:D29,4,FALSE()),IF(B35=110,VLOOKUP(F73,'SC Tampa'!E3:H29,4,FALSE()),IF(B35=125,VLOOKUP(F73,'SC Tampa'!I3:L13,4,FALSE()),IF(B35=150,VLOOKUP(F73,'SC Tampa'!M3:P23,4,FALSE()),IF(B35=170,VLOOKUP(F73,'SC Tampa'!Q3:T16,4,FALSE()),IF(B35=200,VLOOKUP(F73,'SC Tampa'!U3:X4,4,FALSE())))))))</f>
        <v>3440390H44</v>
      </c>
      <c r="C73" s="11" t="s">
        <v>72</v>
      </c>
      <c r="D73" s="11" t="n">
        <v>1</v>
      </c>
      <c r="E73" s="11" t="s">
        <v>60</v>
      </c>
      <c r="F73" s="1" t="str">
        <f aca="false">B39&amp;"B"&amp;B41</f>
        <v>2B203</v>
      </c>
    </row>
    <row r="74" customFormat="false" ht="15" hidden="false" customHeight="false" outlineLevel="0" collapsed="false">
      <c r="A74" s="11" t="s">
        <v>73</v>
      </c>
      <c r="B74" s="13" t="s">
        <v>74</v>
      </c>
      <c r="C74" s="13" t="s">
        <v>75</v>
      </c>
      <c r="D74" s="11" t="n">
        <v>1</v>
      </c>
      <c r="E74" s="11" t="s">
        <v>60</v>
      </c>
    </row>
    <row r="75" customFormat="false" ht="15" hidden="false" customHeight="false" outlineLevel="0" collapsed="false">
      <c r="A75" s="11" t="s">
        <v>76</v>
      </c>
      <c r="B75" s="11" t="str">
        <f aca="false">IF(B41=105,"4430521H03",IF(B41=115,"4430521H18",IF(B41=130,"4430521H01",IF(B41=140,"4430521H06",IF(B41=153,"4430521H06",IF(B41=182,"4430521H04",IF(B41=203,"4430521H08")))))))</f>
        <v>4430521H08</v>
      </c>
      <c r="C75" s="11" t="s">
        <v>77</v>
      </c>
      <c r="D75" s="11" t="n">
        <v>1</v>
      </c>
      <c r="E75" s="11" t="s">
        <v>60</v>
      </c>
    </row>
    <row r="76" customFormat="false" ht="15" hidden="false" customHeight="false" outlineLevel="0" collapsed="false">
      <c r="A76" s="11" t="s">
        <v>78</v>
      </c>
      <c r="B76" s="11" t="s">
        <v>79</v>
      </c>
      <c r="C76" s="11" t="s">
        <v>80</v>
      </c>
      <c r="D76" s="11" t="n">
        <v>0.01</v>
      </c>
      <c r="E76" s="11" t="s">
        <v>64</v>
      </c>
    </row>
    <row r="77" customFormat="false" ht="15" hidden="false" customHeight="false" outlineLevel="0" collapsed="false">
      <c r="A77" s="11" t="s">
        <v>81</v>
      </c>
      <c r="B77" s="11" t="str">
        <f aca="false">"BE"&amp;B44&amp;B41</f>
        <v>BE9203</v>
      </c>
      <c r="C77" s="11" t="s">
        <v>82</v>
      </c>
      <c r="D77" s="12" t="n">
        <f aca="false">((B15*1.5)+B45)/1000</f>
        <v>0.6805</v>
      </c>
      <c r="E77" s="11" t="s">
        <v>64</v>
      </c>
    </row>
    <row r="78" customFormat="false" ht="15" hidden="false" customHeight="false" outlineLevel="0" collapsed="false">
      <c r="A78" s="11" t="s">
        <v>83</v>
      </c>
      <c r="B78" s="11" t="str">
        <f aca="false">IF(B44=9,"E00172","Usar Placa Superior de Isolação")</f>
        <v>E00172</v>
      </c>
      <c r="C78" s="11" t="s">
        <v>84</v>
      </c>
      <c r="D78" s="11" t="n">
        <v>2</v>
      </c>
      <c r="E78" s="11" t="s">
        <v>60</v>
      </c>
    </row>
    <row r="79" customFormat="false" ht="13.8" hidden="false" customHeight="false" outlineLevel="0" collapsed="false">
      <c r="A79" s="11" t="s">
        <v>85</v>
      </c>
      <c r="B79" s="14" t="b">
        <f aca="false">IF(AND(B44&gt;=13,B41=105),"4430424H01",IF(AND(B44&gt;=13,B41=115),"4430424H04",IF(AND(B44&gt;=13,B41=130),"4430424H02",IF(AND(B44&gt;=13,B41=140),"4430424H08",IF(AND(B44&gt;=13,B41=153),"4430424H09",IF(AND(B44&gt;=13,B41=182),"4430424H10",IF(AND(B44&gt;=13,B41=203),b77b82d44)))))))</f>
        <v>0</v>
      </c>
      <c r="C79" s="11" t="s">
        <v>86</v>
      </c>
      <c r="D79" s="11" t="n">
        <v>1</v>
      </c>
      <c r="E79" s="11" t="s">
        <v>60</v>
      </c>
    </row>
    <row r="80" customFormat="false" ht="15" hidden="false" customHeight="false" outlineLevel="0" collapsed="false">
      <c r="A80" s="11" t="s">
        <v>87</v>
      </c>
      <c r="B80" s="11" t="s">
        <v>88</v>
      </c>
      <c r="C80" s="11" t="s">
        <v>89</v>
      </c>
      <c r="D80" s="11" t="n">
        <v>2</v>
      </c>
      <c r="E80" s="11" t="s">
        <v>60</v>
      </c>
    </row>
    <row r="81" customFormat="false" ht="15" hidden="false" customHeight="false" outlineLevel="0" collapsed="false">
      <c r="A81" s="11" t="s">
        <v>90</v>
      </c>
      <c r="B81" s="11" t="str">
        <f aca="false">IF(B35=60,"TU40180",IF(B35=110,"TU70250",IF(B35=125,"TU70250",IF(B35=150,"TU90340",IF(B35=200,"TU90340")))))</f>
        <v>TU70250</v>
      </c>
      <c r="C81" s="11" t="s">
        <v>91</v>
      </c>
      <c r="D81" s="11" t="n">
        <v>2</v>
      </c>
      <c r="E81" s="11" t="s">
        <v>60</v>
      </c>
    </row>
    <row r="82" customFormat="false" ht="15" hidden="false" customHeight="false" outlineLevel="0" collapsed="false">
      <c r="A82" s="11" t="s">
        <v>92</v>
      </c>
      <c r="B82" s="11" t="str">
        <f aca="false">IF(B44=9,"SCIC9",IF(B44=13,"SCIC13",IF(B44=17,"SCIC17",IF(B44=20,"SCIC20"))))</f>
        <v>SCIC9</v>
      </c>
      <c r="C82" s="11" t="s">
        <v>93</v>
      </c>
      <c r="D82" s="15" t="n">
        <f aca="false">IF(ISEVEN(B46),SQRT(B45^2+332^2)+(B40-B45)+100,B45+(B40-B45)+100)</f>
        <v>560</v>
      </c>
      <c r="E82" s="11" t="s">
        <v>94</v>
      </c>
    </row>
    <row r="83" customFormat="false" ht="15" hidden="false" customHeight="false" outlineLevel="0" collapsed="false">
      <c r="A83" s="11" t="s">
        <v>95</v>
      </c>
      <c r="B83" s="11" t="str">
        <f aca="false">IF(B42&lt;=48,"B02061C",IF(AND(B42&gt;=49,B42&lt;=80),"B02061D",IF(AND(B42&gt;=81,B42&lt;=115),"B02061G",IF(AND(B42&gt;=116,B42&lt;=150),"B02061H","Verificar"))))</f>
        <v>B02061D</v>
      </c>
      <c r="C83" s="11" t="s">
        <v>96</v>
      </c>
      <c r="D83" s="15" t="n">
        <f aca="false">IF(ISEVEN(B46),SQRT(B45^2+332^2)+(B40-B45)+B50,B45+(B40-B45)+B50)</f>
        <v>1120</v>
      </c>
      <c r="E83" s="11" t="s">
        <v>94</v>
      </c>
    </row>
    <row r="84" customFormat="false" ht="15" hidden="false" customHeight="false" outlineLevel="0" collapsed="false">
      <c r="A84" s="9" t="s">
        <v>97</v>
      </c>
      <c r="B84" s="9" t="str">
        <f aca="false">"PC"&amp;B49</f>
        <v>PC4875140</v>
      </c>
      <c r="C84" s="9" t="s">
        <v>98</v>
      </c>
      <c r="D84" s="9" t="n">
        <v>1</v>
      </c>
      <c r="E84" s="9" t="s">
        <v>60</v>
      </c>
    </row>
    <row r="85" customFormat="false" ht="15" hidden="false" customHeight="false" outlineLevel="0" collapsed="false">
      <c r="A85" s="11" t="s">
        <v>99</v>
      </c>
      <c r="B85" s="11" t="str">
        <f aca="false">VLOOKUP(B15,Tabela2[],3,TRUE())</f>
        <v>3430009H96</v>
      </c>
      <c r="C85" s="11" t="s">
        <v>47</v>
      </c>
      <c r="D85" s="11" t="n">
        <v>2</v>
      </c>
      <c r="E85" s="11" t="s">
        <v>60</v>
      </c>
    </row>
    <row r="86" customFormat="false" ht="15" hidden="false" customHeight="false" outlineLevel="0" collapsed="false">
      <c r="A86" s="11" t="s">
        <v>100</v>
      </c>
      <c r="B86" s="11" t="str">
        <f aca="false">VLOOKUP(B45,'Placa Lateral'!B105:D383,2,TRUE())</f>
        <v>3430018H81</v>
      </c>
      <c r="C86" s="11" t="s">
        <v>44</v>
      </c>
      <c r="D86" s="11" t="n">
        <v>2</v>
      </c>
      <c r="E86" s="11" t="s">
        <v>60</v>
      </c>
    </row>
    <row r="87" customFormat="false" ht="15" hidden="false" customHeight="false" outlineLevel="0" collapsed="false">
      <c r="A87" s="11" t="s">
        <v>101</v>
      </c>
      <c r="B87" s="11" t="str">
        <f aca="false">VLOOKUP((B15+40),'Divisor Moldado'!A3:B42,2,TRUE())</f>
        <v>4430003H36</v>
      </c>
      <c r="C87" s="11" t="s">
        <v>102</v>
      </c>
      <c r="D87" s="11" t="n">
        <f aca="false">(B46-1)*4</f>
        <v>24</v>
      </c>
      <c r="E87" s="11" t="s">
        <v>60</v>
      </c>
    </row>
    <row r="88" customFormat="false" ht="15" hidden="false" customHeight="false" outlineLevel="0" collapsed="false">
      <c r="A88" s="11" t="s">
        <v>103</v>
      </c>
      <c r="B88" s="11" t="s">
        <v>104</v>
      </c>
      <c r="C88" s="11" t="s">
        <v>105</v>
      </c>
      <c r="D88" s="12" t="n">
        <f aca="false">IF(B42&lt;20,B10*B8*0.000843,IF(AND(B42&gt;=20,B42&lt;=40),(B10*B8*0.000843)*2,IF(B15&gt;160,(B10*B8*0.000843)*3,(B10*B8*0.000843)*2)))</f>
        <v>0.9913634478</v>
      </c>
      <c r="E88" s="11" t="s">
        <v>64</v>
      </c>
    </row>
    <row r="89" customFormat="false" ht="15" hidden="false" customHeight="false" outlineLevel="0" collapsed="false">
      <c r="A89" s="11" t="s">
        <v>106</v>
      </c>
      <c r="B89" s="11" t="str">
        <f aca="false">IF(D89="Não","Não Utiliza","B02057A06")</f>
        <v>Não Utiliza</v>
      </c>
      <c r="C89" s="11" t="s">
        <v>107</v>
      </c>
      <c r="D89" s="12" t="str">
        <f aca="false">IF(AND(B42&gt;40,B15&lt;160),(B45-(B48*2))*0.5*12*8.96/1000000,"Não")</f>
        <v>Não</v>
      </c>
      <c r="E89" s="11" t="s">
        <v>64</v>
      </c>
    </row>
    <row r="90" customFormat="false" ht="15" hidden="false" customHeight="false" outlineLevel="0" collapsed="false">
      <c r="A90" s="9" t="s">
        <v>108</v>
      </c>
      <c r="B90" s="9" t="str">
        <f aca="false">"SC"&amp;B49</f>
        <v>SC4875140</v>
      </c>
      <c r="C90" s="9" t="s">
        <v>109</v>
      </c>
      <c r="D90" s="9" t="n">
        <f aca="false">B8</f>
        <v>20</v>
      </c>
      <c r="E90" s="9" t="s">
        <v>60</v>
      </c>
    </row>
    <row r="91" customFormat="false" ht="15" hidden="false" customHeight="false" outlineLevel="0" collapsed="false">
      <c r="A91" s="11" t="s">
        <v>110</v>
      </c>
      <c r="B91" s="11" t="s">
        <v>111</v>
      </c>
      <c r="C91" s="11" t="s">
        <v>112</v>
      </c>
      <c r="D91" s="12" t="n">
        <f aca="false">B22</f>
        <v>0.364376277835746</v>
      </c>
      <c r="E91" s="11" t="s">
        <v>64</v>
      </c>
    </row>
    <row r="92" customFormat="false" ht="15" hidden="false" customHeight="false" outlineLevel="0" collapsed="false">
      <c r="A92" s="11" t="s">
        <v>113</v>
      </c>
      <c r="B92" s="11" t="str">
        <f aca="false">IF(B37=24,"B03018AAD",IF(B37=40,"B03018AED",IF(B37=47,"B03018AFD",IF(B37=50,"B03018AGD",IF(B37=55,"B03018AHD",IF(B37=60,"B03018AID"))))))</f>
        <v>B03018AHD</v>
      </c>
      <c r="C92" s="11" t="s">
        <v>114</v>
      </c>
      <c r="D92" s="12" t="n">
        <f aca="false">(B21*B37)/(B37+B38)</f>
        <v>0.338623811561214</v>
      </c>
      <c r="E92" s="11" t="s">
        <v>64</v>
      </c>
    </row>
    <row r="93" customFormat="false" ht="15" hidden="false" customHeight="false" outlineLevel="0" collapsed="false">
      <c r="A93" s="11" t="s">
        <v>115</v>
      </c>
      <c r="B93" s="11" t="str">
        <f aca="false">IF(B38=24,"B03018AAD",IF(B38=40,"B03018AED",IF(B38=47,"B03018AFD",IF(B38=50,"B03018AGD",IF(B38=55,"B03018AHD",IF(B38=60,"B03018AID"))))))</f>
        <v>B03018AID</v>
      </c>
      <c r="C93" s="11" t="s">
        <v>114</v>
      </c>
      <c r="D93" s="12" t="n">
        <f aca="false">(B21*B38)/(B38+B37)</f>
        <v>0.369407794430415</v>
      </c>
      <c r="E93" s="11" t="s">
        <v>64</v>
      </c>
    </row>
    <row r="94" customFormat="false" ht="15" hidden="false" customHeight="false" outlineLevel="0" collapsed="false">
      <c r="A94" s="11"/>
      <c r="B94" s="11"/>
      <c r="C94" s="11"/>
      <c r="D94" s="12"/>
      <c r="E94" s="11"/>
    </row>
    <row r="95" customFormat="false" ht="15" hidden="false" customHeight="false" outlineLevel="0" collapsed="false">
      <c r="A95" s="11"/>
      <c r="B95" s="11"/>
      <c r="C95" s="11"/>
    </row>
    <row r="96" customFormat="false" ht="15" hidden="false" customHeight="false" outlineLevel="0" collapsed="false">
      <c r="A96" s="11"/>
      <c r="B96" s="11"/>
      <c r="C96" s="11"/>
    </row>
    <row r="97" customFormat="false" ht="15" hidden="false" customHeight="false" outlineLevel="0" collapsed="false">
      <c r="A97" s="11"/>
      <c r="B97" s="11"/>
      <c r="C97" s="11"/>
    </row>
    <row r="98" customFormat="false" ht="15.75" hidden="false" customHeight="false" outlineLevel="0" collapsed="false">
      <c r="A98" s="11"/>
      <c r="B98" s="11"/>
      <c r="C98" s="11"/>
    </row>
    <row r="99" customFormat="false" ht="15.75" hidden="false" customHeight="false" outlineLevel="0" collapsed="false">
      <c r="A99" s="8" t="s">
        <v>116</v>
      </c>
      <c r="B99" s="8"/>
      <c r="C99" s="8"/>
      <c r="D99" s="8"/>
      <c r="E99" s="8"/>
    </row>
    <row r="101" customFormat="false" ht="15" hidden="false" customHeight="false" outlineLevel="0" collapsed="false">
      <c r="A101" s="3" t="s">
        <v>52</v>
      </c>
      <c r="B101" s="9" t="s">
        <v>53</v>
      </c>
      <c r="C101" s="9" t="s">
        <v>54</v>
      </c>
      <c r="D101" s="9" t="s">
        <v>55</v>
      </c>
      <c r="E101" s="9" t="s">
        <v>56</v>
      </c>
      <c r="F101" s="9" t="s">
        <v>57</v>
      </c>
    </row>
    <row r="102" customFormat="false" ht="15" hidden="false" customHeight="false" outlineLevel="0" collapsed="false">
      <c r="A102" s="3" t="s">
        <v>58</v>
      </c>
      <c r="B102" s="9" t="n">
        <f aca="false">B49</f>
        <v>4875140</v>
      </c>
      <c r="C102" s="9" t="s">
        <v>59</v>
      </c>
      <c r="D102" s="9" t="n">
        <v>1</v>
      </c>
      <c r="E102" s="9" t="s">
        <v>60</v>
      </c>
    </row>
    <row r="103" customFormat="false" ht="15" hidden="false" customHeight="false" outlineLevel="0" collapsed="false">
      <c r="A103" s="10" t="s">
        <v>67</v>
      </c>
      <c r="B103" s="11" t="s">
        <v>62</v>
      </c>
      <c r="C103" s="11" t="s">
        <v>63</v>
      </c>
      <c r="D103" s="12" t="n">
        <f aca="false">(B40*343*B41/1000000)*0.3597*0.988</f>
        <v>11.382702154824</v>
      </c>
      <c r="E103" s="11" t="s">
        <v>64</v>
      </c>
    </row>
    <row r="104" customFormat="false" ht="15" hidden="false" customHeight="false" outlineLevel="0" collapsed="false">
      <c r="A104" s="10" t="s">
        <v>67</v>
      </c>
      <c r="B104" s="11" t="str">
        <f aca="false">VLOOKUP(B41&amp;B40,'Caixa e Pintura'!A3:H232,7,FALSE())</f>
        <v>3440104H43</v>
      </c>
      <c r="C104" s="11" t="s">
        <v>70</v>
      </c>
      <c r="D104" s="16" t="n">
        <v>1</v>
      </c>
      <c r="E104" s="11" t="s">
        <v>60</v>
      </c>
    </row>
    <row r="105" customFormat="false" ht="15" hidden="false" customHeight="false" outlineLevel="0" collapsed="false">
      <c r="A105" s="10" t="s">
        <v>67</v>
      </c>
      <c r="B105" s="11" t="str">
        <f aca="false">IF(B35=60,VLOOKUP(F73,'SC Tampa'!A3:D29,4,FALSE()),IF(B35=110,VLOOKUP(F73,'SC Tampa'!E3:H29,4,FALSE()),IF(B35=125,VLOOKUP(F73,'SC Tampa'!I3:L13,4,FALSE()),IF(B35=150,VLOOKUP(F73,'SC Tampa'!M3:P23,4,FALSE()),IF(B35=170,VLOOKUP(F73,'SC Tampa'!Q3:T16,4,FALSE()),IF(B35=200,VLOOKUP(F73,'SC Tampa'!U3:X4,4,FALSE())))))))</f>
        <v>3440390H44</v>
      </c>
      <c r="C105" s="11" t="s">
        <v>72</v>
      </c>
      <c r="D105" s="16" t="n">
        <v>1</v>
      </c>
      <c r="E105" s="11" t="s">
        <v>60</v>
      </c>
      <c r="F105" s="1" t="str">
        <f aca="false">B39&amp;"B"&amp;B41</f>
        <v>2B203</v>
      </c>
    </row>
    <row r="106" customFormat="false" ht="15" hidden="false" customHeight="false" outlineLevel="0" collapsed="false">
      <c r="A106" s="10" t="s">
        <v>67</v>
      </c>
      <c r="B106" s="11" t="str">
        <f aca="false">VLOOKUP(B41&amp;B40,'Caixa e Pintura'!A3:H232,6,FALSE())</f>
        <v>3440105H54</v>
      </c>
      <c r="C106" s="11" t="s">
        <v>66</v>
      </c>
      <c r="D106" s="11" t="n">
        <v>1</v>
      </c>
      <c r="E106" s="11" t="s">
        <v>60</v>
      </c>
    </row>
    <row r="107" customFormat="false" ht="15" hidden="false" customHeight="false" outlineLevel="0" collapsed="false">
      <c r="A107" s="11" t="s">
        <v>67</v>
      </c>
      <c r="B107" s="9" t="str">
        <f aca="false">"N"&amp;B49</f>
        <v>N4875140</v>
      </c>
      <c r="C107" s="9" t="s">
        <v>117</v>
      </c>
      <c r="D107" s="9" t="n">
        <v>1</v>
      </c>
      <c r="E107" s="9" t="s">
        <v>60</v>
      </c>
    </row>
    <row r="108" customFormat="false" ht="15" hidden="false" customHeight="false" outlineLevel="0" collapsed="false">
      <c r="A108" s="11" t="s">
        <v>97</v>
      </c>
      <c r="B108" s="13" t="s">
        <v>74</v>
      </c>
      <c r="C108" s="13" t="s">
        <v>75</v>
      </c>
      <c r="D108" s="11" t="n">
        <v>1</v>
      </c>
      <c r="E108" s="11" t="s">
        <v>60</v>
      </c>
    </row>
    <row r="109" customFormat="false" ht="15" hidden="false" customHeight="false" outlineLevel="0" collapsed="false">
      <c r="A109" s="11" t="s">
        <v>97</v>
      </c>
      <c r="B109" s="11" t="s">
        <v>79</v>
      </c>
      <c r="C109" s="11" t="s">
        <v>80</v>
      </c>
      <c r="D109" s="11" t="n">
        <v>0.01</v>
      </c>
      <c r="E109" s="11" t="s">
        <v>64</v>
      </c>
    </row>
    <row r="110" customFormat="false" ht="15" hidden="false" customHeight="false" outlineLevel="0" collapsed="false">
      <c r="A110" s="11" t="s">
        <v>97</v>
      </c>
      <c r="B110" s="11" t="str">
        <f aca="false">"BE"&amp;B44&amp;B41</f>
        <v>BE9203</v>
      </c>
      <c r="C110" s="11" t="s">
        <v>82</v>
      </c>
      <c r="D110" s="12" t="n">
        <f aca="false">((B15*1.5)+B45)/1000</f>
        <v>0.6805</v>
      </c>
      <c r="E110" s="11" t="s">
        <v>64</v>
      </c>
    </row>
    <row r="111" customFormat="false" ht="15" hidden="false" customHeight="false" outlineLevel="0" collapsed="false">
      <c r="A111" s="11" t="s">
        <v>97</v>
      </c>
      <c r="B111" s="11" t="str">
        <f aca="false">IF(B79=9,"E00172","Usar Placa Superior de Isolação")</f>
        <v>Usar Placa Superior de Isolação</v>
      </c>
      <c r="C111" s="11" t="s">
        <v>84</v>
      </c>
      <c r="D111" s="11" t="n">
        <v>2</v>
      </c>
      <c r="E111" s="11" t="s">
        <v>60</v>
      </c>
    </row>
    <row r="112" customFormat="false" ht="15" hidden="false" customHeight="false" outlineLevel="0" collapsed="false">
      <c r="A112" s="11" t="s">
        <v>97</v>
      </c>
      <c r="B112" s="17" t="b">
        <f aca="false">IF(AND(B79&gt;=13,B76=105),"4430424H01",IF(AND(B79&gt;=13,B76=115),"4430424H04",IF(AND(B79&gt;=13,B76=130),"4430424H02",IF(AND(B79&gt;=13,B76=140),"4430424H08",IF(AND(B79&gt;=13,B76=153),"4430424H09",IF(AND(B79&gt;=13,B76=182),"4430424H10",IF(AND(B79&gt;=13,B76=203),"4430424H07")))))))</f>
        <v>0</v>
      </c>
      <c r="C112" s="11" t="s">
        <v>86</v>
      </c>
      <c r="D112" s="11" t="n">
        <v>1</v>
      </c>
      <c r="E112" s="11" t="s">
        <v>60</v>
      </c>
    </row>
    <row r="113" customFormat="false" ht="15" hidden="false" customHeight="false" outlineLevel="0" collapsed="false">
      <c r="A113" s="11" t="s">
        <v>97</v>
      </c>
      <c r="B113" s="11" t="s">
        <v>88</v>
      </c>
      <c r="C113" s="11" t="s">
        <v>89</v>
      </c>
      <c r="D113" s="11" t="n">
        <v>2</v>
      </c>
      <c r="E113" s="11" t="s">
        <v>60</v>
      </c>
    </row>
    <row r="114" customFormat="false" ht="15" hidden="false" customHeight="false" outlineLevel="0" collapsed="false">
      <c r="A114" s="11" t="s">
        <v>97</v>
      </c>
      <c r="B114" s="11" t="str">
        <f aca="false">IF(B35=60,"TU40180",IF(B35=110,"TU70250",IF(B35=125,"TU70250",IF(B35=150,"TU90340",IF(B35=200,"TU90340")))))</f>
        <v>TU70250</v>
      </c>
      <c r="C114" s="11" t="s">
        <v>91</v>
      </c>
      <c r="D114" s="11" t="n">
        <v>2</v>
      </c>
      <c r="E114" s="11" t="s">
        <v>60</v>
      </c>
    </row>
    <row r="115" customFormat="false" ht="15" hidden="false" customHeight="false" outlineLevel="0" collapsed="false">
      <c r="A115" s="11" t="s">
        <v>97</v>
      </c>
      <c r="B115" s="11" t="str">
        <f aca="false">IF(B44=9,"SCIC9",IF(B44=13,"SCIC13",IF(B44=17,"SCIC17",IF(B44=20,"SCIC20"))))</f>
        <v>SCIC9</v>
      </c>
      <c r="C115" s="11" t="s">
        <v>93</v>
      </c>
      <c r="D115" s="15" t="n">
        <f aca="false">IF(ISEVEN(B46),SQRT(B45^2+332^2)+(B40-B45)+100,B45+(B40-B45)+100)</f>
        <v>560</v>
      </c>
      <c r="E115" s="11" t="s">
        <v>94</v>
      </c>
    </row>
    <row r="116" customFormat="false" ht="15" hidden="false" customHeight="false" outlineLevel="0" collapsed="false">
      <c r="A116" s="11" t="s">
        <v>97</v>
      </c>
      <c r="B116" s="11" t="str">
        <f aca="false">IF(B42&lt;=48,"B02061C",IF(AND(B42&gt;=49,B42&lt;=80),"B02061D",IF(AND(B42&gt;=81,B42&lt;=115),"B02061G",IF(AND(B42&gt;=116,B42&lt;=150),"B02061H","Verificar"))))</f>
        <v>B02061D</v>
      </c>
      <c r="C116" s="11" t="s">
        <v>96</v>
      </c>
      <c r="D116" s="15" t="n">
        <f aca="false">IF(ISEVEN(B46),SQRT(B45^2+332^2)+(B40-B45)+B50,B45+(B40-B45)+B50)</f>
        <v>1120</v>
      </c>
      <c r="E116" s="11" t="s">
        <v>94</v>
      </c>
    </row>
    <row r="117" customFormat="false" ht="15" hidden="false" customHeight="false" outlineLevel="0" collapsed="false">
      <c r="A117" s="11" t="s">
        <v>97</v>
      </c>
      <c r="B117" s="11" t="str">
        <f aca="false">VLOOKUP(B15,Tabela2[],3,TRUE())</f>
        <v>3430009H96</v>
      </c>
      <c r="C117" s="11" t="s">
        <v>47</v>
      </c>
      <c r="D117" s="11" t="n">
        <v>2</v>
      </c>
      <c r="E117" s="11" t="s">
        <v>60</v>
      </c>
    </row>
    <row r="118" customFormat="false" ht="15" hidden="false" customHeight="false" outlineLevel="0" collapsed="false">
      <c r="A118" s="11" t="s">
        <v>97</v>
      </c>
      <c r="B118" s="11" t="str">
        <f aca="false">VLOOKUP(B45,'Placa Lateral'!B105:D383,2,TRUE())</f>
        <v>3430018H81</v>
      </c>
      <c r="C118" s="11" t="s">
        <v>118</v>
      </c>
      <c r="D118" s="11" t="n">
        <v>1</v>
      </c>
      <c r="E118" s="11" t="s">
        <v>60</v>
      </c>
    </row>
    <row r="119" customFormat="false" ht="15" hidden="false" customHeight="false" outlineLevel="0" collapsed="false">
      <c r="A119" s="11" t="s">
        <v>97</v>
      </c>
      <c r="B119" s="11" t="e">
        <f aca="false">VLOOKUP(B45,'Placa Lateral'!B3:D104,2,FALSE())</f>
        <v>#N/A</v>
      </c>
      <c r="C119" s="11" t="s">
        <v>119</v>
      </c>
      <c r="D119" s="11" t="n">
        <v>2</v>
      </c>
      <c r="E119" s="11" t="s">
        <v>60</v>
      </c>
    </row>
    <row r="120" customFormat="false" ht="15" hidden="false" customHeight="false" outlineLevel="0" collapsed="false">
      <c r="A120" s="11" t="s">
        <v>97</v>
      </c>
      <c r="B120" s="11" t="str">
        <f aca="false">IF(B41=105,'Lista FI'!T3,IF(B41=115,'Lista FI'!U3,IF(B41=130,'Lista FI'!V3,IF(B41=140,'Lista FI'!W3,IF(B41=153,'Lista FI'!X3,IF(B41=182,'Lista FI'!Y3,IF(B41=203,'Lista FI'!Z3)))))))</f>
        <v>3430024H02</v>
      </c>
      <c r="C120" s="11" t="s">
        <v>120</v>
      </c>
      <c r="D120" s="11" t="n">
        <f aca="false">IF(ISEVEN(B46),"Verificar Entrada Cordoalha",((B46-1)/2)*4)</f>
        <v>12</v>
      </c>
      <c r="E120" s="11" t="s">
        <v>60</v>
      </c>
    </row>
    <row r="121" customFormat="false" ht="15" hidden="false" customHeight="false" outlineLevel="0" collapsed="false">
      <c r="A121" s="11" t="s">
        <v>97</v>
      </c>
      <c r="B121" s="11" t="str">
        <f aca="false">IF(B41=105,'Lista FI'!K3,IF(B41=115,'Lista FI'!L3,IF(B41=130,'Lista FI'!M3,IF(B41=140,'Lista FI'!N3,IF(B41=153,'Lista FI'!O3,IF(B41=182,'Lista FI'!P3,IF(B41=203,'Lista FI'!Q3)))))))</f>
        <v>3430005H14</v>
      </c>
      <c r="C121" s="11" t="s">
        <v>121</v>
      </c>
      <c r="D121" s="11" t="n">
        <f aca="false">IF(ISEVEN(B46),"Verificar Entrada Cordoalha",((B46-1)/2)*4)</f>
        <v>12</v>
      </c>
      <c r="E121" s="11" t="s">
        <v>60</v>
      </c>
    </row>
    <row r="122" customFormat="false" ht="15" hidden="false" customHeight="false" outlineLevel="0" collapsed="false">
      <c r="A122" s="11" t="s">
        <v>97</v>
      </c>
      <c r="B122" s="11" t="str">
        <f aca="false">IF(AND(B41=203,B51=0.46),'Lista FI'!H8,IF(AND(B41=203,B51=0.41),'Lista FI'!H7,IF(AND(B41=203,B51=0.36),'Lista FI'!H6,IF(AND(B41=203,B51=0.31),'Lista FI'!H5,IF(AND(B41=203,B51=0.26),'Lista FI'!H4,IF(AND(B41=203,B51=0.2),'Lista FI'!H3,IF(AND(B41=182,B51=0.46),'Lista FI'!G8,IF(AND(B41=182,B51=0.41),'Lista FI'!G7,IF(AND(B41=182,B51=0.36),'Lista FI'!G6,IF(AND(B41=182,B51=0.31),'Lista FI'!G5,IF(AND(B41=182,B51=0.26),'Lista FI'!G4,IF(AND(B41=182,B51=0.2),'Lista FI'!G3,IF(AND(B41=153,B51=0.46),'Lista FI'!F8,IF(AND(B41=153,B51=0.41),'Lista FI'!F7,IF(AND(B41=153,B51=0.36),'Lista FI'!F6,IF(AND(B41=153,B51=0.31),'Lista FI'!F5,IF(AND(B41=153,B51=0.26),'Lista FI'!F4,IF(AND(B41=153,B51=0.2),'Lista FI'!F3,IF(AND(B41=140,B51=0.46),'Lista FI'!E8,IF(AND(B41=140,B51=0.41),'Lista FI'!E7,IF(AND(B41=140,B51=0.36),'Lista FI'!E6,IF(AND(B41=140,B51=0.31),'Lista FI'!E5,IF(AND(B41=140,B51=0.26),'Lista FI'!E4,IF(AND(B41=140,B51=0.2),'Lista FI'!E3,IF(AND(B41=130,B51=0.46),'Lista FI'!D8,IF(AND(B41=130,B51=0.41),'Lista FI'!D7,IF(AND(B41=130,B51=0.36),'Lista FI'!D6,IF(AND(B41=130,B51=0.31),'Lista FI'!D5,IF(AND(B41=130,B51=0.26),'Lista FI'!D4,IF(AND(B41=130,B51=0.2),'Lista FI'!D3,IF(AND(B41=115,B51=0.46),'Lista FI'!C8,IF(AND(B41=115,B51=0.41),'Lista FI'!C7,IF(AND(B41=115,B51=0.36),'Lista FI'!C6,IF(AND(B41=115,B51=0.31),'Lista FI'!C5,IF(AND(B41=115,B51=0.26),'Lista FI'!C4,IF(AND(B41=115,B51=0.2),'Lista FI'!C3,IF(AND(B41=105,B51=0.46),'Lista FI'!B8,IF(AND(B41=105,B51=0.41),'Lista FI'!B7,IF(AND(B41=105,B51=0.36),'Lista FI'!B6,IF(AND(B41=105,B51=0.31),'Lista FI'!B5,IF(AND(B41=105,B51=0.26),'Lista FI'!B4,IF(AND(B41=105,B51=0.2),'Lista FI'!B3))))))))))))))))))))))))))))))))))))))))))</f>
        <v>3440080H41</v>
      </c>
      <c r="C122" s="11" t="s">
        <v>122</v>
      </c>
      <c r="D122" s="11" t="n">
        <f aca="false">B8</f>
        <v>20</v>
      </c>
      <c r="E122" s="11" t="s">
        <v>60</v>
      </c>
    </row>
    <row r="123" customFormat="false" ht="15" hidden="false" customHeight="false" outlineLevel="0" collapsed="false">
      <c r="A123" s="11" t="s">
        <v>97</v>
      </c>
      <c r="B123" s="11" t="s">
        <v>104</v>
      </c>
      <c r="C123" s="11" t="s">
        <v>105</v>
      </c>
      <c r="D123" s="12" t="n">
        <f aca="false">IF(B77&lt;20,B45*B43*0.000843,IF(AND(B77&gt;=20,B77&lt;=40),(B45*B43*0.000843)*2,IF(B50&gt;160,(B45*B43*0.000843)*3,(B45*B43*0.000843)*2)))</f>
        <v>3.0348</v>
      </c>
      <c r="E123" s="11" t="s">
        <v>64</v>
      </c>
    </row>
    <row r="124" customFormat="false" ht="15" hidden="false" customHeight="false" outlineLevel="0" collapsed="false">
      <c r="A124" s="11" t="s">
        <v>97</v>
      </c>
      <c r="B124" s="11" t="str">
        <f aca="false">IF(D124="Não","Não Utiliza","B02057A06")</f>
        <v>Não Utiliza</v>
      </c>
      <c r="C124" s="11" t="s">
        <v>107</v>
      </c>
      <c r="D124" s="12" t="str">
        <f aca="false">IF(AND(B77&gt;40,B50&lt;160),(B80-(B83*2))*0.5*12*8.96/1000000,"Não")</f>
        <v>Não</v>
      </c>
      <c r="E124" s="11" t="s">
        <v>64</v>
      </c>
    </row>
    <row r="125" customFormat="false" ht="15" hidden="false" customHeight="false" outlineLevel="0" collapsed="false">
      <c r="A125" s="11" t="s">
        <v>97</v>
      </c>
      <c r="B125" s="9" t="str">
        <f aca="false">"SC"&amp;B49</f>
        <v>SC4875140</v>
      </c>
      <c r="C125" s="9" t="s">
        <v>109</v>
      </c>
      <c r="D125" s="9" t="n">
        <f aca="false">B8</f>
        <v>20</v>
      </c>
      <c r="E125" s="9" t="s">
        <v>60</v>
      </c>
    </row>
    <row r="126" customFormat="false" ht="15" hidden="false" customHeight="false" outlineLevel="0" collapsed="false">
      <c r="A126" s="11" t="s">
        <v>108</v>
      </c>
      <c r="B126" s="11" t="s">
        <v>111</v>
      </c>
      <c r="C126" s="11" t="s">
        <v>112</v>
      </c>
      <c r="D126" s="12" t="n">
        <f aca="false">B22</f>
        <v>0.364376277835746</v>
      </c>
      <c r="E126" s="11" t="s">
        <v>64</v>
      </c>
    </row>
    <row r="127" customFormat="false" ht="15" hidden="false" customHeight="false" outlineLevel="0" collapsed="false">
      <c r="A127" s="11" t="s">
        <v>108</v>
      </c>
      <c r="B127" s="11" t="str">
        <f aca="false">IF(B37=24,"B03018AAD",IF(B37=40,"B03018AED",IF(B37=47,"B03018AFD",IF(B37=50,"B03018AGD",IF(B37=55,"B03018AHD",IF(B37=60,"B03018AID"))))))</f>
        <v>B03018AHD</v>
      </c>
      <c r="C127" s="11" t="s">
        <v>114</v>
      </c>
      <c r="D127" s="12" t="n">
        <f aca="false">(B21*B37)/(B37+B38)</f>
        <v>0.338623811561214</v>
      </c>
      <c r="E127" s="11" t="s">
        <v>64</v>
      </c>
    </row>
    <row r="128" customFormat="false" ht="15" hidden="false" customHeight="false" outlineLevel="0" collapsed="false">
      <c r="A128" s="11" t="s">
        <v>108</v>
      </c>
      <c r="B128" s="11" t="str">
        <f aca="false">IF(B38=24,"B03018AAD",IF(B38=40,"B03018AED",IF(B38=47,"B03018AFD",IF(B38=50,"B03018AGD",IF(B38=55,"B03018AHD",IF(B38=60,"B03018AID"))))))</f>
        <v>B03018AID</v>
      </c>
      <c r="C128" s="11" t="s">
        <v>114</v>
      </c>
      <c r="D128" s="12" t="n">
        <f aca="false">(B21*B38)/(B38+B37)</f>
        <v>0.369407794430415</v>
      </c>
      <c r="E128" s="11" t="s">
        <v>64</v>
      </c>
    </row>
    <row r="131" customFormat="false" ht="15.75" hidden="false" customHeight="false" outlineLevel="0" collapsed="false"/>
    <row r="132" customFormat="false" ht="15.75" hidden="false" customHeight="false" outlineLevel="0" collapsed="false">
      <c r="A132" s="8" t="s">
        <v>123</v>
      </c>
      <c r="B132" s="8"/>
      <c r="C132" s="8"/>
      <c r="D132" s="8"/>
      <c r="E132" s="8"/>
    </row>
    <row r="134" customFormat="false" ht="15" hidden="false" customHeight="false" outlineLevel="0" collapsed="false">
      <c r="A134" s="3" t="s">
        <v>52</v>
      </c>
      <c r="B134" s="9" t="s">
        <v>53</v>
      </c>
      <c r="C134" s="9" t="s">
        <v>54</v>
      </c>
      <c r="D134" s="9" t="s">
        <v>55</v>
      </c>
      <c r="E134" s="9" t="s">
        <v>56</v>
      </c>
      <c r="F134" s="9" t="s">
        <v>57</v>
      </c>
    </row>
    <row r="135" customFormat="false" ht="15" hidden="false" customHeight="false" outlineLevel="0" collapsed="false">
      <c r="A135" s="3" t="s">
        <v>58</v>
      </c>
      <c r="B135" s="9" t="n">
        <f aca="false">B49</f>
        <v>4875140</v>
      </c>
      <c r="C135" s="9" t="s">
        <v>59</v>
      </c>
      <c r="D135" s="9" t="n">
        <v>1</v>
      </c>
      <c r="E135" s="9" t="s">
        <v>60</v>
      </c>
    </row>
    <row r="136" customFormat="false" ht="15" hidden="false" customHeight="false" outlineLevel="0" collapsed="false">
      <c r="A136" s="10" t="s">
        <v>67</v>
      </c>
      <c r="B136" s="11" t="s">
        <v>62</v>
      </c>
      <c r="C136" s="11" t="s">
        <v>63</v>
      </c>
      <c r="D136" s="12" t="n">
        <f aca="false">(B40*343*B41/1000000)*0.3597*0.988</f>
        <v>11.382702154824</v>
      </c>
      <c r="E136" s="11" t="s">
        <v>64</v>
      </c>
    </row>
    <row r="137" customFormat="false" ht="15" hidden="false" customHeight="false" outlineLevel="0" collapsed="false">
      <c r="A137" s="10" t="s">
        <v>67</v>
      </c>
      <c r="B137" s="11" t="str">
        <f aca="false">VLOOKUP(B41&amp;B40,'Caixa e Pintura'!A3:H232,7,FALSE())</f>
        <v>3440104H43</v>
      </c>
      <c r="C137" s="11" t="s">
        <v>70</v>
      </c>
      <c r="D137" s="16" t="n">
        <v>1</v>
      </c>
      <c r="E137" s="11" t="s">
        <v>60</v>
      </c>
    </row>
    <row r="138" customFormat="false" ht="15" hidden="false" customHeight="false" outlineLevel="0" collapsed="false">
      <c r="A138" s="10" t="s">
        <v>67</v>
      </c>
      <c r="B138" s="11" t="str">
        <f aca="false">IF(B35=60,VLOOKUP(F73,'SC Tampa'!A3:D29,4,FALSE()),IF(B35=110,VLOOKUP(F73,'SC Tampa'!E3:H29,4,FALSE()),IF(B35=125,VLOOKUP(F73,'SC Tampa'!I3:L13,4,FALSE()),IF(B35=150,VLOOKUP(F73,'SC Tampa'!M3:P23,4,FALSE()),IF(B35=170,VLOOKUP(F73,'SC Tampa'!Q3:T16,4,FALSE()),IF(B35=200,VLOOKUP(F73,'SC Tampa'!U3:X4,4,FALSE())))))))</f>
        <v>3440390H44</v>
      </c>
      <c r="C138" s="11" t="s">
        <v>72</v>
      </c>
      <c r="D138" s="16" t="n">
        <v>1</v>
      </c>
      <c r="E138" s="11" t="s">
        <v>60</v>
      </c>
      <c r="F138" s="1" t="str">
        <f aca="false">B39&amp;"B"&amp;B41</f>
        <v>2B203</v>
      </c>
    </row>
    <row r="139" customFormat="false" ht="15" hidden="false" customHeight="false" outlineLevel="0" collapsed="false">
      <c r="A139" s="10" t="s">
        <v>67</v>
      </c>
      <c r="B139" s="11" t="str">
        <f aca="false">VLOOKUP(B41&amp;B40,'Caixa e Pintura'!A3:H232,6,FALSE())</f>
        <v>3440105H54</v>
      </c>
      <c r="C139" s="11" t="s">
        <v>66</v>
      </c>
      <c r="D139" s="11" t="n">
        <v>1</v>
      </c>
      <c r="E139" s="11" t="s">
        <v>60</v>
      </c>
    </row>
    <row r="140" customFormat="false" ht="15" hidden="false" customHeight="false" outlineLevel="0" collapsed="false">
      <c r="A140" s="11" t="s">
        <v>67</v>
      </c>
      <c r="B140" s="9" t="str">
        <f aca="false">"N"&amp;B49</f>
        <v>N4875140</v>
      </c>
      <c r="C140" s="9" t="s">
        <v>117</v>
      </c>
      <c r="D140" s="9" t="n">
        <v>1</v>
      </c>
      <c r="E140" s="9" t="s">
        <v>60</v>
      </c>
    </row>
    <row r="141" customFormat="false" ht="15" hidden="false" customHeight="false" outlineLevel="0" collapsed="false">
      <c r="A141" s="11" t="s">
        <v>97</v>
      </c>
      <c r="B141" s="13" t="s">
        <v>74</v>
      </c>
      <c r="C141" s="13" t="s">
        <v>75</v>
      </c>
      <c r="D141" s="11" t="n">
        <v>1</v>
      </c>
      <c r="E141" s="11" t="s">
        <v>60</v>
      </c>
    </row>
    <row r="142" customFormat="false" ht="15" hidden="false" customHeight="false" outlineLevel="0" collapsed="false">
      <c r="A142" s="11" t="s">
        <v>97</v>
      </c>
      <c r="B142" s="11" t="s">
        <v>79</v>
      </c>
      <c r="C142" s="11" t="s">
        <v>80</v>
      </c>
      <c r="D142" s="11" t="n">
        <v>0.01</v>
      </c>
      <c r="E142" s="11" t="s">
        <v>64</v>
      </c>
    </row>
    <row r="143" customFormat="false" ht="15" hidden="false" customHeight="false" outlineLevel="0" collapsed="false">
      <c r="A143" s="11" t="s">
        <v>97</v>
      </c>
      <c r="B143" s="11" t="str">
        <f aca="false">"BE"&amp;B44&amp;B41</f>
        <v>BE9203</v>
      </c>
      <c r="C143" s="11" t="s">
        <v>82</v>
      </c>
      <c r="D143" s="12" t="n">
        <f aca="false">((B15*1.5)+B45)/1000</f>
        <v>0.6805</v>
      </c>
      <c r="E143" s="11" t="s">
        <v>64</v>
      </c>
    </row>
    <row r="144" customFormat="false" ht="15" hidden="false" customHeight="false" outlineLevel="0" collapsed="false">
      <c r="A144" s="11" t="s">
        <v>97</v>
      </c>
      <c r="B144" s="11" t="str">
        <f aca="false">IF(B79=9,"E00172","Usar Placa Superior de Isolação")</f>
        <v>Usar Placa Superior de Isolação</v>
      </c>
      <c r="C144" s="11" t="s">
        <v>84</v>
      </c>
      <c r="D144" s="11" t="n">
        <v>2</v>
      </c>
      <c r="E144" s="11" t="s">
        <v>60</v>
      </c>
    </row>
    <row r="145" customFormat="false" ht="15" hidden="false" customHeight="false" outlineLevel="0" collapsed="false">
      <c r="A145" s="11" t="s">
        <v>97</v>
      </c>
      <c r="B145" s="17" t="b">
        <f aca="false">IF(AND(B79&gt;=13,B76=105),"4430424H01",IF(AND(B79&gt;=13,B76=115),"4430424H04",IF(AND(B79&gt;=13,B76=130),"4430424H02",IF(AND(B79&gt;=13,B76=140),"4430424H08",IF(AND(B79&gt;=13,B76=153),"4430424H09",IF(AND(B79&gt;=13,B76=182),"4430424H10",IF(AND(B79&gt;=13,B76=203),"4430424H07")))))))</f>
        <v>0</v>
      </c>
      <c r="C145" s="11" t="s">
        <v>86</v>
      </c>
      <c r="D145" s="11" t="n">
        <v>1</v>
      </c>
      <c r="E145" s="11" t="s">
        <v>60</v>
      </c>
    </row>
    <row r="146" customFormat="false" ht="15" hidden="false" customHeight="false" outlineLevel="0" collapsed="false">
      <c r="A146" s="11" t="s">
        <v>97</v>
      </c>
      <c r="B146" s="11" t="s">
        <v>88</v>
      </c>
      <c r="C146" s="11" t="s">
        <v>89</v>
      </c>
      <c r="D146" s="11" t="n">
        <v>2</v>
      </c>
      <c r="E146" s="11" t="s">
        <v>60</v>
      </c>
    </row>
    <row r="147" customFormat="false" ht="15" hidden="false" customHeight="false" outlineLevel="0" collapsed="false">
      <c r="A147" s="11" t="s">
        <v>97</v>
      </c>
      <c r="B147" s="11" t="str">
        <f aca="false">IF(B35=60,"TU40180",IF(B35=110,"TU70250",IF(B35=125,"TU70250",IF(B35=150,"TU90340",IF(B35=200,"TU90340")))))</f>
        <v>TU70250</v>
      </c>
      <c r="C147" s="11" t="s">
        <v>91</v>
      </c>
      <c r="D147" s="11" t="n">
        <v>2</v>
      </c>
      <c r="E147" s="11" t="s">
        <v>60</v>
      </c>
    </row>
    <row r="148" customFormat="false" ht="15" hidden="false" customHeight="false" outlineLevel="0" collapsed="false">
      <c r="A148" s="11" t="s">
        <v>97</v>
      </c>
      <c r="B148" s="11" t="str">
        <f aca="false">IF(B44=9,"SCIC9",IF(B44=13,"SCIC13",IF(B44=17,"SCIC17",IF(B44=20,"SCIC20"))))</f>
        <v>SCIC9</v>
      </c>
      <c r="C148" s="11" t="s">
        <v>93</v>
      </c>
      <c r="D148" s="15" t="n">
        <f aca="false">IF(ISEVEN(B46),SQRT(B45^2+332^2)+(B40-B45)+100,B45+(B40-B45)+100)</f>
        <v>560</v>
      </c>
      <c r="E148" s="11" t="s">
        <v>94</v>
      </c>
    </row>
    <row r="149" customFormat="false" ht="15" hidden="false" customHeight="false" outlineLevel="0" collapsed="false">
      <c r="A149" s="11" t="s">
        <v>97</v>
      </c>
      <c r="B149" s="11" t="str">
        <f aca="false">IF(B42&lt;=48,"B02061C",IF(AND(B42&gt;=49,B42&lt;=80),"B02061D",IF(AND(B42&gt;=81,B42&lt;=115),"B02061G",IF(AND(B42&gt;=116,B42&lt;=150),"B02061H","Verificar"))))</f>
        <v>B02061D</v>
      </c>
      <c r="C149" s="11" t="s">
        <v>96</v>
      </c>
      <c r="D149" s="15" t="n">
        <f aca="false">IF(ISEVEN(B46),SQRT(B45^2+332^2)+(B40-B45)+B50,B45+(B40-B45)+B50)</f>
        <v>1120</v>
      </c>
      <c r="E149" s="11" t="s">
        <v>94</v>
      </c>
    </row>
    <row r="150" customFormat="false" ht="15" hidden="false" customHeight="false" outlineLevel="0" collapsed="false">
      <c r="A150" s="11" t="s">
        <v>97</v>
      </c>
      <c r="B150" s="11" t="str">
        <f aca="false">VLOOKUP(B15,Tabela2[],3,TRUE())</f>
        <v>3430009H96</v>
      </c>
      <c r="C150" s="11" t="s">
        <v>47</v>
      </c>
      <c r="D150" s="11" t="n">
        <v>2</v>
      </c>
      <c r="E150" s="11" t="s">
        <v>60</v>
      </c>
    </row>
    <row r="151" customFormat="false" ht="15" hidden="false" customHeight="false" outlineLevel="0" collapsed="false">
      <c r="A151" s="11" t="s">
        <v>97</v>
      </c>
      <c r="B151" s="11" t="str">
        <f aca="false">VLOOKUP(B45,'Placa Lateral'!B105:D383,2,TRUE())</f>
        <v>3430018H81</v>
      </c>
      <c r="C151" s="11" t="s">
        <v>118</v>
      </c>
      <c r="D151" s="11" t="n">
        <v>1</v>
      </c>
      <c r="E151" s="11" t="s">
        <v>60</v>
      </c>
    </row>
    <row r="152" customFormat="false" ht="15" hidden="false" customHeight="false" outlineLevel="0" collapsed="false">
      <c r="A152" s="11" t="s">
        <v>97</v>
      </c>
      <c r="B152" s="11" t="e">
        <f aca="false">VLOOKUP(B45,'Placa Lateral'!B3:D104,2,FALSE())</f>
        <v>#N/A</v>
      </c>
      <c r="C152" s="11" t="s">
        <v>119</v>
      </c>
      <c r="D152" s="11" t="n">
        <v>2</v>
      </c>
      <c r="E152" s="11" t="s">
        <v>60</v>
      </c>
    </row>
    <row r="153" customFormat="false" ht="15" hidden="false" customHeight="false" outlineLevel="0" collapsed="false">
      <c r="A153" s="11" t="s">
        <v>97</v>
      </c>
      <c r="B153" s="11" t="str">
        <f aca="false">IF(B41=105,'Lista FI'!T3,IF(B41=115,'Lista FI'!U3,IF(B41=130,'Lista FI'!V3,IF(B41=140,'Lista FI'!W3,IF(B41=153,'Lista FI'!X3,IF(B41=182,'Lista FI'!Y3,IF(B41=203,'Lista FI'!Z3)))))))</f>
        <v>3430024H02</v>
      </c>
      <c r="C153" s="11" t="s">
        <v>120</v>
      </c>
      <c r="D153" s="11" t="n">
        <f aca="false">IF(ISEVEN(B46),"Verificar Entrada Cordoalha",((B46-1)/2)*4)</f>
        <v>12</v>
      </c>
      <c r="E153" s="11" t="s">
        <v>60</v>
      </c>
    </row>
    <row r="154" customFormat="false" ht="15" hidden="false" customHeight="false" outlineLevel="0" collapsed="false">
      <c r="A154" s="11" t="s">
        <v>97</v>
      </c>
      <c r="B154" s="11" t="str">
        <f aca="false">IF(B41=105,'Lista FI'!K3,IF(B41=115,'Lista FI'!L3,IF(B41=130,'Lista FI'!M3,IF(B41=140,'Lista FI'!N3,IF(B41=153,'Lista FI'!O3,IF(B41=182,'Lista FI'!P3,IF(B41=203,'Lista FI'!Q3)))))))</f>
        <v>3430005H14</v>
      </c>
      <c r="C154" s="11" t="s">
        <v>121</v>
      </c>
      <c r="D154" s="11" t="n">
        <f aca="false">IF(ISEVEN(B46),"Verificar Entrada Cordoalha",((B46-1)/2)*4)</f>
        <v>12</v>
      </c>
      <c r="E154" s="11" t="s">
        <v>60</v>
      </c>
    </row>
    <row r="155" customFormat="false" ht="15" hidden="false" customHeight="false" outlineLevel="0" collapsed="false">
      <c r="A155" s="11" t="s">
        <v>97</v>
      </c>
      <c r="B155" s="11" t="n">
        <f aca="false">IF(AND(B41=203,B51=0.46),'Lista FI'!H17,IF(AND(B41=203,B51=0.41),'Lista FI'!H16,IF(AND(B41=203,B51=0.36),'Lista FI'!H15,IF(AND(B41=203,B51=0.31),'Lista FI'!H14,IF(AND(B41=203,B51=0.26),'Lista FI'!H13,IF(AND(B41=203,B51=0.2),'Lista FI'!H12,IF(AND(B41=182,B51=0.46),'Lista FI'!G17,IF(AND(B41=182,B51=0.41),'Lista FI'!G16,IF(AND(B41=182,B51=0.36),'Lista FI'!G15,IF(AND(B41=182,B51=0.31),'Lista FI'!G14,IF(AND(B41=182,B51=0.26),'Lista FI'!G13,IF(AND(B41=182,B51=0.2),'Lista FI'!G12,IF(AND(B41=153,B51=0.46),'Lista FI'!F17,IF(AND(B41=153,B51=0.41),'Lista FI'!F16,IF(AND(B41=153,B51=0.36),'Lista FI'!F15,IF(AND(B41=153,B51=0.31),'Lista FI'!F14,IF(AND(B41=153,B51=0.26),'Lista FI'!F13,IF(AND(B41=153,B51=0.2),'Lista FI'!F12,IF(AND(B41=140,B51=0.46),'Lista FI'!E17,IF(AND(B41=140,B51=0.41),'Lista FI'!E16,IF(AND(B41=140,B51=0.36),'Lista FI'!E15,IF(AND(B41=140,B51=0.31),'Lista FI'!E14,IF(AND(B41=140,B51=0.26),'Lista FI'!E13,IF(AND(B41=140,B51=0.2),'Lista FI'!E12,IF(AND(B41=130,B51=0.46),'Lista FI'!D17,IF(AND(B41=130,B51=0.41),'Lista FI'!D16,IF(AND(B41=130,B51=0.36),'Lista FI'!D15,IF(AND(B41=130,B51=0.31),'Lista FI'!D14,IF(AND(B41=130,B51=0.26),'Lista FI'!D13,IF(AND(B41=130,B51=0.2),'Lista FI'!D12,IF(AND(B41=115,B51=0.46),'Lista FI'!C17,IF(AND(B41=115,B51=0.41),'Lista FI'!C16,IF(AND(B41=115,B51=0.36),'Lista FI'!C15,IF(AND(B41=115,B51=0.31),'Lista FI'!C14,IF(AND(B41=115,B51=0.26),'Lista FI'!C13,IF(AND(B41=115,B51=0.2),'Lista FI'!C12,IF(AND(B41=105,B51=0.46),'Lista FI'!B17,IF(AND(B41=105,B51=0.41),'Lista FI'!B16,IF(AND(B41=105,B51=0.36),'Lista FI'!B15,IF(AND(B41=105,B51=0.31),'Lista FI'!B14,IF(AND(B41=105,B51=0.26),'Lista FI'!B13,IF(AND(B41=105,B51=0.2),'Lista FI'!B12))))))))))))))))))))))))))))))))))))))))))</f>
        <v>0</v>
      </c>
      <c r="C155" s="11" t="s">
        <v>122</v>
      </c>
      <c r="D155" s="11" t="n">
        <f aca="false">B8</f>
        <v>20</v>
      </c>
      <c r="E155" s="11" t="s">
        <v>60</v>
      </c>
    </row>
    <row r="156" customFormat="false" ht="15" hidden="false" customHeight="false" outlineLevel="0" collapsed="false">
      <c r="A156" s="11" t="s">
        <v>97</v>
      </c>
      <c r="B156" s="11" t="s">
        <v>104</v>
      </c>
      <c r="C156" s="11" t="s">
        <v>105</v>
      </c>
      <c r="D156" s="12" t="n">
        <f aca="false">IF(B77&lt;20,B45*B43*0.000843,IF(AND(B77&gt;=20,B77&lt;=40),(B45*B43*0.000843)*2,IF(B50&gt;160,(B45*B43*0.000843)*3,(B45*B43*0.000843)*2)))</f>
        <v>3.0348</v>
      </c>
      <c r="E156" s="11" t="s">
        <v>64</v>
      </c>
    </row>
    <row r="157" customFormat="false" ht="15" hidden="false" customHeight="false" outlineLevel="0" collapsed="false">
      <c r="A157" s="11" t="s">
        <v>97</v>
      </c>
      <c r="B157" s="11" t="str">
        <f aca="false">IF(D124="Não","Não Utiliza","B02057A06")</f>
        <v>Não Utiliza</v>
      </c>
      <c r="C157" s="11" t="s">
        <v>107</v>
      </c>
      <c r="D157" s="12" t="str">
        <f aca="false">IF(AND(B77&gt;40,B50&lt;160),(B80-(B83*2))*0.5*12*8.96/1000000,"Não")</f>
        <v>Não</v>
      </c>
      <c r="E157" s="11" t="s">
        <v>64</v>
      </c>
    </row>
    <row r="158" customFormat="false" ht="15" hidden="false" customHeight="false" outlineLevel="0" collapsed="false">
      <c r="A158" s="11" t="s">
        <v>97</v>
      </c>
      <c r="B158" s="9" t="str">
        <f aca="false">"SC"&amp;B49</f>
        <v>SC4875140</v>
      </c>
      <c r="C158" s="9" t="s">
        <v>109</v>
      </c>
      <c r="D158" s="9" t="n">
        <f aca="false">B8</f>
        <v>20</v>
      </c>
      <c r="E158" s="9" t="s">
        <v>60</v>
      </c>
    </row>
    <row r="159" customFormat="false" ht="15" hidden="false" customHeight="false" outlineLevel="0" collapsed="false">
      <c r="A159" s="11" t="s">
        <v>108</v>
      </c>
      <c r="B159" s="11" t="s">
        <v>111</v>
      </c>
      <c r="C159" s="11" t="s">
        <v>112</v>
      </c>
      <c r="D159" s="12" t="n">
        <f aca="false">B22</f>
        <v>0.364376277835746</v>
      </c>
      <c r="E159" s="11" t="s">
        <v>64</v>
      </c>
    </row>
    <row r="160" customFormat="false" ht="15" hidden="false" customHeight="false" outlineLevel="0" collapsed="false">
      <c r="A160" s="11" t="s">
        <v>108</v>
      </c>
      <c r="B160" s="11" t="str">
        <f aca="false">IF(B37=24,"B03018AAD",IF(B37=40,"B03018AED",IF(B37=47,"B03018AFD",IF(B37=50,"B03018AGD",IF(B37=55,"B03018AHD",IF(B37=60,"B03018AID"))))))</f>
        <v>B03018AHD</v>
      </c>
      <c r="C160" s="11" t="s">
        <v>114</v>
      </c>
      <c r="D160" s="12" t="n">
        <f aca="false">(B21*B37)/(B37+B38)</f>
        <v>0.338623811561214</v>
      </c>
      <c r="E160" s="11" t="s">
        <v>64</v>
      </c>
    </row>
    <row r="161" customFormat="false" ht="15" hidden="false" customHeight="false" outlineLevel="0" collapsed="false">
      <c r="A161" s="11" t="s">
        <v>108</v>
      </c>
      <c r="B161" s="11" t="str">
        <f aca="false">IF(B38=24,"B03018AAD",IF(B38=40,"B03018AED",IF(B38=47,"B03018AFD",IF(B38=50,"B03018AGD",IF(B38=55,"B03018AHD",IF(B38=60,"B03018AID"))))))</f>
        <v>B03018AID</v>
      </c>
      <c r="C161" s="11" t="s">
        <v>114</v>
      </c>
      <c r="D161" s="12" t="n">
        <f aca="false">(B21*B38)/(B38+B37)</f>
        <v>0.369407794430415</v>
      </c>
      <c r="E161" s="11" t="s">
        <v>64</v>
      </c>
    </row>
    <row r="163" customFormat="false" ht="15.75" hidden="false" customHeight="false" outlineLevel="0" collapsed="false"/>
    <row r="164" customFormat="false" ht="15.75" hidden="false" customHeight="false" outlineLevel="0" collapsed="false">
      <c r="A164" s="8" t="s">
        <v>124</v>
      </c>
      <c r="B164" s="8"/>
      <c r="C164" s="8"/>
      <c r="D164" s="8"/>
      <c r="E164" s="8"/>
    </row>
    <row r="166" customFormat="false" ht="15" hidden="false" customHeight="false" outlineLevel="0" collapsed="false">
      <c r="A166" s="3" t="s">
        <v>52</v>
      </c>
      <c r="B166" s="9" t="s">
        <v>53</v>
      </c>
      <c r="C166" s="9" t="s">
        <v>54</v>
      </c>
      <c r="D166" s="9" t="s">
        <v>55</v>
      </c>
      <c r="E166" s="9" t="s">
        <v>56</v>
      </c>
      <c r="F166" s="9" t="s">
        <v>57</v>
      </c>
    </row>
    <row r="167" customFormat="false" ht="15" hidden="false" customHeight="false" outlineLevel="0" collapsed="false">
      <c r="A167" s="3" t="s">
        <v>58</v>
      </c>
      <c r="B167" s="9" t="n">
        <f aca="false">B49</f>
        <v>4875140</v>
      </c>
      <c r="C167" s="9" t="s">
        <v>59</v>
      </c>
      <c r="D167" s="9" t="n">
        <v>1</v>
      </c>
      <c r="E167" s="9" t="s">
        <v>60</v>
      </c>
    </row>
    <row r="168" customFormat="false" ht="15" hidden="false" customHeight="false" outlineLevel="0" collapsed="false">
      <c r="A168" s="10" t="s">
        <v>67</v>
      </c>
      <c r="B168" s="11" t="s">
        <v>62</v>
      </c>
      <c r="C168" s="11" t="s">
        <v>63</v>
      </c>
      <c r="D168" s="12" t="n">
        <f aca="false">(B40*343*B41/1000000)*0.3597*0.988</f>
        <v>11.382702154824</v>
      </c>
      <c r="E168" s="11" t="s">
        <v>64</v>
      </c>
    </row>
    <row r="169" customFormat="false" ht="15" hidden="false" customHeight="false" outlineLevel="0" collapsed="false">
      <c r="A169" s="10" t="s">
        <v>67</v>
      </c>
      <c r="B169" s="11" t="str">
        <f aca="false">VLOOKUP(B41&amp;B40,'Caixa e Pintura'!A3:H232,6,FALSE())</f>
        <v>3440105H54</v>
      </c>
      <c r="C169" s="11" t="s">
        <v>66</v>
      </c>
      <c r="D169" s="11" t="n">
        <v>1</v>
      </c>
      <c r="E169" s="11" t="s">
        <v>60</v>
      </c>
    </row>
    <row r="170" customFormat="false" ht="15" hidden="false" customHeight="false" outlineLevel="0" collapsed="false">
      <c r="A170" s="9" t="s">
        <v>67</v>
      </c>
      <c r="B170" s="9" t="str">
        <f aca="false">"GM"&amp;B49</f>
        <v>GM4875140</v>
      </c>
      <c r="C170" s="9" t="s">
        <v>68</v>
      </c>
      <c r="D170" s="9" t="n">
        <v>1</v>
      </c>
      <c r="E170" s="9" t="s">
        <v>60</v>
      </c>
    </row>
    <row r="171" customFormat="false" ht="15" hidden="false" customHeight="false" outlineLevel="0" collapsed="false">
      <c r="A171" s="11" t="s">
        <v>97</v>
      </c>
      <c r="B171" s="11" t="str">
        <f aca="false">VLOOKUP(B41&amp;B40,'Caixa e Pintura'!A3:H232,7,FALSE())</f>
        <v>3440104H43</v>
      </c>
      <c r="C171" s="11" t="s">
        <v>70</v>
      </c>
      <c r="D171" s="11" t="n">
        <v>1</v>
      </c>
      <c r="E171" s="11" t="s">
        <v>60</v>
      </c>
    </row>
    <row r="172" customFormat="false" ht="15" hidden="false" customHeight="false" outlineLevel="0" collapsed="false">
      <c r="A172" s="11" t="s">
        <v>97</v>
      </c>
      <c r="B172" s="11" t="str">
        <f aca="false">IF(B35=60,VLOOKUP(F73,'SC Tampa'!A3:D29,4,FALSE()),IF(B35=110,VLOOKUP(F73,'SC Tampa'!E3:H29,4,FALSE()),IF(B35=125,VLOOKUP(F73,'SC Tampa'!I3:L13,4,FALSE()),IF(B35=150,VLOOKUP(F73,'SC Tampa'!M3:P23,4,FALSE()),IF(B35=170,VLOOKUP(F73,'SC Tampa'!Q3:T16,4,FALSE()),IF(B35=200,VLOOKUP(F73,'SC Tampa'!U3:X4,4,FALSE())))))))</f>
        <v>3440390H44</v>
      </c>
      <c r="C172" s="11" t="s">
        <v>72</v>
      </c>
      <c r="D172" s="11" t="n">
        <v>1</v>
      </c>
      <c r="E172" s="11" t="s">
        <v>60</v>
      </c>
      <c r="F172" s="1" t="str">
        <f aca="false">B39&amp;"B"&amp;B41</f>
        <v>2B203</v>
      </c>
    </row>
    <row r="173" customFormat="false" ht="15" hidden="false" customHeight="false" outlineLevel="0" collapsed="false">
      <c r="A173" s="11" t="s">
        <v>97</v>
      </c>
      <c r="B173" s="13" t="s">
        <v>74</v>
      </c>
      <c r="C173" s="13" t="s">
        <v>75</v>
      </c>
      <c r="D173" s="11" t="n">
        <v>3</v>
      </c>
      <c r="E173" s="11" t="s">
        <v>60</v>
      </c>
    </row>
    <row r="174" customFormat="false" ht="15" hidden="false" customHeight="false" outlineLevel="0" collapsed="false">
      <c r="A174" s="11" t="s">
        <v>97</v>
      </c>
      <c r="B174" s="11" t="str">
        <f aca="false">IF(B41=105,"4430521H03",IF(B41=115,"4430521H18",IF(B41=130,"4430521H01",IF(B41=140,"4430521H06",IF(B41=153,"4430521H06",IF(B41=182,"4430521H04",IF(B41=203,"4430521H08")))))))</f>
        <v>4430521H08</v>
      </c>
      <c r="C174" s="11" t="s">
        <v>77</v>
      </c>
      <c r="D174" s="11" t="n">
        <v>1</v>
      </c>
      <c r="E174" s="11" t="s">
        <v>60</v>
      </c>
    </row>
    <row r="175" customFormat="false" ht="15" hidden="false" customHeight="false" outlineLevel="0" collapsed="false">
      <c r="A175" s="11" t="s">
        <v>97</v>
      </c>
      <c r="B175" s="11" t="s">
        <v>79</v>
      </c>
      <c r="C175" s="11" t="s">
        <v>80</v>
      </c>
      <c r="D175" s="11" t="n">
        <v>0.01</v>
      </c>
      <c r="E175" s="11" t="s">
        <v>64</v>
      </c>
    </row>
    <row r="176" customFormat="false" ht="15" hidden="false" customHeight="false" outlineLevel="0" collapsed="false">
      <c r="A176" s="11" t="s">
        <v>97</v>
      </c>
      <c r="B176" s="11" t="str">
        <f aca="false">"BE"&amp;B44&amp;B41</f>
        <v>BE9203</v>
      </c>
      <c r="C176" s="11" t="s">
        <v>82</v>
      </c>
      <c r="D176" s="12" t="n">
        <f aca="false">((B15*1.5)+B45)/1000</f>
        <v>0.6805</v>
      </c>
      <c r="E176" s="11" t="s">
        <v>64</v>
      </c>
    </row>
    <row r="177" customFormat="false" ht="15" hidden="false" customHeight="false" outlineLevel="0" collapsed="false">
      <c r="A177" s="11" t="s">
        <v>97</v>
      </c>
      <c r="B177" s="11" t="str">
        <f aca="false">IF(B44=9,"E00172","Usar Placa Superior de Isolação")</f>
        <v>E00172</v>
      </c>
      <c r="C177" s="11" t="s">
        <v>84</v>
      </c>
      <c r="D177" s="11" t="n">
        <v>2</v>
      </c>
      <c r="E177" s="11" t="s">
        <v>60</v>
      </c>
    </row>
    <row r="178" customFormat="false" ht="15" hidden="false" customHeight="false" outlineLevel="0" collapsed="false">
      <c r="A178" s="11" t="s">
        <v>97</v>
      </c>
      <c r="B178" s="17" t="b">
        <f aca="false">IF(AND(B44&gt;=13,B41=105),"4430424H01",IF(AND(B44&gt;=13,B41=115),"4430424H04",IF(AND(B44&gt;=13,B41=130),"4430424H02",IF(AND(B44&gt;=13,B41=140),"4430424H08",IF(AND(B44&gt;=13,B41=153),"4430424H09",IF(AND(B44&gt;=13,B41=182),"4430424H10",IF(AND(B44&gt;=13,B41=203),"4430424H07")))))))</f>
        <v>0</v>
      </c>
      <c r="C178" s="11" t="s">
        <v>86</v>
      </c>
      <c r="D178" s="11" t="n">
        <v>1</v>
      </c>
      <c r="E178" s="11" t="s">
        <v>60</v>
      </c>
    </row>
    <row r="179" customFormat="false" ht="15" hidden="false" customHeight="false" outlineLevel="0" collapsed="false">
      <c r="A179" s="11" t="s">
        <v>97</v>
      </c>
      <c r="B179" s="11" t="s">
        <v>88</v>
      </c>
      <c r="C179" s="11" t="s">
        <v>89</v>
      </c>
      <c r="D179" s="11" t="n">
        <v>2</v>
      </c>
      <c r="E179" s="11" t="s">
        <v>60</v>
      </c>
    </row>
    <row r="180" customFormat="false" ht="15" hidden="false" customHeight="false" outlineLevel="0" collapsed="false">
      <c r="A180" s="11" t="s">
        <v>97</v>
      </c>
      <c r="B180" s="11" t="str">
        <f aca="false">IF(B35=60,"TU40180",IF(B35=110,"TU70250",IF(B35=125,"TU70250",IF(B35=150,"TU90340",IF(B35=200,"TU90340")))))</f>
        <v>TU70250</v>
      </c>
      <c r="C180" s="11" t="s">
        <v>91</v>
      </c>
      <c r="D180" s="11" t="n">
        <v>3</v>
      </c>
      <c r="E180" s="11" t="s">
        <v>60</v>
      </c>
    </row>
    <row r="181" customFormat="false" ht="15" hidden="false" customHeight="false" outlineLevel="0" collapsed="false">
      <c r="A181" s="11" t="s">
        <v>97</v>
      </c>
      <c r="B181" s="11" t="str">
        <f aca="false">IF(B44=9,"SCIC9",IF(B44=13,"SCIC13",IF(B44=17,"SCIC17",IF(B44=20,"SCIC20"))))</f>
        <v>SCIC9</v>
      </c>
      <c r="C181" s="11" t="s">
        <v>93</v>
      </c>
      <c r="D181" s="15" t="n">
        <f aca="false">IF(ISEVEN(B46),SQRT((B45^2+332^2)*1.5)+(B40-B45)+100,B45+(B40-B45)+100)</f>
        <v>560</v>
      </c>
      <c r="E181" s="11" t="s">
        <v>94</v>
      </c>
    </row>
    <row r="182" customFormat="false" ht="15" hidden="false" customHeight="false" outlineLevel="0" collapsed="false">
      <c r="A182" s="11" t="s">
        <v>97</v>
      </c>
      <c r="B182" s="11" t="str">
        <f aca="false">IF(B42&lt;=48,"B02061C",IF(AND(B42&gt;=49,B42&lt;=80),"B02061D",IF(AND(B42&gt;=81,B42&lt;=115),"B02061G",IF(AND(B42&gt;=116,B42&lt;=150),"B02061H","Verificar"))))</f>
        <v>B02061D</v>
      </c>
      <c r="C182" s="11" t="s">
        <v>96</v>
      </c>
      <c r="D182" s="15" t="n">
        <f aca="false">IF(ISEVEN(B46),SQRT((B45^2+332^2)*1.5)+(B40-B45)+B50,B45+(B40-B45)+B50)</f>
        <v>1120</v>
      </c>
      <c r="E182" s="11" t="s">
        <v>94</v>
      </c>
    </row>
    <row r="183" customFormat="false" ht="15" hidden="false" customHeight="false" outlineLevel="0" collapsed="false">
      <c r="A183" s="9" t="s">
        <v>67</v>
      </c>
      <c r="B183" s="9" t="str">
        <f aca="false">"PC"&amp;B49</f>
        <v>PC4875140</v>
      </c>
      <c r="C183" s="9" t="s">
        <v>98</v>
      </c>
      <c r="D183" s="9" t="n">
        <v>1</v>
      </c>
      <c r="E183" s="9" t="s">
        <v>60</v>
      </c>
    </row>
    <row r="184" customFormat="false" ht="15" hidden="false" customHeight="false" outlineLevel="0" collapsed="false">
      <c r="A184" s="11" t="s">
        <v>108</v>
      </c>
      <c r="B184" s="11" t="str">
        <f aca="false">VLOOKUP(B15,Tabela2[],3,TRUE())</f>
        <v>3430009H96</v>
      </c>
      <c r="C184" s="11" t="s">
        <v>47</v>
      </c>
      <c r="D184" s="11" t="n">
        <v>2</v>
      </c>
      <c r="E184" s="11" t="s">
        <v>60</v>
      </c>
    </row>
    <row r="185" customFormat="false" ht="15" hidden="false" customHeight="false" outlineLevel="0" collapsed="false">
      <c r="A185" s="11" t="s">
        <v>108</v>
      </c>
      <c r="B185" s="11" t="str">
        <f aca="false">VLOOKUP(B45,'Placa Lateral'!B105:D383,2,TRUE())</f>
        <v>3430018H81</v>
      </c>
      <c r="C185" s="11" t="s">
        <v>44</v>
      </c>
      <c r="D185" s="11" t="n">
        <v>2</v>
      </c>
      <c r="E185" s="11" t="s">
        <v>60</v>
      </c>
    </row>
    <row r="186" customFormat="false" ht="15" hidden="false" customHeight="false" outlineLevel="0" collapsed="false">
      <c r="A186" s="11" t="s">
        <v>108</v>
      </c>
      <c r="B186" s="11" t="str">
        <f aca="false">VLOOKUP((B15+40),'Divisor Moldado'!A3:B42,2,TRUE())</f>
        <v>4430003H36</v>
      </c>
      <c r="C186" s="11" t="s">
        <v>102</v>
      </c>
      <c r="D186" s="11" t="n">
        <f aca="false">((B46-1)*3)*4</f>
        <v>72</v>
      </c>
      <c r="E186" s="11" t="s">
        <v>60</v>
      </c>
    </row>
    <row r="187" customFormat="false" ht="15" hidden="false" customHeight="false" outlineLevel="0" collapsed="false">
      <c r="A187" s="11" t="s">
        <v>108</v>
      </c>
      <c r="B187" s="11" t="s">
        <v>104</v>
      </c>
      <c r="C187" s="11" t="s">
        <v>105</v>
      </c>
      <c r="D187" s="12" t="n">
        <f aca="false">IF(B42&lt;20,B10*B8*0.000843,IF(AND(B42&gt;=20,B42&lt;=40),(B10*B8*0.000843)*2,IF(B15&gt;160,(B10*B8*0.000843)*3,(B10*B8*0.000843)*2)))</f>
        <v>0.9913634478</v>
      </c>
      <c r="E187" s="11" t="s">
        <v>64</v>
      </c>
    </row>
    <row r="188" customFormat="false" ht="15" hidden="false" customHeight="false" outlineLevel="0" collapsed="false">
      <c r="A188" s="11" t="s">
        <v>108</v>
      </c>
      <c r="B188" s="11" t="str">
        <f aca="false">IF(D124="Não","Não Utiliza","B02057A06")</f>
        <v>Não Utiliza</v>
      </c>
      <c r="C188" s="11" t="s">
        <v>107</v>
      </c>
      <c r="D188" s="12" t="str">
        <f aca="false">IF(AND(B42&gt;40,B15&lt;160),(B45-(B48*2))*0.5*12*8.96/1000000,"Não")</f>
        <v>Não</v>
      </c>
      <c r="E188" s="11" t="s">
        <v>64</v>
      </c>
    </row>
    <row r="189" customFormat="false" ht="15" hidden="false" customHeight="false" outlineLevel="0" collapsed="false">
      <c r="A189" s="9" t="s">
        <v>67</v>
      </c>
      <c r="B189" s="9" t="str">
        <f aca="false">"SC"&amp;B49</f>
        <v>SC4875140</v>
      </c>
      <c r="C189" s="9" t="s">
        <v>109</v>
      </c>
      <c r="D189" s="9" t="n">
        <f aca="false">B8</f>
        <v>20</v>
      </c>
      <c r="E189" s="9" t="s">
        <v>60</v>
      </c>
    </row>
    <row r="190" customFormat="false" ht="15" hidden="false" customHeight="false" outlineLevel="0" collapsed="false">
      <c r="A190" s="11" t="s">
        <v>125</v>
      </c>
      <c r="B190" s="11" t="s">
        <v>111</v>
      </c>
      <c r="C190" s="11" t="s">
        <v>112</v>
      </c>
      <c r="D190" s="12" t="n">
        <f aca="false">B22</f>
        <v>0.364376277835746</v>
      </c>
      <c r="E190" s="11" t="s">
        <v>64</v>
      </c>
    </row>
    <row r="191" customFormat="false" ht="15" hidden="false" customHeight="false" outlineLevel="0" collapsed="false">
      <c r="A191" s="11" t="s">
        <v>125</v>
      </c>
      <c r="B191" s="11" t="str">
        <f aca="false">IF(B37=24,"B03018AAD",IF(B37=40,"B03018AED",IF(B37=47,"B03018AFD",IF(B37=50,"B03018AGD",IF(B37=55,"B03018AHD",IF(B37=60,"B03018AID"))))))</f>
        <v>B03018AHD</v>
      </c>
      <c r="C191" s="11" t="s">
        <v>114</v>
      </c>
      <c r="D191" s="12" t="n">
        <f aca="false">(B21*B37)/(B37+B38)</f>
        <v>0.338623811561214</v>
      </c>
      <c r="E191" s="11" t="s">
        <v>64</v>
      </c>
    </row>
    <row r="192" customFormat="false" ht="15" hidden="false" customHeight="false" outlineLevel="0" collapsed="false">
      <c r="A192" s="11" t="s">
        <v>125</v>
      </c>
      <c r="B192" s="11" t="str">
        <f aca="false">IF(B38=24,"B03018AAD",IF(B38=40,"B03018AED",IF(B38=47,"B03018AFD",IF(B38=50,"B03018AGD",IF(B38=55,"B03018AHD",IF(B38=60,"B03018AID"))))))</f>
        <v>B03018AID</v>
      </c>
      <c r="C192" s="11" t="s">
        <v>114</v>
      </c>
      <c r="D192" s="12" t="n">
        <f aca="false">(B21*B38)/(B38+B37)</f>
        <v>0.369407794430415</v>
      </c>
      <c r="E192" s="11" t="s">
        <v>64</v>
      </c>
    </row>
    <row r="193" customFormat="false" ht="15.75" hidden="false" customHeight="false" outlineLevel="0" collapsed="false"/>
    <row r="194" customFormat="false" ht="15.75" hidden="false" customHeight="false" outlineLevel="0" collapsed="false">
      <c r="A194" s="8" t="s">
        <v>126</v>
      </c>
      <c r="B194" s="8"/>
      <c r="C194" s="8"/>
      <c r="D194" s="8"/>
      <c r="E194" s="8"/>
    </row>
    <row r="196" customFormat="false" ht="15" hidden="false" customHeight="false" outlineLevel="0" collapsed="false">
      <c r="A196" s="3" t="s">
        <v>52</v>
      </c>
      <c r="B196" s="9" t="s">
        <v>53</v>
      </c>
      <c r="C196" s="9" t="s">
        <v>54</v>
      </c>
      <c r="D196" s="9" t="s">
        <v>55</v>
      </c>
      <c r="E196" s="9" t="s">
        <v>56</v>
      </c>
      <c r="F196" s="9" t="s">
        <v>57</v>
      </c>
    </row>
    <row r="197" customFormat="false" ht="15" hidden="false" customHeight="false" outlineLevel="0" collapsed="false">
      <c r="A197" s="3" t="s">
        <v>58</v>
      </c>
      <c r="B197" s="9" t="n">
        <f aca="false">B49</f>
        <v>4875140</v>
      </c>
      <c r="C197" s="9" t="s">
        <v>59</v>
      </c>
      <c r="D197" s="9" t="n">
        <v>1</v>
      </c>
      <c r="E197" s="9" t="s">
        <v>60</v>
      </c>
    </row>
    <row r="198" customFormat="false" ht="15" hidden="false" customHeight="false" outlineLevel="0" collapsed="false">
      <c r="A198" s="10" t="s">
        <v>67</v>
      </c>
      <c r="B198" s="11" t="s">
        <v>62</v>
      </c>
      <c r="C198" s="11" t="s">
        <v>63</v>
      </c>
      <c r="D198" s="12" t="n">
        <f aca="false">(B40*343*B41/1000000)*0.3597*0.988</f>
        <v>11.382702154824</v>
      </c>
      <c r="E198" s="11" t="s">
        <v>64</v>
      </c>
    </row>
    <row r="199" customFormat="false" ht="15" hidden="false" customHeight="false" outlineLevel="0" collapsed="false">
      <c r="A199" s="10" t="s">
        <v>67</v>
      </c>
      <c r="B199" s="11" t="str">
        <f aca="false">VLOOKUP(B41&amp;B40,'Caixa e Pintura'!A3:H232,7,FALSE())</f>
        <v>3440104H43</v>
      </c>
      <c r="C199" s="11" t="s">
        <v>70</v>
      </c>
      <c r="D199" s="16" t="n">
        <v>1</v>
      </c>
      <c r="E199" s="11" t="s">
        <v>60</v>
      </c>
    </row>
    <row r="200" customFormat="false" ht="15" hidden="false" customHeight="false" outlineLevel="0" collapsed="false">
      <c r="A200" s="10" t="s">
        <v>67</v>
      </c>
      <c r="B200" s="13" t="s">
        <v>127</v>
      </c>
      <c r="C200" s="11" t="s">
        <v>72</v>
      </c>
      <c r="D200" s="16" t="n">
        <v>1</v>
      </c>
      <c r="E200" s="11" t="s">
        <v>60</v>
      </c>
    </row>
    <row r="201" customFormat="false" ht="15" hidden="false" customHeight="false" outlineLevel="0" collapsed="false">
      <c r="A201" s="10" t="s">
        <v>67</v>
      </c>
      <c r="B201" s="11" t="str">
        <f aca="false">VLOOKUP(B41&amp;B40,'Caixa e Pintura'!A3:H232,6,FALSE())</f>
        <v>3440105H54</v>
      </c>
      <c r="C201" s="11" t="s">
        <v>66</v>
      </c>
      <c r="D201" s="11" t="n">
        <v>1</v>
      </c>
      <c r="E201" s="11" t="s">
        <v>60</v>
      </c>
    </row>
    <row r="202" customFormat="false" ht="15" hidden="false" customHeight="false" outlineLevel="0" collapsed="false">
      <c r="A202" s="11" t="s">
        <v>67</v>
      </c>
      <c r="B202" s="9" t="str">
        <f aca="false">"N"&amp;B49</f>
        <v>N4875140</v>
      </c>
      <c r="C202" s="9" t="s">
        <v>128</v>
      </c>
      <c r="D202" s="9" t="n">
        <v>1</v>
      </c>
      <c r="E202" s="9" t="s">
        <v>60</v>
      </c>
    </row>
    <row r="203" customFormat="false" ht="15" hidden="false" customHeight="false" outlineLevel="0" collapsed="false">
      <c r="A203" s="11" t="s">
        <v>97</v>
      </c>
      <c r="B203" s="13" t="s">
        <v>74</v>
      </c>
      <c r="C203" s="13" t="s">
        <v>75</v>
      </c>
      <c r="D203" s="11" t="n">
        <v>1</v>
      </c>
      <c r="E203" s="11" t="s">
        <v>60</v>
      </c>
    </row>
    <row r="204" customFormat="false" ht="15" hidden="false" customHeight="false" outlineLevel="0" collapsed="false">
      <c r="A204" s="11" t="s">
        <v>97</v>
      </c>
      <c r="B204" s="11" t="s">
        <v>79</v>
      </c>
      <c r="C204" s="11" t="s">
        <v>80</v>
      </c>
      <c r="D204" s="11" t="n">
        <v>0.01</v>
      </c>
      <c r="E204" s="11" t="s">
        <v>64</v>
      </c>
    </row>
    <row r="205" customFormat="false" ht="15" hidden="false" customHeight="false" outlineLevel="0" collapsed="false">
      <c r="A205" s="11" t="s">
        <v>97</v>
      </c>
      <c r="B205" s="11" t="str">
        <f aca="false">"BE"&amp;B44&amp;B41</f>
        <v>BE9203</v>
      </c>
      <c r="C205" s="11" t="s">
        <v>82</v>
      </c>
      <c r="D205" s="12" t="n">
        <f aca="false">((B15*1.5)+B45)/1000</f>
        <v>0.6805</v>
      </c>
      <c r="E205" s="11" t="s">
        <v>64</v>
      </c>
    </row>
    <row r="206" customFormat="false" ht="15" hidden="false" customHeight="false" outlineLevel="0" collapsed="false">
      <c r="A206" s="11" t="s">
        <v>97</v>
      </c>
      <c r="B206" s="11" t="str">
        <f aca="false">IF(B44=9,"E00172","Usar Placa Superior de Isolação")</f>
        <v>E00172</v>
      </c>
      <c r="C206" s="11" t="s">
        <v>84</v>
      </c>
      <c r="D206" s="11" t="n">
        <v>2</v>
      </c>
      <c r="E206" s="11" t="s">
        <v>60</v>
      </c>
    </row>
    <row r="207" customFormat="false" ht="15" hidden="false" customHeight="false" outlineLevel="0" collapsed="false">
      <c r="A207" s="11" t="s">
        <v>97</v>
      </c>
      <c r="B207" s="17" t="b">
        <f aca="false">IF(AND(B44&gt;=13,B41=105),"4430424H01",IF(AND(B44&gt;=13,B41=115),"4430424H04",IF(AND(B44&gt;=13,B41=130),"4430424H02",IF(AND(B44&gt;=13,B41=140),"4430424H08",IF(AND(B44&gt;=13,B41=153),"4430424H09",IF(AND(B44&gt;=13,B41=182),"4430424H10",IF(AND(B44&gt;=13,B41=203),"4430424H07")))))))</f>
        <v>0</v>
      </c>
      <c r="C207" s="11" t="s">
        <v>86</v>
      </c>
      <c r="D207" s="11" t="n">
        <v>1</v>
      </c>
      <c r="E207" s="11" t="s">
        <v>60</v>
      </c>
    </row>
    <row r="208" customFormat="false" ht="15" hidden="false" customHeight="false" outlineLevel="0" collapsed="false">
      <c r="A208" s="11" t="s">
        <v>97</v>
      </c>
      <c r="B208" s="11" t="s">
        <v>88</v>
      </c>
      <c r="C208" s="11" t="s">
        <v>89</v>
      </c>
      <c r="D208" s="11" t="n">
        <v>2</v>
      </c>
      <c r="E208" s="11" t="s">
        <v>60</v>
      </c>
    </row>
    <row r="209" customFormat="false" ht="15" hidden="false" customHeight="false" outlineLevel="0" collapsed="false">
      <c r="A209" s="11" t="s">
        <v>97</v>
      </c>
      <c r="B209" s="11" t="str">
        <f aca="false">IF(B35=60,"TU40180",IF(B35=110,"TU70250",IF(B35=125,"TU70250",IF(B35=150,"TU90340",IF(B35=200,"TU90340")))))</f>
        <v>TU70250</v>
      </c>
      <c r="C209" s="11" t="s">
        <v>91</v>
      </c>
      <c r="D209" s="11" t="n">
        <v>2</v>
      </c>
      <c r="E209" s="11" t="s">
        <v>60</v>
      </c>
    </row>
    <row r="210" customFormat="false" ht="15" hidden="false" customHeight="false" outlineLevel="0" collapsed="false">
      <c r="A210" s="11" t="s">
        <v>97</v>
      </c>
      <c r="B210" s="11" t="str">
        <f aca="false">IF(B44=9,"SCIC9",IF(B44=13,"SCIC13",IF(B44=17,"SCIC17",IF(B44=20,"SCIC20"))))</f>
        <v>SCIC9</v>
      </c>
      <c r="C210" s="11" t="s">
        <v>93</v>
      </c>
      <c r="D210" s="15" t="n">
        <f aca="false">IF(ISEVEN(B46),SQRT((B45^2+332^2)*1.5)+(B40-B45)+100,B45+(B40-B45)+100)</f>
        <v>560</v>
      </c>
      <c r="E210" s="11" t="s">
        <v>94</v>
      </c>
    </row>
    <row r="211" customFormat="false" ht="15" hidden="false" customHeight="false" outlineLevel="0" collapsed="false">
      <c r="A211" s="11" t="s">
        <v>97</v>
      </c>
      <c r="B211" s="11" t="str">
        <f aca="false">IF(B42&lt;=48,"B02061C",IF(AND(B42&gt;=49,B42&lt;=80),"B02061D",IF(AND(B42&gt;=81,B42&lt;=115),"B02061G",IF(AND(B42&gt;=116,B42&lt;=150),"B02061H","Verificar"))))</f>
        <v>B02061D</v>
      </c>
      <c r="C211" s="11" t="s">
        <v>96</v>
      </c>
      <c r="D211" s="15" t="n">
        <f aca="false">IF(ISEVEN(B46),SQRT((B45^2+332^2)*1.5)+(B40-B45)+B50,B45+(B40-B45)+B50)</f>
        <v>1120</v>
      </c>
      <c r="E211" s="11" t="s">
        <v>94</v>
      </c>
    </row>
    <row r="212" customFormat="false" ht="15" hidden="false" customHeight="false" outlineLevel="0" collapsed="false">
      <c r="A212" s="11" t="s">
        <v>97</v>
      </c>
      <c r="B212" s="11" t="str">
        <f aca="false">VLOOKUP(B15,Tabela2[],3,TRUE())</f>
        <v>3430009H96</v>
      </c>
      <c r="C212" s="11" t="s">
        <v>47</v>
      </c>
      <c r="D212" s="11" t="n">
        <v>2</v>
      </c>
      <c r="E212" s="11" t="s">
        <v>60</v>
      </c>
    </row>
    <row r="213" customFormat="false" ht="15" hidden="false" customHeight="false" outlineLevel="0" collapsed="false">
      <c r="A213" s="11" t="s">
        <v>97</v>
      </c>
      <c r="B213" s="11" t="str">
        <f aca="false">VLOOKUP(B45,'Placa Lateral'!B105:D383,2,TRUE())</f>
        <v>3430018H81</v>
      </c>
      <c r="C213" s="11" t="s">
        <v>118</v>
      </c>
      <c r="D213" s="11" t="n">
        <v>2</v>
      </c>
      <c r="E213" s="11" t="s">
        <v>60</v>
      </c>
    </row>
    <row r="214" customFormat="false" ht="15" hidden="false" customHeight="false" outlineLevel="0" collapsed="false">
      <c r="A214" s="11" t="s">
        <v>97</v>
      </c>
      <c r="B214" s="17" t="b">
        <f aca="false">IF(B136=105,'Lista FI'!K98,IF(B136=115,'Lista FI'!L98,IF(B136=130,'Lista FI'!M98,IF(B136=140,'Lista FI'!N98,IF(B136=153,'Lista FI'!O98,IF(B136=182,'Lista FI'!P98,IF(B136=203,'Lista FI'!Q98)))))))</f>
        <v>0</v>
      </c>
      <c r="C214" s="11" t="s">
        <v>121</v>
      </c>
      <c r="D214" s="16" t="n">
        <f aca="false">((B46-1)*3)*4</f>
        <v>72</v>
      </c>
      <c r="E214" s="11" t="s">
        <v>60</v>
      </c>
    </row>
    <row r="215" customFormat="false" ht="15" hidden="false" customHeight="false" outlineLevel="0" collapsed="false">
      <c r="A215" s="11" t="s">
        <v>97</v>
      </c>
      <c r="B215" s="11" t="s">
        <v>104</v>
      </c>
      <c r="C215" s="11" t="s">
        <v>105</v>
      </c>
      <c r="D215" s="12" t="n">
        <f aca="false">IF(B42&lt;20,B10*B8*0.000843,IF(AND(B42&gt;=20,B42&lt;=40),(B10*B8*0.000843)*2,IF(B15&gt;160,(B10*B8*0.000843)*3,(B10*B8*0.000843)*2)))</f>
        <v>0.9913634478</v>
      </c>
      <c r="E215" s="11" t="s">
        <v>64</v>
      </c>
    </row>
    <row r="216" customFormat="false" ht="15" hidden="false" customHeight="false" outlineLevel="0" collapsed="false">
      <c r="A216" s="11" t="s">
        <v>97</v>
      </c>
      <c r="B216" s="11" t="str">
        <f aca="false">IF(D124="Não","Não Utiliza","B02057A06")</f>
        <v>Não Utiliza</v>
      </c>
      <c r="C216" s="11" t="s">
        <v>107</v>
      </c>
      <c r="D216" s="12" t="str">
        <f aca="false">IF(AND(B42&gt;40,B15&lt;160),(B45-(B48*2))*0.5*12*8.96/1000000,"Não")</f>
        <v>Não</v>
      </c>
      <c r="E216" s="11" t="s">
        <v>64</v>
      </c>
    </row>
    <row r="217" customFormat="false" ht="15" hidden="false" customHeight="false" outlineLevel="0" collapsed="false">
      <c r="A217" s="11" t="s">
        <v>97</v>
      </c>
      <c r="B217" s="11" t="str">
        <f aca="false">IF(B42&lt;=50,"B02057A08",IF(AND(B42&gt;50,B42&lt;=100),"B02057A10",IF(AND(B42&gt;100,B42&lt;=150),"B02061H")))</f>
        <v>B02057A10</v>
      </c>
      <c r="C217" s="11" t="s">
        <v>129</v>
      </c>
      <c r="D217" s="18" t="n">
        <f aca="false">IF(B42&lt;=50,(B8*B10*0.5*25*8.96)/1000000,IF(AND(B42&gt;50,B42&lt;=100),(B8*B10*1*35*8.96)/1000000,IF(AND(B42&gt;100,B42&lt;=150),(B8*B10)+(2*B48))))</f>
        <v>0.12293063552</v>
      </c>
      <c r="E217" s="11" t="s">
        <v>64</v>
      </c>
    </row>
    <row r="218" customFormat="false" ht="15" hidden="false" customHeight="false" outlineLevel="0" collapsed="false">
      <c r="A218" s="11" t="s">
        <v>97</v>
      </c>
      <c r="B218" s="9" t="str">
        <f aca="false">"SC"&amp;B49</f>
        <v>SC4875140</v>
      </c>
      <c r="C218" s="9" t="s">
        <v>109</v>
      </c>
      <c r="D218" s="9" t="n">
        <f aca="false">B8</f>
        <v>20</v>
      </c>
      <c r="E218" s="9" t="s">
        <v>60</v>
      </c>
    </row>
    <row r="219" customFormat="false" ht="15" hidden="false" customHeight="false" outlineLevel="0" collapsed="false">
      <c r="A219" s="11" t="s">
        <v>108</v>
      </c>
      <c r="B219" s="11" t="s">
        <v>111</v>
      </c>
      <c r="C219" s="11" t="s">
        <v>112</v>
      </c>
      <c r="D219" s="12" t="n">
        <f aca="false">B22</f>
        <v>0.364376277835746</v>
      </c>
      <c r="E219" s="11" t="s">
        <v>64</v>
      </c>
    </row>
    <row r="220" customFormat="false" ht="15" hidden="false" customHeight="false" outlineLevel="0" collapsed="false">
      <c r="A220" s="11" t="s">
        <v>108</v>
      </c>
      <c r="B220" s="11" t="str">
        <f aca="false">IF(B37=24,"B03018AAD",IF(B37=40,"B03018AED",IF(B37=47,"B03018AFD",IF(B37=50,"B03018AGD",IF(B37=55,"B03018AHD",IF(B37=60,"B03018AID"))))))</f>
        <v>B03018AHD</v>
      </c>
      <c r="C220" s="11" t="s">
        <v>114</v>
      </c>
      <c r="D220" s="12" t="n">
        <f aca="false">(B21*B37)/(B37+B38)</f>
        <v>0.338623811561214</v>
      </c>
      <c r="E220" s="11" t="s">
        <v>64</v>
      </c>
    </row>
    <row r="221" customFormat="false" ht="15" hidden="false" customHeight="false" outlineLevel="0" collapsed="false">
      <c r="A221" s="11" t="s">
        <v>108</v>
      </c>
      <c r="B221" s="11" t="str">
        <f aca="false">IF(B38=24,"B03018AAD",IF(B38=40,"B03018AED",IF(B38=47,"B03018AFD",IF(B38=50,"B03018AGD",IF(B38=55,"B03018AHD",IF(B38=60,"B03018AID"))))))</f>
        <v>B03018AID</v>
      </c>
      <c r="C221" s="11" t="s">
        <v>114</v>
      </c>
      <c r="D221" s="12" t="n">
        <f aca="false">(B21*B38)/(B38+B37)</f>
        <v>0.369407794430415</v>
      </c>
      <c r="E221" s="11" t="s">
        <v>64</v>
      </c>
    </row>
  </sheetData>
  <mergeCells count="5">
    <mergeCell ref="A65:E65"/>
    <mergeCell ref="A99:E99"/>
    <mergeCell ref="A132:E132"/>
    <mergeCell ref="A164:E164"/>
    <mergeCell ref="A194:E19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17" activeCellId="0" sqref="H17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1.29"/>
    <col collapsed="false" customWidth="true" hidden="false" outlineLevel="0" max="4" min="4" style="1" width="11.29"/>
    <col collapsed="false" customWidth="true" hidden="false" outlineLevel="0" max="8" min="6" style="1" width="11.29"/>
    <col collapsed="false" customWidth="true" hidden="false" outlineLevel="0" max="11" min="11" style="1" width="11.29"/>
    <col collapsed="false" customWidth="true" hidden="false" outlineLevel="0" max="13" min="13" style="1" width="11.29"/>
    <col collapsed="false" customWidth="true" hidden="false" outlineLevel="0" max="15" min="15" style="1" width="10.29"/>
    <col collapsed="false" customWidth="true" hidden="false" outlineLevel="0" max="17" min="17" style="1" width="11.29"/>
    <col collapsed="false" customWidth="true" hidden="false" outlineLevel="0" max="22" min="20" style="1" width="11.29"/>
    <col collapsed="false" customWidth="true" hidden="false" outlineLevel="0" max="26" min="24" style="1" width="11.29"/>
  </cols>
  <sheetData>
    <row r="1" customFormat="false" ht="15.75" hidden="false" customHeight="false" outlineLevel="0" collapsed="false">
      <c r="A1" s="74" t="s">
        <v>2040</v>
      </c>
      <c r="B1" s="74"/>
      <c r="C1" s="74"/>
      <c r="D1" s="74"/>
      <c r="E1" s="74"/>
      <c r="F1" s="74"/>
      <c r="G1" s="74"/>
      <c r="H1" s="74"/>
      <c r="J1" s="74" t="s">
        <v>2041</v>
      </c>
      <c r="K1" s="74"/>
      <c r="L1" s="74"/>
      <c r="M1" s="74"/>
      <c r="N1" s="74"/>
      <c r="O1" s="74"/>
      <c r="P1" s="74"/>
      <c r="Q1" s="74"/>
      <c r="S1" s="74" t="s">
        <v>2042</v>
      </c>
      <c r="T1" s="74"/>
      <c r="U1" s="74"/>
      <c r="V1" s="74"/>
      <c r="W1" s="74"/>
      <c r="X1" s="74"/>
      <c r="Y1" s="74"/>
      <c r="Z1" s="74"/>
    </row>
    <row r="2" customFormat="false" ht="15" hidden="false" customHeight="false" outlineLevel="0" collapsed="false">
      <c r="A2" s="75" t="s">
        <v>2043</v>
      </c>
      <c r="B2" s="75" t="n">
        <v>105</v>
      </c>
      <c r="C2" s="75" t="n">
        <v>115</v>
      </c>
      <c r="D2" s="75" t="n">
        <v>130</v>
      </c>
      <c r="E2" s="75" t="n">
        <v>140</v>
      </c>
      <c r="F2" s="75" t="n">
        <v>153</v>
      </c>
      <c r="G2" s="75" t="n">
        <v>182</v>
      </c>
      <c r="H2" s="75" t="n">
        <v>203</v>
      </c>
      <c r="J2" s="76" t="s">
        <v>2044</v>
      </c>
      <c r="K2" s="75" t="n">
        <v>105</v>
      </c>
      <c r="L2" s="75" t="n">
        <v>115</v>
      </c>
      <c r="M2" s="75" t="n">
        <v>130</v>
      </c>
      <c r="N2" s="75" t="n">
        <v>140</v>
      </c>
      <c r="O2" s="75" t="n">
        <v>153</v>
      </c>
      <c r="P2" s="75" t="n">
        <v>182</v>
      </c>
      <c r="Q2" s="75" t="n">
        <v>203</v>
      </c>
      <c r="S2" s="75" t="s">
        <v>2044</v>
      </c>
      <c r="T2" s="75" t="n">
        <v>105</v>
      </c>
      <c r="U2" s="75" t="n">
        <v>115</v>
      </c>
      <c r="V2" s="75" t="n">
        <v>130</v>
      </c>
      <c r="W2" s="75" t="n">
        <v>140</v>
      </c>
      <c r="X2" s="75" t="n">
        <v>153</v>
      </c>
      <c r="Y2" s="75" t="n">
        <v>182</v>
      </c>
      <c r="Z2" s="75" t="n">
        <v>203</v>
      </c>
    </row>
    <row r="3" customFormat="false" ht="15" hidden="false" customHeight="false" outlineLevel="0" collapsed="false">
      <c r="A3" s="76" t="n">
        <v>0.2</v>
      </c>
      <c r="B3" s="76" t="s">
        <v>2045</v>
      </c>
      <c r="C3" s="76"/>
      <c r="D3" s="76"/>
      <c r="E3" s="76"/>
      <c r="F3" s="76"/>
      <c r="G3" s="76"/>
      <c r="H3" s="76"/>
      <c r="J3" s="76" t="s">
        <v>53</v>
      </c>
      <c r="K3" s="76" t="s">
        <v>2046</v>
      </c>
      <c r="L3" s="76"/>
      <c r="M3" s="76" t="s">
        <v>2047</v>
      </c>
      <c r="N3" s="76"/>
      <c r="O3" s="76" t="s">
        <v>2048</v>
      </c>
      <c r="P3" s="76"/>
      <c r="Q3" s="76" t="s">
        <v>2049</v>
      </c>
      <c r="S3" s="76" t="s">
        <v>53</v>
      </c>
      <c r="T3" s="76" t="s">
        <v>2050</v>
      </c>
      <c r="U3" s="76" t="s">
        <v>2051</v>
      </c>
      <c r="V3" s="76" t="s">
        <v>2052</v>
      </c>
      <c r="W3" s="76"/>
      <c r="X3" s="76" t="s">
        <v>2053</v>
      </c>
      <c r="Y3" s="76" t="s">
        <v>2054</v>
      </c>
      <c r="Z3" s="76" t="s">
        <v>2055</v>
      </c>
    </row>
    <row r="4" customFormat="false" ht="15" hidden="false" customHeight="false" outlineLevel="0" collapsed="false">
      <c r="A4" s="76" t="n">
        <v>0.26</v>
      </c>
      <c r="B4" s="76" t="s">
        <v>2056</v>
      </c>
      <c r="C4" s="76"/>
      <c r="D4" s="76"/>
      <c r="E4" s="76"/>
      <c r="F4" s="76"/>
      <c r="G4" s="76"/>
      <c r="H4" s="76"/>
      <c r="J4" s="76"/>
      <c r="K4" s="76"/>
      <c r="L4" s="76"/>
      <c r="M4" s="76"/>
      <c r="N4" s="76"/>
      <c r="O4" s="76"/>
      <c r="P4" s="76"/>
      <c r="Q4" s="76"/>
      <c r="S4" s="76"/>
      <c r="T4" s="76"/>
      <c r="U4" s="76"/>
      <c r="V4" s="76"/>
      <c r="W4" s="76"/>
      <c r="X4" s="76"/>
    </row>
    <row r="5" customFormat="false" ht="15" hidden="false" customHeight="false" outlineLevel="0" collapsed="false">
      <c r="A5" s="76" t="n">
        <v>0.31</v>
      </c>
      <c r="B5" s="76" t="s">
        <v>2057</v>
      </c>
      <c r="C5" s="76"/>
      <c r="D5" s="76" t="s">
        <v>2058</v>
      </c>
      <c r="E5" s="76"/>
      <c r="F5" s="76" t="s">
        <v>2059</v>
      </c>
      <c r="G5" s="76"/>
      <c r="H5" s="76"/>
      <c r="J5" s="76"/>
      <c r="K5" s="76"/>
      <c r="L5" s="76"/>
      <c r="M5" s="76"/>
      <c r="N5" s="76"/>
      <c r="O5" s="76"/>
      <c r="P5" s="76"/>
      <c r="Q5" s="76"/>
      <c r="S5" s="76"/>
      <c r="T5" s="76"/>
      <c r="U5" s="76"/>
      <c r="V5" s="76"/>
      <c r="W5" s="76"/>
      <c r="X5" s="76"/>
    </row>
    <row r="6" customFormat="false" ht="15" hidden="false" customHeight="false" outlineLevel="0" collapsed="false">
      <c r="A6" s="76" t="n">
        <v>0.36</v>
      </c>
      <c r="B6" s="76"/>
      <c r="C6" s="76"/>
      <c r="D6" s="76"/>
      <c r="E6" s="76"/>
      <c r="F6" s="76" t="s">
        <v>2060</v>
      </c>
      <c r="G6" s="76" t="s">
        <v>2061</v>
      </c>
      <c r="H6" s="76" t="s">
        <v>2062</v>
      </c>
      <c r="J6" s="76"/>
      <c r="K6" s="76"/>
      <c r="L6" s="76"/>
      <c r="M6" s="76"/>
      <c r="N6" s="76"/>
      <c r="O6" s="76"/>
      <c r="P6" s="76"/>
      <c r="Q6" s="76"/>
      <c r="S6" s="76"/>
      <c r="T6" s="76"/>
      <c r="U6" s="76"/>
      <c r="V6" s="76"/>
      <c r="W6" s="76"/>
      <c r="X6" s="76"/>
    </row>
    <row r="7" customFormat="false" ht="15" hidden="false" customHeight="false" outlineLevel="0" collapsed="false">
      <c r="A7" s="76" t="n">
        <v>0.41</v>
      </c>
      <c r="B7" s="76"/>
      <c r="C7" s="76"/>
      <c r="D7" s="76"/>
      <c r="E7" s="76"/>
      <c r="F7" s="76" t="s">
        <v>2063</v>
      </c>
      <c r="G7" s="76" t="s">
        <v>2064</v>
      </c>
      <c r="H7" s="76" t="s">
        <v>2065</v>
      </c>
      <c r="J7" s="76"/>
      <c r="K7" s="76"/>
      <c r="L7" s="76"/>
      <c r="M7" s="76"/>
      <c r="N7" s="76"/>
      <c r="O7" s="76"/>
      <c r="P7" s="76"/>
      <c r="Q7" s="76"/>
      <c r="S7" s="76"/>
      <c r="T7" s="76"/>
      <c r="U7" s="76"/>
      <c r="V7" s="76"/>
      <c r="W7" s="76"/>
      <c r="X7" s="76"/>
    </row>
    <row r="8" customFormat="false" ht="15" hidden="false" customHeight="false" outlineLevel="0" collapsed="false">
      <c r="A8" s="76" t="n">
        <v>0.46</v>
      </c>
      <c r="B8" s="76"/>
      <c r="C8" s="76"/>
      <c r="D8" s="76"/>
      <c r="E8" s="76"/>
      <c r="F8" s="76" t="s">
        <v>2066</v>
      </c>
      <c r="G8" s="76" t="s">
        <v>2067</v>
      </c>
      <c r="H8" s="76" t="s">
        <v>2068</v>
      </c>
      <c r="J8" s="76"/>
      <c r="K8" s="76"/>
      <c r="L8" s="76"/>
      <c r="M8" s="76"/>
      <c r="N8" s="76"/>
      <c r="O8" s="76"/>
      <c r="P8" s="76"/>
      <c r="Q8" s="76"/>
      <c r="S8" s="76"/>
      <c r="T8" s="76"/>
      <c r="U8" s="76"/>
      <c r="V8" s="76"/>
      <c r="W8" s="76"/>
      <c r="X8" s="76"/>
    </row>
    <row r="9" customFormat="false" ht="15.75" hidden="false" customHeight="false" outlineLevel="0" collapsed="false"/>
    <row r="10" customFormat="false" ht="15.75" hidden="false" customHeight="false" outlineLevel="0" collapsed="false">
      <c r="A10" s="74" t="s">
        <v>2069</v>
      </c>
      <c r="B10" s="74"/>
      <c r="C10" s="74"/>
      <c r="D10" s="74"/>
      <c r="E10" s="74"/>
      <c r="F10" s="74"/>
      <c r="G10" s="74"/>
      <c r="H10" s="74"/>
      <c r="J10" s="77"/>
      <c r="K10" s="77"/>
      <c r="L10" s="77"/>
      <c r="M10" s="77"/>
      <c r="N10" s="77"/>
      <c r="O10" s="77"/>
      <c r="P10" s="77"/>
      <c r="Q10" s="77"/>
      <c r="S10" s="77"/>
      <c r="T10" s="77"/>
      <c r="U10" s="77"/>
      <c r="V10" s="77"/>
      <c r="W10" s="77"/>
      <c r="X10" s="77"/>
      <c r="Y10" s="77"/>
      <c r="Z10" s="77"/>
    </row>
    <row r="11" customFormat="false" ht="15" hidden="false" customHeight="false" outlineLevel="0" collapsed="false">
      <c r="A11" s="75" t="s">
        <v>2070</v>
      </c>
      <c r="B11" s="75" t="n">
        <v>105</v>
      </c>
      <c r="C11" s="75" t="n">
        <v>115</v>
      </c>
      <c r="D11" s="75" t="n">
        <v>130</v>
      </c>
      <c r="E11" s="75" t="n">
        <v>140</v>
      </c>
      <c r="F11" s="75" t="n">
        <v>153</v>
      </c>
      <c r="G11" s="75" t="n">
        <v>182</v>
      </c>
      <c r="H11" s="75" t="n">
        <v>203</v>
      </c>
      <c r="J11" s="11"/>
      <c r="K11" s="11"/>
      <c r="L11" s="11"/>
      <c r="M11" s="11"/>
      <c r="N11" s="11"/>
      <c r="O11" s="11"/>
      <c r="P11" s="11"/>
      <c r="Q11" s="11"/>
      <c r="S11" s="11"/>
      <c r="T11" s="11"/>
      <c r="U11" s="11"/>
      <c r="V11" s="11"/>
      <c r="W11" s="11"/>
      <c r="X11" s="11"/>
    </row>
    <row r="12" customFormat="false" ht="15" hidden="false" customHeight="false" outlineLevel="0" collapsed="false">
      <c r="A12" s="76" t="n">
        <v>0.2</v>
      </c>
      <c r="B12" s="76"/>
      <c r="C12" s="76"/>
      <c r="D12" s="76"/>
      <c r="E12" s="76"/>
      <c r="F12" s="76"/>
      <c r="G12" s="76"/>
      <c r="H12" s="76"/>
      <c r="J12" s="11"/>
      <c r="K12" s="11"/>
      <c r="L12" s="11"/>
      <c r="M12" s="11"/>
      <c r="N12" s="11"/>
      <c r="O12" s="11"/>
      <c r="P12" s="11"/>
      <c r="Q12" s="11"/>
      <c r="S12" s="11"/>
      <c r="T12" s="11"/>
      <c r="U12" s="11"/>
      <c r="V12" s="11"/>
      <c r="W12" s="11"/>
      <c r="X12" s="11"/>
    </row>
    <row r="13" customFormat="false" ht="15" hidden="false" customHeight="false" outlineLevel="0" collapsed="false">
      <c r="A13" s="76" t="n">
        <v>0.26</v>
      </c>
      <c r="B13" s="76"/>
      <c r="C13" s="76"/>
      <c r="D13" s="76"/>
      <c r="E13" s="76"/>
      <c r="F13" s="76"/>
      <c r="G13" s="76"/>
      <c r="H13" s="76" t="s">
        <v>2071</v>
      </c>
      <c r="J13" s="11"/>
      <c r="K13" s="11"/>
      <c r="L13" s="11"/>
      <c r="M13" s="11"/>
      <c r="N13" s="11"/>
      <c r="O13" s="11"/>
      <c r="P13" s="11"/>
      <c r="Q13" s="11"/>
      <c r="S13" s="11"/>
      <c r="T13" s="11"/>
      <c r="U13" s="11"/>
      <c r="V13" s="11"/>
      <c r="W13" s="11"/>
      <c r="X13" s="11"/>
    </row>
    <row r="14" customFormat="false" ht="15" hidden="false" customHeight="false" outlineLevel="0" collapsed="false">
      <c r="A14" s="76" t="n">
        <v>0.31</v>
      </c>
      <c r="B14" s="76"/>
      <c r="C14" s="76"/>
      <c r="D14" s="76"/>
      <c r="E14" s="76"/>
      <c r="F14" s="76"/>
      <c r="G14" s="76"/>
      <c r="H14" s="76" t="s">
        <v>2072</v>
      </c>
      <c r="J14" s="11"/>
      <c r="K14" s="11"/>
      <c r="L14" s="11"/>
      <c r="M14" s="11"/>
      <c r="N14" s="11"/>
      <c r="O14" s="11"/>
      <c r="P14" s="11"/>
      <c r="Q14" s="11"/>
      <c r="S14" s="11"/>
      <c r="T14" s="11"/>
      <c r="U14" s="11"/>
      <c r="V14" s="11"/>
      <c r="W14" s="11"/>
      <c r="X14" s="11"/>
    </row>
    <row r="15" customFormat="false" ht="15" hidden="false" customHeight="false" outlineLevel="0" collapsed="false">
      <c r="A15" s="76" t="n">
        <v>0.36</v>
      </c>
      <c r="B15" s="76"/>
      <c r="C15" s="76"/>
      <c r="D15" s="76"/>
      <c r="E15" s="76"/>
      <c r="F15" s="76"/>
      <c r="G15" s="76" t="s">
        <v>2073</v>
      </c>
      <c r="H15" s="76" t="s">
        <v>2074</v>
      </c>
      <c r="J15" s="11"/>
      <c r="K15" s="11"/>
      <c r="L15" s="11"/>
      <c r="M15" s="11"/>
      <c r="N15" s="11"/>
      <c r="O15" s="11"/>
      <c r="P15" s="11"/>
      <c r="Q15" s="11"/>
      <c r="S15" s="11"/>
      <c r="T15" s="11"/>
      <c r="U15" s="11"/>
      <c r="V15" s="11"/>
      <c r="W15" s="11"/>
      <c r="X15" s="11"/>
    </row>
    <row r="16" customFormat="false" ht="15" hidden="false" customHeight="false" outlineLevel="0" collapsed="false">
      <c r="A16" s="76" t="n">
        <v>0.41</v>
      </c>
      <c r="B16" s="76"/>
      <c r="C16" s="76"/>
      <c r="D16" s="76"/>
      <c r="E16" s="76"/>
      <c r="F16" s="76"/>
      <c r="G16" s="76"/>
      <c r="H16" s="76" t="s">
        <v>2075</v>
      </c>
      <c r="J16" s="11"/>
      <c r="K16" s="11"/>
      <c r="L16" s="11"/>
      <c r="M16" s="11"/>
      <c r="N16" s="11"/>
      <c r="O16" s="11"/>
      <c r="P16" s="11"/>
      <c r="Q16" s="11"/>
      <c r="S16" s="11"/>
      <c r="T16" s="11"/>
      <c r="U16" s="11"/>
      <c r="V16" s="11"/>
      <c r="W16" s="11"/>
      <c r="X16" s="11"/>
    </row>
    <row r="17" customFormat="false" ht="15" hidden="false" customHeight="false" outlineLevel="0" collapsed="false">
      <c r="A17" s="76" t="n">
        <v>0.46</v>
      </c>
      <c r="B17" s="76"/>
      <c r="C17" s="76"/>
      <c r="D17" s="76"/>
      <c r="E17" s="76"/>
      <c r="F17" s="76"/>
      <c r="G17" s="76"/>
      <c r="H17" s="76"/>
      <c r="J17" s="11"/>
      <c r="K17" s="11"/>
      <c r="L17" s="11"/>
      <c r="M17" s="11"/>
      <c r="N17" s="11"/>
      <c r="O17" s="11"/>
      <c r="P17" s="11"/>
      <c r="Q17" s="11"/>
      <c r="S17" s="11"/>
      <c r="T17" s="11"/>
      <c r="U17" s="11"/>
      <c r="V17" s="11"/>
      <c r="W17" s="11"/>
      <c r="X17" s="11"/>
    </row>
  </sheetData>
  <mergeCells count="6">
    <mergeCell ref="A1:H1"/>
    <mergeCell ref="J1:Q1"/>
    <mergeCell ref="S1:Z1"/>
    <mergeCell ref="A10:H10"/>
    <mergeCell ref="J10:Q10"/>
    <mergeCell ref="S10:Z1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1.29"/>
  </cols>
  <sheetData>
    <row r="1" customFormat="false" ht="15" hidden="false" customHeight="false" outlineLevel="0" collapsed="false">
      <c r="A1" s="19" t="s">
        <v>102</v>
      </c>
    </row>
    <row r="2" customFormat="false" ht="15" hidden="false" customHeight="false" outlineLevel="0" collapsed="false">
      <c r="A2" s="0" t="s">
        <v>130</v>
      </c>
      <c r="B2" s="1" t="s">
        <v>131</v>
      </c>
    </row>
    <row r="3" customFormat="false" ht="15" hidden="false" customHeight="false" outlineLevel="0" collapsed="false">
      <c r="A3" s="1" t="n">
        <v>120</v>
      </c>
      <c r="B3" s="1" t="s">
        <v>132</v>
      </c>
    </row>
    <row r="4" customFormat="false" ht="15" hidden="false" customHeight="false" outlineLevel="0" collapsed="false">
      <c r="A4" s="1" t="n">
        <v>123</v>
      </c>
      <c r="B4" s="1" t="s">
        <v>133</v>
      </c>
    </row>
    <row r="5" customFormat="false" ht="15" hidden="false" customHeight="false" outlineLevel="0" collapsed="false">
      <c r="A5" s="1" t="n">
        <v>126</v>
      </c>
      <c r="B5" s="1" t="s">
        <v>134</v>
      </c>
    </row>
    <row r="6" customFormat="false" ht="15" hidden="false" customHeight="false" outlineLevel="0" collapsed="false">
      <c r="A6" s="1" t="n">
        <v>129</v>
      </c>
      <c r="B6" s="1" t="s">
        <v>135</v>
      </c>
    </row>
    <row r="7" customFormat="false" ht="15" hidden="false" customHeight="false" outlineLevel="0" collapsed="false">
      <c r="A7" s="1" t="n">
        <v>132</v>
      </c>
      <c r="B7" s="1" t="s">
        <v>136</v>
      </c>
    </row>
    <row r="8" customFormat="false" ht="15" hidden="false" customHeight="false" outlineLevel="0" collapsed="false">
      <c r="A8" s="1" t="n">
        <v>135</v>
      </c>
      <c r="B8" s="1" t="s">
        <v>137</v>
      </c>
    </row>
    <row r="9" customFormat="false" ht="15" hidden="false" customHeight="false" outlineLevel="0" collapsed="false">
      <c r="A9" s="1" t="n">
        <v>139</v>
      </c>
      <c r="B9" s="1" t="s">
        <v>138</v>
      </c>
    </row>
    <row r="10" customFormat="false" ht="15" hidden="false" customHeight="false" outlineLevel="0" collapsed="false">
      <c r="A10" s="1" t="n">
        <v>141</v>
      </c>
      <c r="B10" s="1" t="s">
        <v>139</v>
      </c>
    </row>
    <row r="11" customFormat="false" ht="15" hidden="false" customHeight="false" outlineLevel="0" collapsed="false">
      <c r="A11" s="1" t="n">
        <v>144</v>
      </c>
      <c r="B11" s="1" t="s">
        <v>140</v>
      </c>
    </row>
    <row r="12" customFormat="false" ht="15" hidden="false" customHeight="false" outlineLevel="0" collapsed="false">
      <c r="A12" s="1" t="n">
        <v>147</v>
      </c>
      <c r="B12" s="1" t="s">
        <v>141</v>
      </c>
    </row>
    <row r="13" customFormat="false" ht="15" hidden="false" customHeight="false" outlineLevel="0" collapsed="false">
      <c r="A13" s="1" t="n">
        <v>150</v>
      </c>
      <c r="B13" s="1" t="s">
        <v>142</v>
      </c>
    </row>
    <row r="14" customFormat="false" ht="15" hidden="false" customHeight="false" outlineLevel="0" collapsed="false">
      <c r="A14" s="1" t="n">
        <v>153</v>
      </c>
      <c r="B14" s="1" t="s">
        <v>143</v>
      </c>
    </row>
    <row r="15" customFormat="false" ht="15" hidden="false" customHeight="false" outlineLevel="0" collapsed="false">
      <c r="A15" s="1" t="n">
        <v>156</v>
      </c>
      <c r="B15" s="1" t="s">
        <v>144</v>
      </c>
    </row>
    <row r="16" customFormat="false" ht="15" hidden="false" customHeight="false" outlineLevel="0" collapsed="false">
      <c r="A16" s="1" t="n">
        <v>159</v>
      </c>
      <c r="B16" s="1" t="s">
        <v>145</v>
      </c>
    </row>
    <row r="17" customFormat="false" ht="15" hidden="false" customHeight="false" outlineLevel="0" collapsed="false">
      <c r="A17" s="1" t="n">
        <v>162</v>
      </c>
      <c r="B17" s="1" t="s">
        <v>146</v>
      </c>
    </row>
    <row r="18" customFormat="false" ht="15" hidden="false" customHeight="false" outlineLevel="0" collapsed="false">
      <c r="A18" s="1" t="n">
        <v>165</v>
      </c>
      <c r="B18" s="1" t="s">
        <v>147</v>
      </c>
    </row>
    <row r="19" customFormat="false" ht="15" hidden="false" customHeight="false" outlineLevel="0" collapsed="false">
      <c r="A19" s="1" t="n">
        <v>169</v>
      </c>
      <c r="B19" s="1" t="s">
        <v>148</v>
      </c>
    </row>
    <row r="20" customFormat="false" ht="15" hidden="false" customHeight="false" outlineLevel="0" collapsed="false">
      <c r="A20" s="1" t="n">
        <v>171</v>
      </c>
      <c r="B20" s="1" t="s">
        <v>149</v>
      </c>
    </row>
    <row r="21" customFormat="false" ht="15" hidden="false" customHeight="false" outlineLevel="0" collapsed="false">
      <c r="A21" s="1" t="n">
        <v>174</v>
      </c>
      <c r="B21" s="1" t="s">
        <v>150</v>
      </c>
    </row>
    <row r="22" customFormat="false" ht="15" hidden="false" customHeight="false" outlineLevel="0" collapsed="false">
      <c r="A22" s="1" t="n">
        <v>177</v>
      </c>
      <c r="B22" s="1" t="s">
        <v>151</v>
      </c>
    </row>
    <row r="23" customFormat="false" ht="15" hidden="false" customHeight="false" outlineLevel="0" collapsed="false">
      <c r="A23" s="1" t="n">
        <v>180</v>
      </c>
      <c r="B23" s="1" t="s">
        <v>152</v>
      </c>
    </row>
    <row r="24" customFormat="false" ht="15" hidden="false" customHeight="false" outlineLevel="0" collapsed="false">
      <c r="A24" s="1" t="n">
        <v>183</v>
      </c>
      <c r="B24" s="1" t="s">
        <v>153</v>
      </c>
    </row>
    <row r="25" customFormat="false" ht="15" hidden="false" customHeight="false" outlineLevel="0" collapsed="false">
      <c r="A25" s="1" t="n">
        <v>186</v>
      </c>
      <c r="B25" s="1" t="s">
        <v>154</v>
      </c>
    </row>
    <row r="26" customFormat="false" ht="15" hidden="false" customHeight="false" outlineLevel="0" collapsed="false">
      <c r="A26" s="1" t="n">
        <v>189</v>
      </c>
      <c r="B26" s="1" t="s">
        <v>155</v>
      </c>
    </row>
    <row r="27" customFormat="false" ht="15" hidden="false" customHeight="false" outlineLevel="0" collapsed="false">
      <c r="A27" s="1" t="n">
        <v>192</v>
      </c>
      <c r="B27" s="1" t="s">
        <v>156</v>
      </c>
    </row>
    <row r="28" customFormat="false" ht="15" hidden="false" customHeight="false" outlineLevel="0" collapsed="false">
      <c r="A28" s="1" t="n">
        <v>195</v>
      </c>
      <c r="B28" s="1" t="s">
        <v>157</v>
      </c>
    </row>
    <row r="29" customFormat="false" ht="15" hidden="false" customHeight="false" outlineLevel="0" collapsed="false">
      <c r="A29" s="1" t="n">
        <v>199</v>
      </c>
      <c r="B29" s="1" t="s">
        <v>158</v>
      </c>
    </row>
    <row r="30" customFormat="false" ht="15" hidden="false" customHeight="false" outlineLevel="0" collapsed="false">
      <c r="A30" s="1" t="n">
        <v>201</v>
      </c>
      <c r="B30" s="1" t="s">
        <v>159</v>
      </c>
    </row>
    <row r="31" customFormat="false" ht="15" hidden="false" customHeight="false" outlineLevel="0" collapsed="false">
      <c r="A31" s="1" t="n">
        <v>204</v>
      </c>
      <c r="B31" s="1" t="s">
        <v>160</v>
      </c>
    </row>
    <row r="32" customFormat="false" ht="15" hidden="false" customHeight="false" outlineLevel="0" collapsed="false">
      <c r="A32" s="1" t="n">
        <v>207</v>
      </c>
      <c r="B32" s="1" t="s">
        <v>161</v>
      </c>
    </row>
    <row r="33" customFormat="false" ht="15" hidden="false" customHeight="false" outlineLevel="0" collapsed="false">
      <c r="A33" s="1" t="n">
        <v>210</v>
      </c>
      <c r="B33" s="1" t="s">
        <v>162</v>
      </c>
    </row>
    <row r="34" customFormat="false" ht="15" hidden="false" customHeight="false" outlineLevel="0" collapsed="false">
      <c r="A34" s="1" t="n">
        <v>213</v>
      </c>
      <c r="B34" s="1" t="s">
        <v>163</v>
      </c>
    </row>
    <row r="35" customFormat="false" ht="15" hidden="false" customHeight="false" outlineLevel="0" collapsed="false">
      <c r="A35" s="1" t="n">
        <v>216</v>
      </c>
      <c r="B35" s="1" t="s">
        <v>164</v>
      </c>
    </row>
    <row r="36" customFormat="false" ht="15" hidden="false" customHeight="false" outlineLevel="0" collapsed="false">
      <c r="A36" s="1" t="n">
        <v>219</v>
      </c>
      <c r="B36" s="1" t="s">
        <v>165</v>
      </c>
    </row>
    <row r="37" customFormat="false" ht="15" hidden="false" customHeight="false" outlineLevel="0" collapsed="false">
      <c r="A37" s="1" t="n">
        <v>222</v>
      </c>
      <c r="B37" s="1" t="s">
        <v>166</v>
      </c>
    </row>
    <row r="38" customFormat="false" ht="15" hidden="false" customHeight="false" outlineLevel="0" collapsed="false">
      <c r="A38" s="1" t="n">
        <v>225</v>
      </c>
      <c r="B38" s="1" t="s">
        <v>167</v>
      </c>
    </row>
    <row r="39" customFormat="false" ht="15" hidden="false" customHeight="false" outlineLevel="0" collapsed="false">
      <c r="A39" s="1" t="n">
        <v>229</v>
      </c>
      <c r="B39" s="1" t="s">
        <v>168</v>
      </c>
    </row>
    <row r="40" customFormat="false" ht="15" hidden="false" customHeight="false" outlineLevel="0" collapsed="false">
      <c r="A40" s="1" t="n">
        <v>231</v>
      </c>
      <c r="B40" s="1" t="s">
        <v>169</v>
      </c>
    </row>
    <row r="41" customFormat="false" ht="15" hidden="false" customHeight="false" outlineLevel="0" collapsed="false">
      <c r="A41" s="1" t="n">
        <v>234</v>
      </c>
      <c r="B41" s="1" t="s">
        <v>170</v>
      </c>
    </row>
    <row r="42" customFormat="false" ht="15" hidden="false" customHeight="false" outlineLevel="0" collapsed="false">
      <c r="A42" s="1" t="n">
        <v>237</v>
      </c>
      <c r="B42" s="1" t="s">
        <v>171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4" min="4" style="1" width="11.29"/>
    <col collapsed="false" customWidth="true" hidden="false" outlineLevel="0" max="8" min="8" style="1" width="11.29"/>
    <col collapsed="false" customWidth="true" hidden="false" outlineLevel="0" max="12" min="12" style="1" width="11.29"/>
    <col collapsed="false" customWidth="true" hidden="false" outlineLevel="0" max="16" min="16" style="1" width="11.29"/>
    <col collapsed="false" customWidth="true" hidden="false" outlineLevel="0" max="20" min="20" style="1" width="11.29"/>
    <col collapsed="false" customWidth="true" hidden="false" outlineLevel="0" max="24" min="24" style="1" width="11.29"/>
  </cols>
  <sheetData>
    <row r="1" customFormat="false" ht="15" hidden="false" customHeight="false" outlineLevel="0" collapsed="false">
      <c r="A1" s="20" t="n">
        <v>60</v>
      </c>
      <c r="B1" s="20"/>
      <c r="C1" s="20"/>
      <c r="D1" s="20"/>
      <c r="E1" s="20" t="n">
        <v>110</v>
      </c>
      <c r="F1" s="20"/>
      <c r="G1" s="20"/>
      <c r="H1" s="20"/>
      <c r="I1" s="20" t="n">
        <v>125</v>
      </c>
      <c r="J1" s="20"/>
      <c r="K1" s="20"/>
      <c r="L1" s="20"/>
      <c r="M1" s="20" t="n">
        <v>150</v>
      </c>
      <c r="N1" s="20"/>
      <c r="O1" s="20"/>
      <c r="P1" s="20"/>
      <c r="Q1" s="20" t="n">
        <v>170</v>
      </c>
      <c r="R1" s="20"/>
      <c r="S1" s="20"/>
      <c r="T1" s="20"/>
      <c r="U1" s="20" t="n">
        <v>200</v>
      </c>
      <c r="V1" s="20"/>
      <c r="W1" s="20"/>
      <c r="X1" s="20"/>
    </row>
    <row r="2" customFormat="false" ht="15" hidden="false" customHeight="false" outlineLevel="0" collapsed="false">
      <c r="A2" s="21"/>
      <c r="B2" s="1" t="s">
        <v>172</v>
      </c>
      <c r="C2" s="1" t="s">
        <v>173</v>
      </c>
      <c r="D2" s="22" t="s">
        <v>174</v>
      </c>
      <c r="E2" s="21"/>
      <c r="F2" s="1" t="s">
        <v>172</v>
      </c>
      <c r="G2" s="1" t="s">
        <v>173</v>
      </c>
      <c r="H2" s="22" t="s">
        <v>174</v>
      </c>
      <c r="I2" s="21"/>
      <c r="J2" s="1" t="s">
        <v>172</v>
      </c>
      <c r="K2" s="1" t="s">
        <v>173</v>
      </c>
      <c r="L2" s="22" t="s">
        <v>175</v>
      </c>
      <c r="M2" s="21"/>
      <c r="N2" s="1" t="s">
        <v>172</v>
      </c>
      <c r="O2" s="1" t="s">
        <v>173</v>
      </c>
      <c r="P2" s="22" t="s">
        <v>174</v>
      </c>
      <c r="Q2" s="21"/>
      <c r="R2" s="1" t="s">
        <v>172</v>
      </c>
      <c r="S2" s="1" t="s">
        <v>173</v>
      </c>
      <c r="T2" s="22" t="s">
        <v>174</v>
      </c>
      <c r="U2" s="21"/>
      <c r="V2" s="1" t="s">
        <v>172</v>
      </c>
      <c r="W2" s="1" t="s">
        <v>173</v>
      </c>
      <c r="X2" s="22" t="s">
        <v>174</v>
      </c>
    </row>
    <row r="3" customFormat="false" ht="15" hidden="false" customHeight="false" outlineLevel="0" collapsed="false">
      <c r="A3" s="21" t="str">
        <f aca="false">C3&amp;"B"&amp;B3</f>
        <v>1B105</v>
      </c>
      <c r="B3" s="1" t="n">
        <v>105</v>
      </c>
      <c r="C3" s="1" t="n">
        <v>1</v>
      </c>
      <c r="D3" s="22" t="s">
        <v>176</v>
      </c>
      <c r="E3" s="21" t="str">
        <f aca="false">G3&amp;"B"&amp;F3</f>
        <v>1B105</v>
      </c>
      <c r="F3" s="1" t="n">
        <v>105</v>
      </c>
      <c r="G3" s="1" t="n">
        <v>1</v>
      </c>
      <c r="H3" s="22" t="s">
        <v>177</v>
      </c>
      <c r="I3" s="21" t="str">
        <f aca="false">K3&amp;"B"&amp;J3</f>
        <v>2B182</v>
      </c>
      <c r="J3" s="1" t="n">
        <v>182</v>
      </c>
      <c r="K3" s="1" t="n">
        <v>2</v>
      </c>
      <c r="L3" s="22" t="s">
        <v>178</v>
      </c>
      <c r="M3" s="21" t="str">
        <f aca="false">O3&amp;"B"&amp;N3</f>
        <v>2B130</v>
      </c>
      <c r="N3" s="1" t="n">
        <v>130</v>
      </c>
      <c r="O3" s="1" t="n">
        <v>2</v>
      </c>
      <c r="P3" s="22" t="s">
        <v>179</v>
      </c>
      <c r="Q3" s="21" t="str">
        <f aca="false">S3&amp;"B"&amp;R3</f>
        <v>2B153</v>
      </c>
      <c r="R3" s="1" t="n">
        <v>153</v>
      </c>
      <c r="S3" s="1" t="n">
        <v>2</v>
      </c>
      <c r="T3" s="22" t="s">
        <v>180</v>
      </c>
      <c r="U3" s="21" t="str">
        <f aca="false">W3&amp;"B"&amp;V3</f>
        <v>2B203</v>
      </c>
      <c r="V3" s="1" t="n">
        <v>203</v>
      </c>
      <c r="W3" s="1" t="n">
        <v>2</v>
      </c>
      <c r="X3" s="22" t="s">
        <v>181</v>
      </c>
    </row>
    <row r="4" customFormat="false" ht="15" hidden="false" customHeight="false" outlineLevel="0" collapsed="false">
      <c r="A4" s="21" t="str">
        <f aca="false">C4&amp;"B"&amp;B4</f>
        <v>2B105</v>
      </c>
      <c r="B4" s="1" t="n">
        <v>105</v>
      </c>
      <c r="C4" s="1" t="n">
        <v>2</v>
      </c>
      <c r="D4" s="22" t="s">
        <v>182</v>
      </c>
      <c r="E4" s="21" t="str">
        <f aca="false">G4&amp;"B"&amp;F4</f>
        <v>2B105</v>
      </c>
      <c r="F4" s="1" t="n">
        <v>105</v>
      </c>
      <c r="G4" s="1" t="n">
        <v>2</v>
      </c>
      <c r="H4" s="22" t="s">
        <v>183</v>
      </c>
      <c r="I4" s="21" t="str">
        <f aca="false">K4&amp;"B"&amp;J4</f>
        <v>2B153</v>
      </c>
      <c r="J4" s="1" t="n">
        <v>153</v>
      </c>
      <c r="K4" s="1" t="n">
        <v>2</v>
      </c>
      <c r="L4" s="22" t="s">
        <v>184</v>
      </c>
      <c r="M4" s="21" t="str">
        <f aca="false">O4&amp;"B"&amp;N4</f>
        <v>1B105</v>
      </c>
      <c r="N4" s="1" t="n">
        <v>105</v>
      </c>
      <c r="O4" s="1" t="n">
        <v>1</v>
      </c>
      <c r="P4" s="22" t="s">
        <v>185</v>
      </c>
      <c r="Q4" s="21" t="str">
        <f aca="false">S4&amp;"B"&amp;R4</f>
        <v>2B130</v>
      </c>
      <c r="R4" s="1" t="n">
        <v>130</v>
      </c>
      <c r="S4" s="1" t="n">
        <v>2</v>
      </c>
      <c r="T4" s="22" t="s">
        <v>186</v>
      </c>
      <c r="U4" s="21" t="str">
        <f aca="false">W4&amp;"B"&amp;V4</f>
        <v>2B130</v>
      </c>
      <c r="V4" s="1" t="n">
        <v>130</v>
      </c>
      <c r="W4" s="1" t="n">
        <v>2</v>
      </c>
      <c r="X4" s="22" t="s">
        <v>187</v>
      </c>
    </row>
    <row r="5" customFormat="false" ht="15" hidden="false" customHeight="false" outlineLevel="0" collapsed="false">
      <c r="A5" s="21" t="str">
        <f aca="false">C5&amp;"B"&amp;B5</f>
        <v>1B115</v>
      </c>
      <c r="B5" s="1" t="n">
        <v>115</v>
      </c>
      <c r="C5" s="1" t="n">
        <v>1</v>
      </c>
      <c r="D5" s="22" t="s">
        <v>188</v>
      </c>
      <c r="E5" s="21" t="str">
        <f aca="false">G5&amp;"B"&amp;F5</f>
        <v>2B115</v>
      </c>
      <c r="F5" s="1" t="n">
        <v>115</v>
      </c>
      <c r="G5" s="1" t="n">
        <v>2</v>
      </c>
      <c r="H5" s="22" t="s">
        <v>189</v>
      </c>
      <c r="I5" s="21" t="str">
        <f aca="false">K5&amp;"B"&amp;J5</f>
        <v>2B203</v>
      </c>
      <c r="J5" s="1" t="n">
        <v>203</v>
      </c>
      <c r="K5" s="1" t="n">
        <v>2</v>
      </c>
      <c r="L5" s="22" t="s">
        <v>190</v>
      </c>
      <c r="M5" s="21" t="str">
        <f aca="false">O5&amp;"B"&amp;N5</f>
        <v>1B115</v>
      </c>
      <c r="N5" s="1" t="n">
        <v>115</v>
      </c>
      <c r="O5" s="1" t="n">
        <v>1</v>
      </c>
      <c r="P5" s="22" t="s">
        <v>191</v>
      </c>
      <c r="Q5" s="21" t="str">
        <f aca="false">S5&amp;"B"&amp;R5</f>
        <v>1B153</v>
      </c>
      <c r="R5" s="1" t="n">
        <v>153</v>
      </c>
      <c r="S5" s="1" t="n">
        <v>1</v>
      </c>
      <c r="T5" s="22" t="s">
        <v>192</v>
      </c>
      <c r="U5" s="21"/>
    </row>
    <row r="6" customFormat="false" ht="15" hidden="false" customHeight="false" outlineLevel="0" collapsed="false">
      <c r="A6" s="21" t="str">
        <f aca="false">C6&amp;"B"&amp;B6</f>
        <v>2B115</v>
      </c>
      <c r="B6" s="1" t="n">
        <v>115</v>
      </c>
      <c r="C6" s="1" t="n">
        <v>2</v>
      </c>
      <c r="D6" s="22" t="s">
        <v>193</v>
      </c>
      <c r="E6" s="21" t="str">
        <f aca="false">G6&amp;"B"&amp;F6</f>
        <v>1B130</v>
      </c>
      <c r="F6" s="1" t="n">
        <v>130</v>
      </c>
      <c r="G6" s="1" t="n">
        <v>1</v>
      </c>
      <c r="H6" s="22" t="s">
        <v>194</v>
      </c>
      <c r="I6" s="21" t="str">
        <f aca="false">K6&amp;"B"&amp;J6</f>
        <v>2B140</v>
      </c>
      <c r="J6" s="1" t="n">
        <v>140</v>
      </c>
      <c r="K6" s="1" t="n">
        <v>2</v>
      </c>
      <c r="L6" s="22" t="s">
        <v>195</v>
      </c>
      <c r="M6" s="21" t="str">
        <f aca="false">O6&amp;"B"&amp;N6</f>
        <v>2B115</v>
      </c>
      <c r="N6" s="1" t="n">
        <v>115</v>
      </c>
      <c r="O6" s="1" t="n">
        <v>2</v>
      </c>
      <c r="P6" s="22" t="s">
        <v>196</v>
      </c>
      <c r="Q6" s="21" t="str">
        <f aca="false">S6&amp;"B"&amp;R6</f>
        <v>2B105</v>
      </c>
      <c r="R6" s="1" t="n">
        <v>105</v>
      </c>
      <c r="S6" s="1" t="n">
        <v>2</v>
      </c>
      <c r="T6" s="22" t="s">
        <v>197</v>
      </c>
      <c r="U6" s="21"/>
    </row>
    <row r="7" customFormat="false" ht="15" hidden="false" customHeight="false" outlineLevel="0" collapsed="false">
      <c r="A7" s="21" t="str">
        <f aca="false">C7&amp;"B"&amp;B7</f>
        <v>3B115</v>
      </c>
      <c r="B7" s="1" t="n">
        <v>115</v>
      </c>
      <c r="C7" s="1" t="n">
        <v>3</v>
      </c>
      <c r="D7" s="22" t="s">
        <v>198</v>
      </c>
      <c r="E7" s="21" t="str">
        <f aca="false">G7&amp;"B"&amp;F7</f>
        <v>2B130</v>
      </c>
      <c r="F7" s="1" t="n">
        <v>130</v>
      </c>
      <c r="G7" s="1" t="n">
        <v>2</v>
      </c>
      <c r="H7" s="22" t="s">
        <v>199</v>
      </c>
      <c r="I7" s="21" t="str">
        <f aca="false">K7&amp;"B"&amp;J7</f>
        <v>2B203</v>
      </c>
      <c r="J7" s="1" t="n">
        <v>203</v>
      </c>
      <c r="K7" s="1" t="n">
        <v>2</v>
      </c>
      <c r="L7" s="22" t="s">
        <v>200</v>
      </c>
      <c r="M7" s="21" t="str">
        <f aca="false">O7&amp;"B"&amp;N7</f>
        <v>2B153</v>
      </c>
      <c r="N7" s="1" t="n">
        <v>153</v>
      </c>
      <c r="O7" s="1" t="n">
        <v>2</v>
      </c>
      <c r="P7" s="22" t="s">
        <v>201</v>
      </c>
      <c r="Q7" s="21" t="str">
        <f aca="false">S7&amp;"B"&amp;R7</f>
        <v>2B182</v>
      </c>
      <c r="R7" s="1" t="n">
        <v>182</v>
      </c>
      <c r="S7" s="1" t="n">
        <v>2</v>
      </c>
      <c r="T7" s="22" t="s">
        <v>202</v>
      </c>
      <c r="U7" s="21"/>
    </row>
    <row r="8" customFormat="false" ht="15" hidden="false" customHeight="false" outlineLevel="0" collapsed="false">
      <c r="A8" s="21" t="str">
        <f aca="false">C8&amp;"B"&amp;B8</f>
        <v>1B130</v>
      </c>
      <c r="B8" s="1" t="n">
        <v>130</v>
      </c>
      <c r="C8" s="1" t="n">
        <v>1</v>
      </c>
      <c r="D8" s="22" t="s">
        <v>203</v>
      </c>
      <c r="E8" s="21" t="str">
        <f aca="false">G8&amp;"B"&amp;F8</f>
        <v>3B203</v>
      </c>
      <c r="F8" s="1" t="n">
        <v>203</v>
      </c>
      <c r="G8" s="1" t="n">
        <v>3</v>
      </c>
      <c r="H8" s="22" t="s">
        <v>204</v>
      </c>
      <c r="I8" s="21" t="str">
        <f aca="false">K8&amp;"B"&amp;J8</f>
        <v>2B140</v>
      </c>
      <c r="J8" s="1" t="n">
        <v>140</v>
      </c>
      <c r="K8" s="1" t="n">
        <v>2</v>
      </c>
      <c r="L8" s="22" t="s">
        <v>205</v>
      </c>
      <c r="M8" s="21" t="str">
        <f aca="false">O8&amp;"B"&amp;N8</f>
        <v>1B130</v>
      </c>
      <c r="N8" s="1" t="n">
        <v>130</v>
      </c>
      <c r="O8" s="1" t="n">
        <v>1</v>
      </c>
      <c r="P8" s="22" t="s">
        <v>206</v>
      </c>
      <c r="Q8" s="21" t="str">
        <f aca="false">S8&amp;"B"&amp;R8</f>
        <v>2B140</v>
      </c>
      <c r="R8" s="1" t="n">
        <v>140</v>
      </c>
      <c r="S8" s="1" t="n">
        <v>2</v>
      </c>
      <c r="T8" s="22" t="s">
        <v>207</v>
      </c>
      <c r="U8" s="21"/>
    </row>
    <row r="9" customFormat="false" ht="15" hidden="false" customHeight="false" outlineLevel="0" collapsed="false">
      <c r="A9" s="21" t="str">
        <f aca="false">C9&amp;"B"&amp;B9</f>
        <v>2B130</v>
      </c>
      <c r="B9" s="1" t="n">
        <v>130</v>
      </c>
      <c r="C9" s="1" t="n">
        <v>2</v>
      </c>
      <c r="D9" s="22" t="s">
        <v>208</v>
      </c>
      <c r="E9" s="21" t="str">
        <f aca="false">G9&amp;"B"&amp;F9</f>
        <v>1B153</v>
      </c>
      <c r="F9" s="1" t="n">
        <v>153</v>
      </c>
      <c r="G9" s="1" t="n">
        <v>1</v>
      </c>
      <c r="H9" s="22" t="s">
        <v>209</v>
      </c>
      <c r="I9" s="21" t="str">
        <f aca="false">K9&amp;"B"&amp;J9</f>
        <v>2B182</v>
      </c>
      <c r="J9" s="1" t="n">
        <v>182</v>
      </c>
      <c r="K9" s="1" t="n">
        <v>2</v>
      </c>
      <c r="L9" s="22" t="s">
        <v>210</v>
      </c>
      <c r="M9" s="21" t="str">
        <f aca="false">O9&amp;"B"&amp;N9</f>
        <v>2B130</v>
      </c>
      <c r="N9" s="1" t="n">
        <v>130</v>
      </c>
      <c r="O9" s="1" t="n">
        <v>2</v>
      </c>
      <c r="P9" s="22" t="s">
        <v>211</v>
      </c>
      <c r="Q9" s="21" t="str">
        <f aca="false">S9&amp;"B"&amp;R9</f>
        <v>2B203</v>
      </c>
      <c r="R9" s="1" t="n">
        <v>203</v>
      </c>
      <c r="S9" s="1" t="n">
        <v>2</v>
      </c>
      <c r="T9" s="22" t="s">
        <v>212</v>
      </c>
      <c r="U9" s="21"/>
    </row>
    <row r="10" customFormat="false" ht="15" hidden="false" customHeight="false" outlineLevel="0" collapsed="false">
      <c r="A10" s="21" t="str">
        <f aca="false">C10&amp;"B"&amp;B10</f>
        <v>1B153</v>
      </c>
      <c r="B10" s="1" t="n">
        <v>153</v>
      </c>
      <c r="C10" s="1" t="n">
        <v>1</v>
      </c>
      <c r="D10" s="22" t="s">
        <v>213</v>
      </c>
      <c r="E10" s="21" t="str">
        <f aca="false">G10&amp;"B"&amp;F10</f>
        <v>2B153</v>
      </c>
      <c r="F10" s="1" t="n">
        <v>153</v>
      </c>
      <c r="G10" s="1" t="n">
        <v>2</v>
      </c>
      <c r="H10" s="22" t="s">
        <v>214</v>
      </c>
      <c r="I10" s="21" t="str">
        <f aca="false">K10&amp;"B"&amp;J10</f>
        <v>2B115</v>
      </c>
      <c r="J10" s="1" t="n">
        <v>115</v>
      </c>
      <c r="K10" s="1" t="n">
        <v>2</v>
      </c>
      <c r="L10" s="22" t="s">
        <v>215</v>
      </c>
      <c r="M10" s="21" t="str">
        <f aca="false">O10&amp;"B"&amp;N10</f>
        <v>2B153</v>
      </c>
      <c r="N10" s="1" t="n">
        <v>153</v>
      </c>
      <c r="O10" s="1" t="n">
        <v>2</v>
      </c>
      <c r="P10" s="22" t="s">
        <v>216</v>
      </c>
      <c r="Q10" s="21" t="str">
        <f aca="false">S10&amp;"B"&amp;R10</f>
        <v>2B115</v>
      </c>
      <c r="R10" s="1" t="n">
        <v>115</v>
      </c>
      <c r="S10" s="1" t="n">
        <v>2</v>
      </c>
      <c r="T10" s="22" t="s">
        <v>217</v>
      </c>
      <c r="U10" s="21"/>
    </row>
    <row r="11" customFormat="false" ht="15" hidden="false" customHeight="false" outlineLevel="0" collapsed="false">
      <c r="A11" s="21" t="str">
        <f aca="false">C11&amp;"B"&amp;B11</f>
        <v>2B153</v>
      </c>
      <c r="B11" s="1" t="n">
        <v>153</v>
      </c>
      <c r="C11" s="1" t="n">
        <v>2</v>
      </c>
      <c r="D11" s="22" t="s">
        <v>218</v>
      </c>
      <c r="E11" s="21" t="str">
        <f aca="false">G11&amp;"B"&amp;F11</f>
        <v>1B182</v>
      </c>
      <c r="F11" s="1" t="n">
        <v>182</v>
      </c>
      <c r="G11" s="1" t="n">
        <v>1</v>
      </c>
      <c r="H11" s="22" t="s">
        <v>219</v>
      </c>
      <c r="I11" s="21" t="str">
        <f aca="false">K11&amp;"B"&amp;J11</f>
        <v>2B153</v>
      </c>
      <c r="J11" s="1" t="n">
        <v>153</v>
      </c>
      <c r="K11" s="1" t="n">
        <v>2</v>
      </c>
      <c r="L11" s="22" t="s">
        <v>220</v>
      </c>
      <c r="M11" s="21" t="str">
        <f aca="false">O11&amp;"B"&amp;N11</f>
        <v>1B153</v>
      </c>
      <c r="N11" s="1" t="n">
        <v>153</v>
      </c>
      <c r="O11" s="1" t="n">
        <v>1</v>
      </c>
      <c r="P11" s="22" t="s">
        <v>221</v>
      </c>
      <c r="Q11" s="21" t="str">
        <f aca="false">S11&amp;"B"&amp;R11</f>
        <v>1B105</v>
      </c>
      <c r="R11" s="1" t="n">
        <v>105</v>
      </c>
      <c r="S11" s="1" t="n">
        <v>1</v>
      </c>
      <c r="T11" s="22" t="s">
        <v>222</v>
      </c>
      <c r="U11" s="21"/>
    </row>
    <row r="12" customFormat="false" ht="15" hidden="false" customHeight="false" outlineLevel="0" collapsed="false">
      <c r="A12" s="21" t="str">
        <f aca="false">C12&amp;"B"&amp;B12</f>
        <v>3B130</v>
      </c>
      <c r="B12" s="1" t="n">
        <v>130</v>
      </c>
      <c r="C12" s="1" t="n">
        <v>3</v>
      </c>
      <c r="D12" s="22" t="s">
        <v>223</v>
      </c>
      <c r="E12" s="21" t="str">
        <f aca="false">G12&amp;"B"&amp;F12</f>
        <v>2B182</v>
      </c>
      <c r="F12" s="1" t="n">
        <v>182</v>
      </c>
      <c r="G12" s="1" t="n">
        <v>2</v>
      </c>
      <c r="H12" s="22" t="s">
        <v>224</v>
      </c>
      <c r="I12" s="21" t="str">
        <f aca="false">K12&amp;"B"&amp;J12</f>
        <v>2B130</v>
      </c>
      <c r="J12" s="1" t="n">
        <v>130</v>
      </c>
      <c r="K12" s="1" t="n">
        <v>2</v>
      </c>
      <c r="L12" s="22" t="s">
        <v>225</v>
      </c>
      <c r="M12" s="21" t="str">
        <f aca="false">O12&amp;"B"&amp;N12</f>
        <v>3B153</v>
      </c>
      <c r="N12" s="1" t="n">
        <v>153</v>
      </c>
      <c r="O12" s="1" t="n">
        <v>3</v>
      </c>
      <c r="P12" s="22" t="s">
        <v>226</v>
      </c>
      <c r="Q12" s="21" t="str">
        <f aca="false">S12&amp;"B"&amp;R12</f>
        <v>1B203</v>
      </c>
      <c r="R12" s="1" t="n">
        <v>203</v>
      </c>
      <c r="S12" s="1" t="n">
        <v>1</v>
      </c>
      <c r="T12" s="22" t="s">
        <v>227</v>
      </c>
      <c r="U12" s="21"/>
    </row>
    <row r="13" customFormat="false" ht="15" hidden="false" customHeight="false" outlineLevel="0" collapsed="false">
      <c r="A13" s="21" t="str">
        <f aca="false">C13&amp;"B"&amp;B13</f>
        <v>1B182</v>
      </c>
      <c r="B13" s="1" t="n">
        <v>182</v>
      </c>
      <c r="C13" s="1" t="n">
        <v>1</v>
      </c>
      <c r="D13" s="22" t="s">
        <v>228</v>
      </c>
      <c r="E13" s="21" t="str">
        <f aca="false">G13&amp;"B"&amp;F13</f>
        <v>1B203</v>
      </c>
      <c r="F13" s="1" t="n">
        <v>203</v>
      </c>
      <c r="G13" s="1" t="n">
        <v>1</v>
      </c>
      <c r="H13" s="22" t="s">
        <v>229</v>
      </c>
      <c r="I13" s="21" t="str">
        <f aca="false">K13&amp;"B"&amp;J13</f>
        <v>2B1053</v>
      </c>
      <c r="J13" s="1" t="n">
        <v>1053</v>
      </c>
      <c r="K13" s="1" t="n">
        <v>2</v>
      </c>
      <c r="L13" s="22" t="s">
        <v>230</v>
      </c>
      <c r="M13" s="21" t="str">
        <f aca="false">O13&amp;"B"&amp;N13</f>
        <v>1B203</v>
      </c>
      <c r="N13" s="1" t="n">
        <v>203</v>
      </c>
      <c r="O13" s="1" t="n">
        <v>1</v>
      </c>
      <c r="P13" s="22" t="s">
        <v>231</v>
      </c>
      <c r="Q13" s="21" t="str">
        <f aca="false">S13&amp;"B"&amp;R13</f>
        <v>1B182</v>
      </c>
      <c r="R13" s="1" t="n">
        <v>182</v>
      </c>
      <c r="S13" s="1" t="n">
        <v>1</v>
      </c>
      <c r="T13" s="22" t="s">
        <v>232</v>
      </c>
      <c r="U13" s="21"/>
    </row>
    <row r="14" customFormat="false" ht="15" hidden="false" customHeight="false" outlineLevel="0" collapsed="false">
      <c r="A14" s="21" t="str">
        <f aca="false">C14&amp;"B"&amp;B14</f>
        <v>2B182</v>
      </c>
      <c r="B14" s="1" t="n">
        <v>182</v>
      </c>
      <c r="C14" s="1" t="n">
        <v>2</v>
      </c>
      <c r="D14" s="22" t="s">
        <v>233</v>
      </c>
      <c r="E14" s="21" t="str">
        <f aca="false">G14&amp;"B"&amp;F14</f>
        <v>2B203</v>
      </c>
      <c r="F14" s="1" t="n">
        <v>203</v>
      </c>
      <c r="G14" s="1" t="n">
        <v>2</v>
      </c>
      <c r="H14" s="22" t="s">
        <v>234</v>
      </c>
      <c r="I14" s="21"/>
      <c r="L14" s="22"/>
      <c r="M14" s="21" t="str">
        <f aca="false">O14&amp;"B"&amp;N14</f>
        <v>1B182</v>
      </c>
      <c r="N14" s="1" t="n">
        <v>182</v>
      </c>
      <c r="O14" s="1" t="n">
        <v>1</v>
      </c>
      <c r="P14" s="22" t="s">
        <v>235</v>
      </c>
      <c r="Q14" s="21" t="str">
        <f aca="false">S14&amp;"B"&amp;R14</f>
        <v>2B203</v>
      </c>
      <c r="R14" s="1" t="n">
        <v>203</v>
      </c>
      <c r="S14" s="1" t="n">
        <v>2</v>
      </c>
      <c r="T14" s="22" t="s">
        <v>236</v>
      </c>
      <c r="U14" s="21"/>
    </row>
    <row r="15" customFormat="false" ht="15" hidden="false" customHeight="false" outlineLevel="0" collapsed="false">
      <c r="A15" s="21" t="str">
        <f aca="false">C15&amp;"B"&amp;B15</f>
        <v>1B203</v>
      </c>
      <c r="B15" s="1" t="n">
        <v>203</v>
      </c>
      <c r="C15" s="1" t="n">
        <v>1</v>
      </c>
      <c r="D15" s="22" t="s">
        <v>237</v>
      </c>
      <c r="E15" s="21" t="str">
        <f aca="false">G15&amp;"B"&amp;F15</f>
        <v>2B153</v>
      </c>
      <c r="F15" s="1" t="n">
        <v>153</v>
      </c>
      <c r="G15" s="1" t="n">
        <v>2</v>
      </c>
      <c r="H15" s="22" t="s">
        <v>238</v>
      </c>
      <c r="I15" s="21"/>
      <c r="L15" s="22"/>
      <c r="M15" s="21" t="str">
        <f aca="false">O15&amp;"B"&amp;N15</f>
        <v>2B182</v>
      </c>
      <c r="N15" s="1" t="n">
        <v>182</v>
      </c>
      <c r="O15" s="1" t="n">
        <v>2</v>
      </c>
      <c r="P15" s="22" t="s">
        <v>239</v>
      </c>
      <c r="Q15" s="21" t="str">
        <f aca="false">S15&amp;"B"&amp;R15</f>
        <v>2B203</v>
      </c>
      <c r="R15" s="1" t="n">
        <v>203</v>
      </c>
      <c r="S15" s="1" t="n">
        <v>2</v>
      </c>
      <c r="T15" s="22" t="s">
        <v>240</v>
      </c>
      <c r="U15" s="21"/>
    </row>
    <row r="16" customFormat="false" ht="15" hidden="false" customHeight="false" outlineLevel="0" collapsed="false">
      <c r="A16" s="21" t="str">
        <f aca="false">C16&amp;"B"&amp;B16</f>
        <v>2B203</v>
      </c>
      <c r="B16" s="1" t="n">
        <v>203</v>
      </c>
      <c r="C16" s="1" t="n">
        <v>2</v>
      </c>
      <c r="D16" s="22" t="s">
        <v>241</v>
      </c>
      <c r="E16" s="21" t="str">
        <f aca="false">G16&amp;"B"&amp;F16</f>
        <v>2B130</v>
      </c>
      <c r="F16" s="1" t="n">
        <v>130</v>
      </c>
      <c r="G16" s="1" t="n">
        <v>2</v>
      </c>
      <c r="H16" s="22" t="s">
        <v>242</v>
      </c>
      <c r="I16" s="21"/>
      <c r="L16" s="22"/>
      <c r="M16" s="21" t="str">
        <f aca="false">O16&amp;"B"&amp;N16</f>
        <v>2B153</v>
      </c>
      <c r="N16" s="1" t="n">
        <v>153</v>
      </c>
      <c r="O16" s="1" t="n">
        <v>2</v>
      </c>
      <c r="P16" s="22" t="s">
        <v>243</v>
      </c>
      <c r="Q16" s="21" t="str">
        <f aca="false">S16&amp;"B"&amp;R16</f>
        <v>1B130</v>
      </c>
      <c r="R16" s="1" t="n">
        <v>130</v>
      </c>
      <c r="S16" s="1" t="n">
        <v>1</v>
      </c>
      <c r="T16" s="22" t="s">
        <v>244</v>
      </c>
      <c r="U16" s="21"/>
    </row>
    <row r="17" customFormat="false" ht="15" hidden="false" customHeight="false" outlineLevel="0" collapsed="false">
      <c r="A17" s="21" t="str">
        <f aca="false">C17&amp;"B"&amp;B17</f>
        <v>3B203</v>
      </c>
      <c r="B17" s="1" t="n">
        <v>203</v>
      </c>
      <c r="C17" s="1" t="n">
        <v>3</v>
      </c>
      <c r="D17" s="22" t="s">
        <v>245</v>
      </c>
      <c r="E17" s="21" t="str">
        <f aca="false">G17&amp;"B"&amp;F17</f>
        <v>3B153</v>
      </c>
      <c r="F17" s="1" t="n">
        <v>153</v>
      </c>
      <c r="G17" s="1" t="n">
        <v>3</v>
      </c>
      <c r="H17" s="22" t="s">
        <v>246</v>
      </c>
      <c r="I17" s="21"/>
      <c r="L17" s="22"/>
      <c r="M17" s="21" t="str">
        <f aca="false">O17&amp;"B"&amp;N17</f>
        <v>2B130</v>
      </c>
      <c r="N17" s="1" t="n">
        <v>130</v>
      </c>
      <c r="O17" s="1" t="n">
        <v>2</v>
      </c>
      <c r="P17" s="22" t="s">
        <v>247</v>
      </c>
      <c r="Q17" s="21"/>
      <c r="T17" s="22"/>
    </row>
    <row r="18" customFormat="false" ht="15" hidden="false" customHeight="false" outlineLevel="0" collapsed="false">
      <c r="A18" s="21" t="str">
        <f aca="false">C18&amp;"B"&amp;B18</f>
        <v>3B105</v>
      </c>
      <c r="B18" s="1" t="n">
        <v>105</v>
      </c>
      <c r="C18" s="1" t="n">
        <v>3</v>
      </c>
      <c r="D18" s="22" t="s">
        <v>248</v>
      </c>
      <c r="E18" s="21" t="str">
        <f aca="false">G18&amp;"B"&amp;F18</f>
        <v>2B203</v>
      </c>
      <c r="F18" s="1" t="n">
        <v>203</v>
      </c>
      <c r="G18" s="1" t="n">
        <v>2</v>
      </c>
      <c r="H18" s="22" t="s">
        <v>249</v>
      </c>
      <c r="I18" s="21"/>
      <c r="L18" s="22"/>
      <c r="M18" s="21" t="str">
        <f aca="false">O18&amp;"B"&amp;N18</f>
        <v>1B203</v>
      </c>
      <c r="N18" s="1" t="n">
        <v>203</v>
      </c>
      <c r="O18" s="1" t="n">
        <v>1</v>
      </c>
      <c r="P18" s="22" t="s">
        <v>250</v>
      </c>
      <c r="Q18" s="21"/>
      <c r="T18" s="22"/>
    </row>
    <row r="19" customFormat="false" ht="15" hidden="false" customHeight="false" outlineLevel="0" collapsed="false">
      <c r="A19" s="21" t="str">
        <f aca="false">C19&amp;"B"&amp;B19</f>
        <v>3B140</v>
      </c>
      <c r="B19" s="1" t="n">
        <v>140</v>
      </c>
      <c r="C19" s="1" t="n">
        <v>3</v>
      </c>
      <c r="D19" s="22" t="s">
        <v>251</v>
      </c>
      <c r="E19" s="21" t="str">
        <f aca="false">G19&amp;"B"&amp;F19</f>
        <v>1B115</v>
      </c>
      <c r="F19" s="1" t="n">
        <v>115</v>
      </c>
      <c r="G19" s="1" t="n">
        <v>1</v>
      </c>
      <c r="H19" s="22" t="s">
        <v>252</v>
      </c>
      <c r="I19" s="21"/>
      <c r="L19" s="22"/>
      <c r="M19" s="21" t="str">
        <f aca="false">O19&amp;"B"&amp;N19</f>
        <v>2B203</v>
      </c>
      <c r="N19" s="1" t="n">
        <v>203</v>
      </c>
      <c r="O19" s="1" t="n">
        <v>2</v>
      </c>
      <c r="P19" s="22" t="s">
        <v>253</v>
      </c>
      <c r="Q19" s="21"/>
      <c r="T19" s="22"/>
    </row>
    <row r="20" customFormat="false" ht="15" hidden="false" customHeight="false" outlineLevel="0" collapsed="false">
      <c r="A20" s="21" t="str">
        <f aca="false">C20&amp;"B"&amp;B20</f>
        <v>3B153</v>
      </c>
      <c r="B20" s="1" t="n">
        <v>153</v>
      </c>
      <c r="C20" s="1" t="n">
        <v>3</v>
      </c>
      <c r="D20" s="22" t="s">
        <v>254</v>
      </c>
      <c r="E20" s="21" t="str">
        <f aca="false">G20&amp;"B"&amp;F20</f>
        <v>3B203</v>
      </c>
      <c r="F20" s="1" t="n">
        <v>203</v>
      </c>
      <c r="G20" s="1" t="n">
        <v>3</v>
      </c>
      <c r="H20" s="22" t="s">
        <v>255</v>
      </c>
      <c r="I20" s="21"/>
      <c r="L20" s="22"/>
      <c r="M20" s="21" t="str">
        <f aca="false">O20&amp;"B"&amp;N20</f>
        <v>2B105</v>
      </c>
      <c r="N20" s="1" t="n">
        <v>105</v>
      </c>
      <c r="O20" s="1" t="n">
        <v>2</v>
      </c>
      <c r="P20" s="22" t="s">
        <v>256</v>
      </c>
      <c r="Q20" s="21"/>
      <c r="T20" s="22"/>
    </row>
    <row r="21" customFormat="false" ht="15" hidden="false" customHeight="false" outlineLevel="0" collapsed="false">
      <c r="A21" s="21" t="str">
        <f aca="false">C21&amp;"B"&amp;B21</f>
        <v>1B140</v>
      </c>
      <c r="B21" s="1" t="n">
        <v>140</v>
      </c>
      <c r="C21" s="1" t="n">
        <v>1</v>
      </c>
      <c r="D21" s="22" t="s">
        <v>257</v>
      </c>
      <c r="E21" s="21" t="str">
        <f aca="false">G21&amp;"B"&amp;F21</f>
        <v>2B140</v>
      </c>
      <c r="F21" s="1" t="n">
        <v>140</v>
      </c>
      <c r="G21" s="1" t="n">
        <v>2</v>
      </c>
      <c r="H21" s="22" t="s">
        <v>258</v>
      </c>
      <c r="I21" s="21"/>
      <c r="L21" s="22"/>
      <c r="M21" s="21" t="str">
        <f aca="false">O21&amp;"B"&amp;N21</f>
        <v>2B140</v>
      </c>
      <c r="N21" s="1" t="n">
        <v>140</v>
      </c>
      <c r="O21" s="1" t="n">
        <v>2</v>
      </c>
      <c r="P21" s="22" t="s">
        <v>259</v>
      </c>
      <c r="Q21" s="21"/>
      <c r="T21" s="22"/>
    </row>
    <row r="22" customFormat="false" ht="15" hidden="false" customHeight="false" outlineLevel="0" collapsed="false">
      <c r="A22" s="21" t="str">
        <f aca="false">C22&amp;"B"&amp;B22</f>
        <v>2B140</v>
      </c>
      <c r="B22" s="1" t="n">
        <v>140</v>
      </c>
      <c r="C22" s="1" t="n">
        <v>2</v>
      </c>
      <c r="D22" s="22" t="s">
        <v>260</v>
      </c>
      <c r="E22" s="21" t="str">
        <f aca="false">G22&amp;"B"&amp;F22</f>
        <v>3B130</v>
      </c>
      <c r="F22" s="1" t="n">
        <v>130</v>
      </c>
      <c r="G22" s="1" t="n">
        <v>3</v>
      </c>
      <c r="H22" s="22" t="s">
        <v>261</v>
      </c>
      <c r="I22" s="21"/>
      <c r="L22" s="22"/>
      <c r="M22" s="21" t="str">
        <f aca="false">O22&amp;"B"&amp;N22</f>
        <v>2B130</v>
      </c>
      <c r="N22" s="1" t="n">
        <v>130</v>
      </c>
      <c r="O22" s="1" t="n">
        <v>2</v>
      </c>
      <c r="P22" s="22" t="s">
        <v>262</v>
      </c>
      <c r="Q22" s="21"/>
      <c r="T22" s="22"/>
    </row>
    <row r="23" customFormat="false" ht="15" hidden="false" customHeight="false" outlineLevel="0" collapsed="false">
      <c r="A23" s="21" t="str">
        <f aca="false">C23&amp;"B"&amp;B23</f>
        <v>3B130</v>
      </c>
      <c r="B23" s="1" t="n">
        <v>130</v>
      </c>
      <c r="C23" s="1" t="n">
        <v>3</v>
      </c>
      <c r="D23" s="22" t="s">
        <v>263</v>
      </c>
      <c r="E23" s="21" t="str">
        <f aca="false">G23&amp;"B"&amp;F23</f>
        <v>1B140</v>
      </c>
      <c r="F23" s="1" t="n">
        <v>140</v>
      </c>
      <c r="G23" s="1" t="n">
        <v>1</v>
      </c>
      <c r="H23" s="22" t="s">
        <v>264</v>
      </c>
      <c r="I23" s="21"/>
      <c r="L23" s="22"/>
      <c r="M23" s="21" t="str">
        <f aca="false">O23&amp;"B"&amp;N23</f>
        <v>1B140</v>
      </c>
      <c r="N23" s="1" t="n">
        <v>140</v>
      </c>
      <c r="O23" s="1" t="n">
        <v>1</v>
      </c>
      <c r="P23" s="22" t="s">
        <v>265</v>
      </c>
      <c r="Q23" s="21"/>
      <c r="T23" s="22"/>
    </row>
    <row r="24" customFormat="false" ht="15" hidden="false" customHeight="false" outlineLevel="0" collapsed="false">
      <c r="A24" s="21" t="str">
        <f aca="false">C24&amp;"B"&amp;B24</f>
        <v>3B182</v>
      </c>
      <c r="B24" s="1" t="n">
        <v>182</v>
      </c>
      <c r="C24" s="1" t="n">
        <v>3</v>
      </c>
      <c r="D24" s="22" t="s">
        <v>266</v>
      </c>
      <c r="E24" s="21" t="str">
        <f aca="false">G24&amp;"B"&amp;F24</f>
        <v>3B153</v>
      </c>
      <c r="F24" s="1" t="n">
        <v>153</v>
      </c>
      <c r="G24" s="1" t="n">
        <v>3</v>
      </c>
      <c r="H24" s="22" t="s">
        <v>267</v>
      </c>
      <c r="I24" s="21"/>
      <c r="L24" s="22"/>
      <c r="M24" s="21"/>
      <c r="P24" s="22"/>
    </row>
    <row r="25" customFormat="false" ht="15" hidden="false" customHeight="false" outlineLevel="0" collapsed="false">
      <c r="A25" s="21" t="str">
        <f aca="false">C25&amp;"B"&amp;B25</f>
        <v>3B140</v>
      </c>
      <c r="B25" s="1" t="n">
        <v>140</v>
      </c>
      <c r="C25" s="1" t="n">
        <v>3</v>
      </c>
      <c r="D25" s="22" t="s">
        <v>268</v>
      </c>
      <c r="E25" s="21" t="str">
        <f aca="false">G25&amp;"B"&amp;F25</f>
        <v>2B105</v>
      </c>
      <c r="F25" s="1" t="n">
        <v>105</v>
      </c>
      <c r="G25" s="1" t="n">
        <v>2</v>
      </c>
      <c r="H25" s="22" t="s">
        <v>269</v>
      </c>
      <c r="I25" s="21"/>
      <c r="L25" s="22"/>
      <c r="M25" s="21"/>
      <c r="P25" s="22"/>
    </row>
    <row r="26" customFormat="false" ht="15" hidden="false" customHeight="false" outlineLevel="0" collapsed="false">
      <c r="A26" s="21" t="str">
        <f aca="false">C26&amp;"B"&amp;B26</f>
        <v>3B105</v>
      </c>
      <c r="B26" s="1" t="n">
        <v>105</v>
      </c>
      <c r="C26" s="1" t="n">
        <v>3</v>
      </c>
      <c r="D26" s="22" t="s">
        <v>270</v>
      </c>
      <c r="E26" s="21" t="str">
        <f aca="false">G26&amp;"B"&amp;F26</f>
        <v>2B203</v>
      </c>
      <c r="F26" s="1" t="n">
        <v>203</v>
      </c>
      <c r="G26" s="1" t="n">
        <v>2</v>
      </c>
      <c r="H26" s="22" t="s">
        <v>271</v>
      </c>
      <c r="I26" s="21"/>
      <c r="L26" s="22"/>
      <c r="M26" s="21"/>
      <c r="P26" s="22"/>
    </row>
    <row r="27" customFormat="false" ht="15" hidden="false" customHeight="false" outlineLevel="0" collapsed="false">
      <c r="A27" s="21" t="str">
        <f aca="false">C27&amp;"B"&amp;B27</f>
        <v>3B130</v>
      </c>
      <c r="B27" s="1" t="n">
        <v>130</v>
      </c>
      <c r="C27" s="1" t="n">
        <v>3</v>
      </c>
      <c r="D27" s="22" t="s">
        <v>272</v>
      </c>
      <c r="E27" s="21" t="str">
        <f aca="false">G27&amp;"B"&amp;F27</f>
        <v>2B182</v>
      </c>
      <c r="F27" s="1" t="n">
        <v>182</v>
      </c>
      <c r="G27" s="1" t="n">
        <v>2</v>
      </c>
      <c r="H27" s="22" t="s">
        <v>273</v>
      </c>
      <c r="I27" s="21"/>
      <c r="L27" s="22"/>
      <c r="M27" s="21"/>
      <c r="P27" s="22"/>
    </row>
    <row r="28" customFormat="false" ht="15" hidden="false" customHeight="false" outlineLevel="0" collapsed="false">
      <c r="A28" s="21" t="str">
        <f aca="false">C28&amp;"B"&amp;B28</f>
        <v>3B153</v>
      </c>
      <c r="B28" s="1" t="n">
        <v>153</v>
      </c>
      <c r="C28" s="1" t="n">
        <v>3</v>
      </c>
      <c r="D28" s="22" t="s">
        <v>274</v>
      </c>
      <c r="E28" s="21" t="str">
        <f aca="false">G28&amp;"B"&amp;F28</f>
        <v>2B203</v>
      </c>
      <c r="F28" s="1" t="n">
        <v>203</v>
      </c>
      <c r="G28" s="1" t="n">
        <v>2</v>
      </c>
      <c r="H28" s="22" t="s">
        <v>275</v>
      </c>
      <c r="I28" s="21"/>
      <c r="L28" s="22"/>
      <c r="M28" s="21"/>
      <c r="P28" s="22"/>
    </row>
    <row r="29" customFormat="false" ht="15" hidden="false" customHeight="false" outlineLevel="0" collapsed="false">
      <c r="A29" s="21" t="str">
        <f aca="false">C29&amp;"B"&amp;B29</f>
        <v>3B203</v>
      </c>
      <c r="B29" s="1" t="n">
        <v>203</v>
      </c>
      <c r="C29" s="1" t="n">
        <v>3</v>
      </c>
      <c r="D29" s="22" t="s">
        <v>276</v>
      </c>
      <c r="E29" s="21" t="str">
        <f aca="false">G29&amp;"B"&amp;F29</f>
        <v>3B182</v>
      </c>
      <c r="F29" s="1" t="n">
        <v>182</v>
      </c>
      <c r="G29" s="1" t="n">
        <v>3</v>
      </c>
      <c r="H29" s="22" t="s">
        <v>277</v>
      </c>
      <c r="I29" s="21"/>
      <c r="L29" s="22"/>
      <c r="M29" s="21"/>
      <c r="P29" s="22"/>
    </row>
  </sheetData>
  <mergeCells count="6">
    <mergeCell ref="A1:D1"/>
    <mergeCell ref="E1:H1"/>
    <mergeCell ref="I1:L1"/>
    <mergeCell ref="M1:P1"/>
    <mergeCell ref="Q1:T1"/>
    <mergeCell ref="U1:X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2" activeCellId="0" sqref="E2"/>
    </sheetView>
  </sheetViews>
  <sheetFormatPr defaultColWidth="8.6796875" defaultRowHeight="13.8" zeroHeight="false" outlineLevelRow="0" outlineLevelCol="0"/>
  <cols>
    <col collapsed="false" customWidth="true" hidden="false" outlineLevel="0" max="5" min="5" style="1" width="11.29"/>
    <col collapsed="false" customWidth="true" hidden="false" outlineLevel="0" max="9" min="9" style="1" width="11.29"/>
    <col collapsed="false" customWidth="true" hidden="false" outlineLevel="0" max="13" min="13" style="1" width="11.29"/>
    <col collapsed="false" customWidth="true" hidden="false" outlineLevel="0" max="17" min="17" style="1" width="11.29"/>
    <col collapsed="false" customWidth="true" hidden="false" outlineLevel="0" max="21" min="21" style="1" width="11.29"/>
    <col collapsed="false" customWidth="true" hidden="false" outlineLevel="0" max="25" min="25" style="1" width="11.29"/>
  </cols>
  <sheetData>
    <row r="1" customFormat="false" ht="13.8" hidden="false" customHeight="false" outlineLevel="0" collapsed="false">
      <c r="A1" s="11" t="s">
        <v>34</v>
      </c>
      <c r="B1" s="21"/>
      <c r="C1" s="1" t="s">
        <v>172</v>
      </c>
      <c r="D1" s="1" t="s">
        <v>173</v>
      </c>
      <c r="E1" s="22" t="s">
        <v>174</v>
      </c>
      <c r="F1" s="21"/>
      <c r="I1" s="22"/>
      <c r="J1" s="21"/>
      <c r="M1" s="22"/>
      <c r="N1" s="21"/>
    </row>
    <row r="2" customFormat="false" ht="13.8" hidden="false" customHeight="false" outlineLevel="0" collapsed="false">
      <c r="A2" s="1" t="n">
        <v>60</v>
      </c>
      <c r="B2" s="21" t="str">
        <f aca="false">D2&amp;"B"&amp;C2</f>
        <v>1B105</v>
      </c>
      <c r="C2" s="1" t="n">
        <v>105</v>
      </c>
      <c r="D2" s="1" t="n">
        <v>1</v>
      </c>
      <c r="E2" s="22" t="s">
        <v>176</v>
      </c>
    </row>
    <row r="3" customFormat="false" ht="13.8" hidden="false" customHeight="false" outlineLevel="0" collapsed="false">
      <c r="A3" s="1" t="n">
        <v>60</v>
      </c>
      <c r="B3" s="21" t="str">
        <f aca="false">D3&amp;"B"&amp;C3</f>
        <v>2B105</v>
      </c>
      <c r="C3" s="1" t="n">
        <v>105</v>
      </c>
      <c r="D3" s="1" t="n">
        <v>2</v>
      </c>
      <c r="E3" s="22" t="s">
        <v>182</v>
      </c>
    </row>
    <row r="4" customFormat="false" ht="13.8" hidden="false" customHeight="false" outlineLevel="0" collapsed="false">
      <c r="A4" s="1" t="n">
        <v>60</v>
      </c>
      <c r="B4" s="21" t="str">
        <f aca="false">D4&amp;"B"&amp;C4</f>
        <v>1B115</v>
      </c>
      <c r="C4" s="1" t="n">
        <v>115</v>
      </c>
      <c r="D4" s="1" t="n">
        <v>1</v>
      </c>
      <c r="E4" s="22" t="s">
        <v>188</v>
      </c>
    </row>
    <row r="5" customFormat="false" ht="13.8" hidden="false" customHeight="false" outlineLevel="0" collapsed="false">
      <c r="A5" s="1" t="n">
        <v>60</v>
      </c>
      <c r="B5" s="21" t="str">
        <f aca="false">D5&amp;"B"&amp;C5</f>
        <v>2B115</v>
      </c>
      <c r="C5" s="1" t="n">
        <v>115</v>
      </c>
      <c r="D5" s="1" t="n">
        <v>2</v>
      </c>
      <c r="E5" s="22" t="s">
        <v>193</v>
      </c>
    </row>
    <row r="6" customFormat="false" ht="13.8" hidden="false" customHeight="false" outlineLevel="0" collapsed="false">
      <c r="A6" s="1" t="n">
        <v>60</v>
      </c>
      <c r="B6" s="21" t="str">
        <f aca="false">D6&amp;"B"&amp;C6</f>
        <v>3B115</v>
      </c>
      <c r="C6" s="1" t="n">
        <v>115</v>
      </c>
      <c r="D6" s="1" t="n">
        <v>3</v>
      </c>
      <c r="E6" s="22" t="s">
        <v>198</v>
      </c>
    </row>
    <row r="7" customFormat="false" ht="13.8" hidden="false" customHeight="false" outlineLevel="0" collapsed="false">
      <c r="A7" s="1" t="n">
        <v>60</v>
      </c>
      <c r="B7" s="21" t="str">
        <f aca="false">D7&amp;"B"&amp;C7</f>
        <v>1B130</v>
      </c>
      <c r="C7" s="1" t="n">
        <v>130</v>
      </c>
      <c r="D7" s="1" t="n">
        <v>1</v>
      </c>
      <c r="E7" s="22" t="s">
        <v>203</v>
      </c>
    </row>
    <row r="8" customFormat="false" ht="13.8" hidden="false" customHeight="false" outlineLevel="0" collapsed="false">
      <c r="A8" s="1" t="n">
        <v>60</v>
      </c>
      <c r="B8" s="21" t="str">
        <f aca="false">D8&amp;"B"&amp;C8</f>
        <v>2B130</v>
      </c>
      <c r="C8" s="1" t="n">
        <v>130</v>
      </c>
      <c r="D8" s="1" t="n">
        <v>2</v>
      </c>
      <c r="E8" s="22" t="s">
        <v>208</v>
      </c>
    </row>
    <row r="9" customFormat="false" ht="13.8" hidden="false" customHeight="false" outlineLevel="0" collapsed="false">
      <c r="A9" s="1" t="n">
        <v>60</v>
      </c>
      <c r="B9" s="21" t="str">
        <f aca="false">D9&amp;"B"&amp;C9</f>
        <v>1B153</v>
      </c>
      <c r="C9" s="1" t="n">
        <v>153</v>
      </c>
      <c r="D9" s="1" t="n">
        <v>1</v>
      </c>
      <c r="E9" s="22" t="s">
        <v>213</v>
      </c>
    </row>
    <row r="10" customFormat="false" ht="13.8" hidden="false" customHeight="false" outlineLevel="0" collapsed="false">
      <c r="A10" s="1" t="n">
        <v>60</v>
      </c>
      <c r="B10" s="21" t="str">
        <f aca="false">D10&amp;"B"&amp;C10</f>
        <v>2B153</v>
      </c>
      <c r="C10" s="1" t="n">
        <v>153</v>
      </c>
      <c r="D10" s="1" t="n">
        <v>2</v>
      </c>
      <c r="E10" s="22" t="s">
        <v>218</v>
      </c>
    </row>
    <row r="11" customFormat="false" ht="13.8" hidden="false" customHeight="false" outlineLevel="0" collapsed="false">
      <c r="A11" s="1" t="n">
        <v>60</v>
      </c>
      <c r="B11" s="21" t="str">
        <f aca="false">D11&amp;"B"&amp;C11</f>
        <v>3B130</v>
      </c>
      <c r="C11" s="1" t="n">
        <v>130</v>
      </c>
      <c r="D11" s="1" t="n">
        <v>3</v>
      </c>
      <c r="E11" s="22" t="s">
        <v>223</v>
      </c>
    </row>
    <row r="12" customFormat="false" ht="13.8" hidden="false" customHeight="false" outlineLevel="0" collapsed="false">
      <c r="A12" s="1" t="n">
        <v>60</v>
      </c>
      <c r="B12" s="21" t="str">
        <f aca="false">D12&amp;"B"&amp;C12</f>
        <v>1B182</v>
      </c>
      <c r="C12" s="1" t="n">
        <v>182</v>
      </c>
      <c r="D12" s="1" t="n">
        <v>1</v>
      </c>
      <c r="E12" s="22" t="s">
        <v>228</v>
      </c>
    </row>
    <row r="13" customFormat="false" ht="13.8" hidden="false" customHeight="false" outlineLevel="0" collapsed="false">
      <c r="A13" s="1" t="n">
        <v>60</v>
      </c>
      <c r="B13" s="21" t="str">
        <f aca="false">D13&amp;"B"&amp;C13</f>
        <v>2B182</v>
      </c>
      <c r="C13" s="1" t="n">
        <v>182</v>
      </c>
      <c r="D13" s="1" t="n">
        <v>2</v>
      </c>
      <c r="E13" s="22" t="s">
        <v>233</v>
      </c>
    </row>
    <row r="14" customFormat="false" ht="13.8" hidden="false" customHeight="false" outlineLevel="0" collapsed="false">
      <c r="A14" s="1" t="n">
        <v>60</v>
      </c>
      <c r="B14" s="21" t="str">
        <f aca="false">D14&amp;"B"&amp;C14</f>
        <v>1B203</v>
      </c>
      <c r="C14" s="1" t="n">
        <v>203</v>
      </c>
      <c r="D14" s="1" t="n">
        <v>1</v>
      </c>
      <c r="E14" s="22" t="s">
        <v>237</v>
      </c>
    </row>
    <row r="15" customFormat="false" ht="13.8" hidden="false" customHeight="false" outlineLevel="0" collapsed="false">
      <c r="A15" s="1" t="n">
        <v>60</v>
      </c>
      <c r="B15" s="21" t="str">
        <f aca="false">D15&amp;"B"&amp;C15</f>
        <v>2B203</v>
      </c>
      <c r="C15" s="1" t="n">
        <v>203</v>
      </c>
      <c r="D15" s="1" t="n">
        <v>2</v>
      </c>
      <c r="E15" s="22" t="s">
        <v>241</v>
      </c>
    </row>
    <row r="16" customFormat="false" ht="13.8" hidden="false" customHeight="false" outlineLevel="0" collapsed="false">
      <c r="A16" s="1" t="n">
        <v>60</v>
      </c>
      <c r="B16" s="21" t="str">
        <f aca="false">D16&amp;"B"&amp;C16</f>
        <v>3B203</v>
      </c>
      <c r="C16" s="1" t="n">
        <v>203</v>
      </c>
      <c r="D16" s="1" t="n">
        <v>3</v>
      </c>
      <c r="E16" s="22" t="s">
        <v>245</v>
      </c>
      <c r="J16" s="21"/>
    </row>
    <row r="17" customFormat="false" ht="13.8" hidden="false" customHeight="false" outlineLevel="0" collapsed="false">
      <c r="A17" s="1" t="n">
        <v>60</v>
      </c>
      <c r="B17" s="21" t="str">
        <f aca="false">D17&amp;"B"&amp;C17</f>
        <v>3B105</v>
      </c>
      <c r="C17" s="1" t="n">
        <v>105</v>
      </c>
      <c r="D17" s="1" t="n">
        <v>3</v>
      </c>
      <c r="E17" s="22" t="s">
        <v>248</v>
      </c>
      <c r="J17" s="21"/>
    </row>
    <row r="18" customFormat="false" ht="13.8" hidden="false" customHeight="false" outlineLevel="0" collapsed="false">
      <c r="A18" s="1" t="n">
        <v>60</v>
      </c>
      <c r="B18" s="21" t="str">
        <f aca="false">D18&amp;"B"&amp;C18</f>
        <v>3B140</v>
      </c>
      <c r="C18" s="1" t="n">
        <v>140</v>
      </c>
      <c r="D18" s="1" t="n">
        <v>3</v>
      </c>
      <c r="E18" s="22" t="s">
        <v>251</v>
      </c>
      <c r="J18" s="21"/>
    </row>
    <row r="19" customFormat="false" ht="13.8" hidden="false" customHeight="false" outlineLevel="0" collapsed="false">
      <c r="A19" s="1" t="n">
        <v>60</v>
      </c>
      <c r="B19" s="21" t="str">
        <f aca="false">D19&amp;"B"&amp;C19</f>
        <v>3B153</v>
      </c>
      <c r="C19" s="1" t="n">
        <v>153</v>
      </c>
      <c r="D19" s="1" t="n">
        <v>3</v>
      </c>
      <c r="E19" s="22" t="s">
        <v>254</v>
      </c>
      <c r="J19" s="21"/>
    </row>
    <row r="20" customFormat="false" ht="13.8" hidden="false" customHeight="false" outlineLevel="0" collapsed="false">
      <c r="A20" s="1" t="n">
        <v>60</v>
      </c>
      <c r="B20" s="21" t="str">
        <f aca="false">D20&amp;"B"&amp;C20</f>
        <v>1B140</v>
      </c>
      <c r="C20" s="1" t="n">
        <v>140</v>
      </c>
      <c r="D20" s="1" t="n">
        <v>1</v>
      </c>
      <c r="E20" s="22" t="s">
        <v>257</v>
      </c>
      <c r="J20" s="21"/>
    </row>
    <row r="21" customFormat="false" ht="13.8" hidden="false" customHeight="false" outlineLevel="0" collapsed="false">
      <c r="A21" s="1" t="n">
        <v>60</v>
      </c>
      <c r="B21" s="21" t="str">
        <f aca="false">D21&amp;"B"&amp;C21</f>
        <v>2B140</v>
      </c>
      <c r="C21" s="1" t="n">
        <v>140</v>
      </c>
      <c r="D21" s="1" t="n">
        <v>2</v>
      </c>
      <c r="E21" s="22" t="s">
        <v>260</v>
      </c>
      <c r="J21" s="21"/>
    </row>
    <row r="22" customFormat="false" ht="13.8" hidden="false" customHeight="false" outlineLevel="0" collapsed="false">
      <c r="A22" s="1" t="n">
        <v>60</v>
      </c>
      <c r="B22" s="21" t="str">
        <f aca="false">D22&amp;"B"&amp;C22</f>
        <v>3B130</v>
      </c>
      <c r="C22" s="1" t="n">
        <v>130</v>
      </c>
      <c r="D22" s="1" t="n">
        <v>3</v>
      </c>
      <c r="E22" s="22" t="s">
        <v>263</v>
      </c>
      <c r="J22" s="21"/>
    </row>
    <row r="23" customFormat="false" ht="13.8" hidden="false" customHeight="false" outlineLevel="0" collapsed="false">
      <c r="A23" s="1" t="n">
        <v>60</v>
      </c>
      <c r="B23" s="21" t="str">
        <f aca="false">D23&amp;"B"&amp;C23</f>
        <v>3B182</v>
      </c>
      <c r="C23" s="1" t="n">
        <v>182</v>
      </c>
      <c r="D23" s="1" t="n">
        <v>3</v>
      </c>
      <c r="E23" s="22" t="s">
        <v>266</v>
      </c>
      <c r="J23" s="21"/>
      <c r="M23" s="22"/>
    </row>
    <row r="24" customFormat="false" ht="13.8" hidden="false" customHeight="false" outlineLevel="0" collapsed="false">
      <c r="A24" s="1" t="n">
        <v>60</v>
      </c>
      <c r="B24" s="21" t="str">
        <f aca="false">D24&amp;"B"&amp;C24</f>
        <v>3B140</v>
      </c>
      <c r="C24" s="1" t="n">
        <v>140</v>
      </c>
      <c r="D24" s="1" t="n">
        <v>3</v>
      </c>
      <c r="E24" s="22" t="s">
        <v>268</v>
      </c>
      <c r="J24" s="21"/>
      <c r="M24" s="22"/>
    </row>
    <row r="25" customFormat="false" ht="13.8" hidden="false" customHeight="false" outlineLevel="0" collapsed="false">
      <c r="A25" s="1" t="n">
        <v>60</v>
      </c>
      <c r="B25" s="21" t="str">
        <f aca="false">D25&amp;"B"&amp;C25</f>
        <v>3B105</v>
      </c>
      <c r="C25" s="1" t="n">
        <v>105</v>
      </c>
      <c r="D25" s="1" t="n">
        <v>3</v>
      </c>
      <c r="E25" s="22" t="s">
        <v>270</v>
      </c>
      <c r="J25" s="21"/>
      <c r="M25" s="22"/>
    </row>
    <row r="26" customFormat="false" ht="13.8" hidden="false" customHeight="false" outlineLevel="0" collapsed="false">
      <c r="A26" s="1" t="n">
        <v>60</v>
      </c>
      <c r="B26" s="21" t="str">
        <f aca="false">D26&amp;"B"&amp;C26</f>
        <v>3B130</v>
      </c>
      <c r="C26" s="1" t="n">
        <v>130</v>
      </c>
      <c r="D26" s="1" t="n">
        <v>3</v>
      </c>
      <c r="E26" s="22" t="s">
        <v>272</v>
      </c>
      <c r="J26" s="21"/>
      <c r="M26" s="22"/>
    </row>
    <row r="27" customFormat="false" ht="13.8" hidden="false" customHeight="false" outlineLevel="0" collapsed="false">
      <c r="A27" s="1" t="n">
        <v>60</v>
      </c>
      <c r="B27" s="21" t="str">
        <f aca="false">D27&amp;"B"&amp;C27</f>
        <v>3B153</v>
      </c>
      <c r="C27" s="1" t="n">
        <v>153</v>
      </c>
      <c r="D27" s="1" t="n">
        <v>3</v>
      </c>
      <c r="E27" s="22" t="s">
        <v>274</v>
      </c>
      <c r="J27" s="21"/>
      <c r="M27" s="22"/>
    </row>
    <row r="28" customFormat="false" ht="13.8" hidden="false" customHeight="false" outlineLevel="0" collapsed="false">
      <c r="A28" s="1" t="n">
        <v>60</v>
      </c>
      <c r="B28" s="21" t="str">
        <f aca="false">D28&amp;"B"&amp;C28</f>
        <v>3B203</v>
      </c>
      <c r="C28" s="1" t="n">
        <v>203</v>
      </c>
      <c r="D28" s="1" t="n">
        <v>3</v>
      </c>
      <c r="E28" s="22" t="s">
        <v>276</v>
      </c>
      <c r="J28" s="21"/>
      <c r="M28" s="22"/>
    </row>
    <row r="29" customFormat="false" ht="13.8" hidden="false" customHeight="false" outlineLevel="0" collapsed="false">
      <c r="A29" s="1" t="n">
        <v>110</v>
      </c>
      <c r="B29" s="21" t="str">
        <f aca="false">D29&amp;"B"&amp;C29</f>
        <v>1B105</v>
      </c>
      <c r="C29" s="1" t="n">
        <v>105</v>
      </c>
      <c r="D29" s="1" t="n">
        <v>1</v>
      </c>
      <c r="E29" s="22" t="s">
        <v>177</v>
      </c>
    </row>
    <row r="30" customFormat="false" ht="13.8" hidden="false" customHeight="false" outlineLevel="0" collapsed="false">
      <c r="A30" s="1" t="n">
        <v>110</v>
      </c>
      <c r="B30" s="21" t="str">
        <f aca="false">D30&amp;"B"&amp;C30</f>
        <v>2B105</v>
      </c>
      <c r="C30" s="1" t="n">
        <v>105</v>
      </c>
      <c r="D30" s="1" t="n">
        <v>2</v>
      </c>
      <c r="E30" s="22" t="s">
        <v>183</v>
      </c>
    </row>
    <row r="31" customFormat="false" ht="13.8" hidden="false" customHeight="false" outlineLevel="0" collapsed="false">
      <c r="A31" s="1" t="n">
        <v>110</v>
      </c>
      <c r="B31" s="21" t="str">
        <f aca="false">D31&amp;"B"&amp;C31</f>
        <v>2B115</v>
      </c>
      <c r="C31" s="1" t="n">
        <v>115</v>
      </c>
      <c r="D31" s="1" t="n">
        <v>2</v>
      </c>
      <c r="E31" s="22" t="s">
        <v>189</v>
      </c>
    </row>
    <row r="32" customFormat="false" ht="13.8" hidden="false" customHeight="false" outlineLevel="0" collapsed="false">
      <c r="A32" s="1" t="n">
        <v>110</v>
      </c>
      <c r="B32" s="21" t="str">
        <f aca="false">D32&amp;"B"&amp;C32</f>
        <v>1B130</v>
      </c>
      <c r="C32" s="1" t="n">
        <v>130</v>
      </c>
      <c r="D32" s="1" t="n">
        <v>1</v>
      </c>
      <c r="E32" s="22" t="s">
        <v>194</v>
      </c>
    </row>
    <row r="33" customFormat="false" ht="13.8" hidden="false" customHeight="false" outlineLevel="0" collapsed="false">
      <c r="A33" s="1" t="n">
        <v>110</v>
      </c>
      <c r="B33" s="21" t="str">
        <f aca="false">D33&amp;"B"&amp;C33</f>
        <v>2B130</v>
      </c>
      <c r="C33" s="1" t="n">
        <v>130</v>
      </c>
      <c r="D33" s="1" t="n">
        <v>2</v>
      </c>
      <c r="E33" s="22" t="s">
        <v>199</v>
      </c>
    </row>
    <row r="34" customFormat="false" ht="13.8" hidden="false" customHeight="false" outlineLevel="0" collapsed="false">
      <c r="A34" s="1" t="n">
        <v>110</v>
      </c>
      <c r="B34" s="21" t="str">
        <f aca="false">D34&amp;"B"&amp;C34</f>
        <v>3B203</v>
      </c>
      <c r="C34" s="1" t="n">
        <v>203</v>
      </c>
      <c r="D34" s="1" t="n">
        <v>3</v>
      </c>
      <c r="E34" s="22" t="s">
        <v>204</v>
      </c>
    </row>
    <row r="35" customFormat="false" ht="13.8" hidden="false" customHeight="false" outlineLevel="0" collapsed="false">
      <c r="A35" s="1" t="n">
        <v>110</v>
      </c>
      <c r="B35" s="21" t="str">
        <f aca="false">D35&amp;"B"&amp;C35</f>
        <v>1B153</v>
      </c>
      <c r="C35" s="1" t="n">
        <v>153</v>
      </c>
      <c r="D35" s="1" t="n">
        <v>1</v>
      </c>
      <c r="E35" s="22" t="s">
        <v>209</v>
      </c>
    </row>
    <row r="36" customFormat="false" ht="13.8" hidden="false" customHeight="false" outlineLevel="0" collapsed="false">
      <c r="A36" s="1" t="n">
        <v>110</v>
      </c>
      <c r="B36" s="21" t="str">
        <f aca="false">D36&amp;"B"&amp;C36</f>
        <v>2B153</v>
      </c>
      <c r="C36" s="1" t="n">
        <v>153</v>
      </c>
      <c r="D36" s="1" t="n">
        <v>2</v>
      </c>
      <c r="E36" s="22" t="s">
        <v>214</v>
      </c>
    </row>
    <row r="37" customFormat="false" ht="13.8" hidden="false" customHeight="false" outlineLevel="0" collapsed="false">
      <c r="A37" s="1" t="n">
        <v>110</v>
      </c>
      <c r="B37" s="21" t="str">
        <f aca="false">D37&amp;"B"&amp;C37</f>
        <v>1B182</v>
      </c>
      <c r="C37" s="1" t="n">
        <v>182</v>
      </c>
      <c r="D37" s="1" t="n">
        <v>1</v>
      </c>
      <c r="E37" s="22" t="s">
        <v>219</v>
      </c>
    </row>
    <row r="38" customFormat="false" ht="13.8" hidden="false" customHeight="false" outlineLevel="0" collapsed="false">
      <c r="A38" s="1" t="n">
        <v>110</v>
      </c>
      <c r="B38" s="21" t="str">
        <f aca="false">D38&amp;"B"&amp;C38</f>
        <v>2B182</v>
      </c>
      <c r="C38" s="1" t="n">
        <v>182</v>
      </c>
      <c r="D38" s="1" t="n">
        <v>2</v>
      </c>
      <c r="E38" s="22" t="s">
        <v>224</v>
      </c>
    </row>
    <row r="39" customFormat="false" ht="13.8" hidden="false" customHeight="false" outlineLevel="0" collapsed="false">
      <c r="A39" s="1" t="n">
        <v>110</v>
      </c>
      <c r="B39" s="21" t="str">
        <f aca="false">D39&amp;"B"&amp;C39</f>
        <v>1B203</v>
      </c>
      <c r="C39" s="1" t="n">
        <v>203</v>
      </c>
      <c r="D39" s="1" t="n">
        <v>1</v>
      </c>
      <c r="E39" s="22" t="s">
        <v>229</v>
      </c>
    </row>
    <row r="40" customFormat="false" ht="13.8" hidden="false" customHeight="false" outlineLevel="0" collapsed="false">
      <c r="A40" s="1" t="n">
        <v>110</v>
      </c>
      <c r="B40" s="21" t="str">
        <f aca="false">D40&amp;"B"&amp;C40</f>
        <v>2B203</v>
      </c>
      <c r="C40" s="1" t="n">
        <v>203</v>
      </c>
      <c r="D40" s="1" t="n">
        <v>2</v>
      </c>
      <c r="E40" s="22" t="s">
        <v>234</v>
      </c>
    </row>
    <row r="41" customFormat="false" ht="13.8" hidden="false" customHeight="false" outlineLevel="0" collapsed="false">
      <c r="A41" s="1" t="n">
        <v>110</v>
      </c>
      <c r="B41" s="21" t="str">
        <f aca="false">D41&amp;"B"&amp;C41</f>
        <v>2B153</v>
      </c>
      <c r="C41" s="1" t="n">
        <v>153</v>
      </c>
      <c r="D41" s="1" t="n">
        <v>2</v>
      </c>
      <c r="E41" s="22" t="s">
        <v>238</v>
      </c>
    </row>
    <row r="42" customFormat="false" ht="13.8" hidden="false" customHeight="false" outlineLevel="0" collapsed="false">
      <c r="A42" s="1" t="n">
        <v>110</v>
      </c>
      <c r="B42" s="21" t="str">
        <f aca="false">D42&amp;"B"&amp;C42</f>
        <v>2B130</v>
      </c>
      <c r="C42" s="1" t="n">
        <v>130</v>
      </c>
      <c r="D42" s="1" t="n">
        <v>2</v>
      </c>
      <c r="E42" s="22" t="s">
        <v>242</v>
      </c>
    </row>
    <row r="43" customFormat="false" ht="13.8" hidden="false" customHeight="false" outlineLevel="0" collapsed="false">
      <c r="A43" s="1" t="n">
        <v>110</v>
      </c>
      <c r="B43" s="21" t="str">
        <f aca="false">D43&amp;"B"&amp;C43</f>
        <v>3B153</v>
      </c>
      <c r="C43" s="1" t="n">
        <v>153</v>
      </c>
      <c r="D43" s="1" t="n">
        <v>3</v>
      </c>
      <c r="E43" s="22" t="s">
        <v>246</v>
      </c>
    </row>
    <row r="44" customFormat="false" ht="13.8" hidden="false" customHeight="false" outlineLevel="0" collapsed="false">
      <c r="A44" s="1" t="n">
        <v>110</v>
      </c>
      <c r="B44" s="21" t="str">
        <f aca="false">D44&amp;"B"&amp;C44</f>
        <v>2B203</v>
      </c>
      <c r="C44" s="1" t="n">
        <v>203</v>
      </c>
      <c r="D44" s="1" t="n">
        <v>2</v>
      </c>
      <c r="E44" s="22" t="s">
        <v>249</v>
      </c>
    </row>
    <row r="45" customFormat="false" ht="13.8" hidden="false" customHeight="false" outlineLevel="0" collapsed="false">
      <c r="A45" s="1" t="n">
        <v>110</v>
      </c>
      <c r="B45" s="21" t="str">
        <f aca="false">D45&amp;"B"&amp;C45</f>
        <v>1B115</v>
      </c>
      <c r="C45" s="1" t="n">
        <v>115</v>
      </c>
      <c r="D45" s="1" t="n">
        <v>1</v>
      </c>
      <c r="E45" s="22" t="s">
        <v>252</v>
      </c>
    </row>
    <row r="46" customFormat="false" ht="13.8" hidden="false" customHeight="false" outlineLevel="0" collapsed="false">
      <c r="A46" s="1" t="n">
        <v>110</v>
      </c>
      <c r="B46" s="21" t="str">
        <f aca="false">D46&amp;"B"&amp;C46</f>
        <v>3B203</v>
      </c>
      <c r="C46" s="1" t="n">
        <v>203</v>
      </c>
      <c r="D46" s="1" t="n">
        <v>3</v>
      </c>
      <c r="E46" s="22" t="s">
        <v>255</v>
      </c>
    </row>
    <row r="47" customFormat="false" ht="13.8" hidden="false" customHeight="false" outlineLevel="0" collapsed="false">
      <c r="A47" s="1" t="n">
        <v>110</v>
      </c>
      <c r="B47" s="21" t="str">
        <f aca="false">D47&amp;"B"&amp;C47</f>
        <v>2B140</v>
      </c>
      <c r="C47" s="1" t="n">
        <v>140</v>
      </c>
      <c r="D47" s="1" t="n">
        <v>2</v>
      </c>
      <c r="E47" s="22" t="s">
        <v>258</v>
      </c>
    </row>
    <row r="48" customFormat="false" ht="13.8" hidden="false" customHeight="false" outlineLevel="0" collapsed="false">
      <c r="A48" s="1" t="n">
        <v>110</v>
      </c>
      <c r="B48" s="21" t="str">
        <f aca="false">D48&amp;"B"&amp;C48</f>
        <v>3B130</v>
      </c>
      <c r="C48" s="1" t="n">
        <v>130</v>
      </c>
      <c r="D48" s="1" t="n">
        <v>3</v>
      </c>
      <c r="E48" s="22" t="s">
        <v>261</v>
      </c>
    </row>
    <row r="49" customFormat="false" ht="13.8" hidden="false" customHeight="false" outlineLevel="0" collapsed="false">
      <c r="A49" s="1" t="n">
        <v>110</v>
      </c>
      <c r="B49" s="21" t="str">
        <f aca="false">D49&amp;"B"&amp;C49</f>
        <v>1B140</v>
      </c>
      <c r="C49" s="1" t="n">
        <v>140</v>
      </c>
      <c r="D49" s="1" t="n">
        <v>1</v>
      </c>
      <c r="E49" s="22" t="s">
        <v>264</v>
      </c>
    </row>
    <row r="50" customFormat="false" ht="13.8" hidden="false" customHeight="false" outlineLevel="0" collapsed="false">
      <c r="A50" s="1" t="n">
        <v>110</v>
      </c>
      <c r="B50" s="21" t="str">
        <f aca="false">D50&amp;"B"&amp;C50</f>
        <v>3B153</v>
      </c>
      <c r="C50" s="1" t="n">
        <v>153</v>
      </c>
      <c r="D50" s="1" t="n">
        <v>3</v>
      </c>
      <c r="E50" s="22" t="s">
        <v>267</v>
      </c>
    </row>
    <row r="51" customFormat="false" ht="13.8" hidden="false" customHeight="false" outlineLevel="0" collapsed="false">
      <c r="A51" s="1" t="n">
        <v>110</v>
      </c>
      <c r="B51" s="21" t="str">
        <f aca="false">D51&amp;"B"&amp;C51</f>
        <v>2B105</v>
      </c>
      <c r="C51" s="1" t="n">
        <v>105</v>
      </c>
      <c r="D51" s="1" t="n">
        <v>2</v>
      </c>
      <c r="E51" s="22" t="s">
        <v>269</v>
      </c>
    </row>
    <row r="52" customFormat="false" ht="13.8" hidden="false" customHeight="false" outlineLevel="0" collapsed="false">
      <c r="A52" s="1" t="n">
        <v>110</v>
      </c>
      <c r="B52" s="21" t="str">
        <f aca="false">D52&amp;"B"&amp;C52</f>
        <v>2B203</v>
      </c>
      <c r="C52" s="1" t="n">
        <v>203</v>
      </c>
      <c r="D52" s="1" t="n">
        <v>2</v>
      </c>
      <c r="E52" s="22" t="s">
        <v>271</v>
      </c>
    </row>
    <row r="53" customFormat="false" ht="13.8" hidden="false" customHeight="false" outlineLevel="0" collapsed="false">
      <c r="A53" s="1" t="n">
        <v>110</v>
      </c>
      <c r="B53" s="21" t="str">
        <f aca="false">D53&amp;"B"&amp;C53</f>
        <v>2B182</v>
      </c>
      <c r="C53" s="1" t="n">
        <v>182</v>
      </c>
      <c r="D53" s="1" t="n">
        <v>2</v>
      </c>
      <c r="E53" s="22" t="s">
        <v>273</v>
      </c>
    </row>
    <row r="54" customFormat="false" ht="13.8" hidden="false" customHeight="false" outlineLevel="0" collapsed="false">
      <c r="A54" s="1" t="n">
        <v>110</v>
      </c>
      <c r="B54" s="21" t="str">
        <f aca="false">D54&amp;"B"&amp;C54</f>
        <v>2B203</v>
      </c>
      <c r="C54" s="1" t="n">
        <v>203</v>
      </c>
      <c r="D54" s="1" t="n">
        <v>2</v>
      </c>
      <c r="E54" s="22" t="s">
        <v>275</v>
      </c>
    </row>
    <row r="55" customFormat="false" ht="13.8" hidden="false" customHeight="false" outlineLevel="0" collapsed="false">
      <c r="A55" s="1" t="n">
        <v>110</v>
      </c>
      <c r="B55" s="21" t="str">
        <f aca="false">D55&amp;"B"&amp;C55</f>
        <v>3B182</v>
      </c>
      <c r="C55" s="1" t="n">
        <v>182</v>
      </c>
      <c r="D55" s="1" t="n">
        <v>3</v>
      </c>
      <c r="E55" s="22" t="s">
        <v>277</v>
      </c>
    </row>
    <row r="56" customFormat="false" ht="13.8" hidden="false" customHeight="false" outlineLevel="0" collapsed="false">
      <c r="A56" s="1" t="n">
        <v>125</v>
      </c>
      <c r="B56" s="21" t="str">
        <f aca="false">D56&amp;"B"&amp;C56</f>
        <v>2B182</v>
      </c>
      <c r="C56" s="1" t="n">
        <v>182</v>
      </c>
      <c r="D56" s="1" t="n">
        <v>2</v>
      </c>
      <c r="E56" s="22" t="s">
        <v>178</v>
      </c>
    </row>
    <row r="57" customFormat="false" ht="13.8" hidden="false" customHeight="false" outlineLevel="0" collapsed="false">
      <c r="A57" s="1" t="n">
        <v>125</v>
      </c>
      <c r="B57" s="21" t="str">
        <f aca="false">D57&amp;"B"&amp;C57</f>
        <v>2B153</v>
      </c>
      <c r="C57" s="1" t="n">
        <v>153</v>
      </c>
      <c r="D57" s="1" t="n">
        <v>2</v>
      </c>
      <c r="E57" s="22" t="s">
        <v>184</v>
      </c>
    </row>
    <row r="58" customFormat="false" ht="13.8" hidden="false" customHeight="false" outlineLevel="0" collapsed="false">
      <c r="A58" s="1" t="n">
        <v>125</v>
      </c>
      <c r="B58" s="21" t="str">
        <f aca="false">D58&amp;"B"&amp;C58</f>
        <v>2B203</v>
      </c>
      <c r="C58" s="1" t="n">
        <v>203</v>
      </c>
      <c r="D58" s="1" t="n">
        <v>2</v>
      </c>
      <c r="E58" s="22" t="s">
        <v>190</v>
      </c>
    </row>
    <row r="59" customFormat="false" ht="13.8" hidden="false" customHeight="false" outlineLevel="0" collapsed="false">
      <c r="A59" s="1" t="n">
        <v>125</v>
      </c>
      <c r="B59" s="21" t="str">
        <f aca="false">D59&amp;"B"&amp;C59</f>
        <v>2B140</v>
      </c>
      <c r="C59" s="1" t="n">
        <v>140</v>
      </c>
      <c r="D59" s="1" t="n">
        <v>2</v>
      </c>
      <c r="E59" s="22" t="s">
        <v>195</v>
      </c>
    </row>
    <row r="60" customFormat="false" ht="13.8" hidden="false" customHeight="false" outlineLevel="0" collapsed="false">
      <c r="A60" s="1" t="n">
        <v>125</v>
      </c>
      <c r="B60" s="21" t="str">
        <f aca="false">D60&amp;"B"&amp;C60</f>
        <v>2B203</v>
      </c>
      <c r="C60" s="1" t="n">
        <v>203</v>
      </c>
      <c r="D60" s="1" t="n">
        <v>2</v>
      </c>
      <c r="E60" s="22" t="s">
        <v>200</v>
      </c>
    </row>
    <row r="61" customFormat="false" ht="13.8" hidden="false" customHeight="false" outlineLevel="0" collapsed="false">
      <c r="A61" s="1" t="n">
        <v>125</v>
      </c>
      <c r="B61" s="21" t="str">
        <f aca="false">D61&amp;"B"&amp;C61</f>
        <v>2B140</v>
      </c>
      <c r="C61" s="1" t="n">
        <v>140</v>
      </c>
      <c r="D61" s="1" t="n">
        <v>2</v>
      </c>
      <c r="E61" s="22" t="s">
        <v>205</v>
      </c>
    </row>
    <row r="62" customFormat="false" ht="13.8" hidden="false" customHeight="false" outlineLevel="0" collapsed="false">
      <c r="A62" s="1" t="n">
        <v>125</v>
      </c>
      <c r="B62" s="21" t="str">
        <f aca="false">D62&amp;"B"&amp;C62</f>
        <v>2B182</v>
      </c>
      <c r="C62" s="1" t="n">
        <v>182</v>
      </c>
      <c r="D62" s="1" t="n">
        <v>2</v>
      </c>
      <c r="E62" s="22" t="s">
        <v>210</v>
      </c>
    </row>
    <row r="63" customFormat="false" ht="13.8" hidden="false" customHeight="false" outlineLevel="0" collapsed="false">
      <c r="A63" s="1" t="n">
        <v>125</v>
      </c>
      <c r="B63" s="21" t="str">
        <f aca="false">D63&amp;"B"&amp;C63</f>
        <v>2B115</v>
      </c>
      <c r="C63" s="1" t="n">
        <v>115</v>
      </c>
      <c r="D63" s="1" t="n">
        <v>2</v>
      </c>
      <c r="E63" s="22" t="s">
        <v>215</v>
      </c>
    </row>
    <row r="64" customFormat="false" ht="13.8" hidden="false" customHeight="false" outlineLevel="0" collapsed="false">
      <c r="A64" s="1" t="n">
        <v>125</v>
      </c>
      <c r="B64" s="21" t="str">
        <f aca="false">D64&amp;"B"&amp;C64</f>
        <v>2B153</v>
      </c>
      <c r="C64" s="1" t="n">
        <v>153</v>
      </c>
      <c r="D64" s="1" t="n">
        <v>2</v>
      </c>
      <c r="E64" s="22" t="s">
        <v>220</v>
      </c>
    </row>
    <row r="65" customFormat="false" ht="13.8" hidden="false" customHeight="false" outlineLevel="0" collapsed="false">
      <c r="A65" s="1" t="n">
        <v>125</v>
      </c>
      <c r="B65" s="21" t="str">
        <f aca="false">D65&amp;"B"&amp;C65</f>
        <v>2B130</v>
      </c>
      <c r="C65" s="1" t="n">
        <v>130</v>
      </c>
      <c r="D65" s="1" t="n">
        <v>2</v>
      </c>
      <c r="E65" s="22" t="s">
        <v>225</v>
      </c>
    </row>
    <row r="66" customFormat="false" ht="13.8" hidden="false" customHeight="false" outlineLevel="0" collapsed="false">
      <c r="A66" s="1" t="n">
        <v>125</v>
      </c>
      <c r="B66" s="21" t="str">
        <f aca="false">D66&amp;"B"&amp;C66</f>
        <v>2B1053</v>
      </c>
      <c r="C66" s="1" t="n">
        <v>1053</v>
      </c>
      <c r="D66" s="1" t="n">
        <v>2</v>
      </c>
      <c r="E66" s="22" t="s">
        <v>230</v>
      </c>
    </row>
    <row r="67" customFormat="false" ht="13.8" hidden="false" customHeight="false" outlineLevel="0" collapsed="false">
      <c r="A67" s="1" t="n">
        <v>150</v>
      </c>
      <c r="B67" s="21" t="str">
        <f aca="false">D67&amp;"B"&amp;C67</f>
        <v>2B130</v>
      </c>
      <c r="C67" s="1" t="n">
        <v>130</v>
      </c>
      <c r="D67" s="1" t="n">
        <v>2</v>
      </c>
      <c r="E67" s="22" t="s">
        <v>179</v>
      </c>
    </row>
    <row r="68" customFormat="false" ht="13.8" hidden="false" customHeight="false" outlineLevel="0" collapsed="false">
      <c r="A68" s="1" t="n">
        <v>150</v>
      </c>
      <c r="B68" s="21" t="str">
        <f aca="false">D68&amp;"B"&amp;C68</f>
        <v>1B105</v>
      </c>
      <c r="C68" s="1" t="n">
        <v>105</v>
      </c>
      <c r="D68" s="1" t="n">
        <v>1</v>
      </c>
      <c r="E68" s="22" t="s">
        <v>185</v>
      </c>
    </row>
    <row r="69" customFormat="false" ht="13.8" hidden="false" customHeight="false" outlineLevel="0" collapsed="false">
      <c r="A69" s="1" t="n">
        <v>150</v>
      </c>
      <c r="B69" s="21" t="str">
        <f aca="false">D69&amp;"B"&amp;C69</f>
        <v>1B115</v>
      </c>
      <c r="C69" s="1" t="n">
        <v>115</v>
      </c>
      <c r="D69" s="1" t="n">
        <v>1</v>
      </c>
      <c r="E69" s="22" t="s">
        <v>191</v>
      </c>
    </row>
    <row r="70" customFormat="false" ht="13.8" hidden="false" customHeight="false" outlineLevel="0" collapsed="false">
      <c r="A70" s="1" t="n">
        <v>150</v>
      </c>
      <c r="B70" s="21" t="str">
        <f aca="false">D70&amp;"B"&amp;C70</f>
        <v>2B115</v>
      </c>
      <c r="C70" s="1" t="n">
        <v>115</v>
      </c>
      <c r="D70" s="1" t="n">
        <v>2</v>
      </c>
      <c r="E70" s="22" t="s">
        <v>196</v>
      </c>
    </row>
    <row r="71" customFormat="false" ht="13.8" hidden="false" customHeight="false" outlineLevel="0" collapsed="false">
      <c r="A71" s="1" t="n">
        <v>150</v>
      </c>
      <c r="B71" s="21" t="str">
        <f aca="false">D71&amp;"B"&amp;C71</f>
        <v>2B153</v>
      </c>
      <c r="C71" s="1" t="n">
        <v>153</v>
      </c>
      <c r="D71" s="1" t="n">
        <v>2</v>
      </c>
      <c r="E71" s="22" t="s">
        <v>201</v>
      </c>
    </row>
    <row r="72" customFormat="false" ht="13.8" hidden="false" customHeight="false" outlineLevel="0" collapsed="false">
      <c r="A72" s="1" t="n">
        <v>150</v>
      </c>
      <c r="B72" s="21" t="str">
        <f aca="false">D72&amp;"B"&amp;C72</f>
        <v>1B130</v>
      </c>
      <c r="C72" s="1" t="n">
        <v>130</v>
      </c>
      <c r="D72" s="1" t="n">
        <v>1</v>
      </c>
      <c r="E72" s="22" t="s">
        <v>206</v>
      </c>
    </row>
    <row r="73" customFormat="false" ht="13.8" hidden="false" customHeight="false" outlineLevel="0" collapsed="false">
      <c r="A73" s="1" t="n">
        <v>150</v>
      </c>
      <c r="B73" s="21" t="str">
        <f aca="false">D73&amp;"B"&amp;C73</f>
        <v>2B130</v>
      </c>
      <c r="C73" s="1" t="n">
        <v>130</v>
      </c>
      <c r="D73" s="1" t="n">
        <v>2</v>
      </c>
      <c r="E73" s="22" t="s">
        <v>211</v>
      </c>
    </row>
    <row r="74" customFormat="false" ht="13.8" hidden="false" customHeight="false" outlineLevel="0" collapsed="false">
      <c r="A74" s="1" t="n">
        <v>150</v>
      </c>
      <c r="B74" s="21" t="str">
        <f aca="false">D74&amp;"B"&amp;C74</f>
        <v>2B153</v>
      </c>
      <c r="C74" s="1" t="n">
        <v>153</v>
      </c>
      <c r="D74" s="1" t="n">
        <v>2</v>
      </c>
      <c r="E74" s="22" t="s">
        <v>216</v>
      </c>
    </row>
    <row r="75" customFormat="false" ht="13.8" hidden="false" customHeight="false" outlineLevel="0" collapsed="false">
      <c r="A75" s="1" t="n">
        <v>150</v>
      </c>
      <c r="B75" s="21" t="str">
        <f aca="false">D75&amp;"B"&amp;C75</f>
        <v>1B153</v>
      </c>
      <c r="C75" s="1" t="n">
        <v>153</v>
      </c>
      <c r="D75" s="1" t="n">
        <v>1</v>
      </c>
      <c r="E75" s="22" t="s">
        <v>221</v>
      </c>
    </row>
    <row r="76" customFormat="false" ht="13.8" hidden="false" customHeight="false" outlineLevel="0" collapsed="false">
      <c r="A76" s="1" t="n">
        <v>150</v>
      </c>
      <c r="B76" s="21" t="str">
        <f aca="false">D76&amp;"B"&amp;C76</f>
        <v>3B153</v>
      </c>
      <c r="C76" s="1" t="n">
        <v>153</v>
      </c>
      <c r="D76" s="1" t="n">
        <v>3</v>
      </c>
      <c r="E76" s="22" t="s">
        <v>226</v>
      </c>
    </row>
    <row r="77" customFormat="false" ht="13.8" hidden="false" customHeight="false" outlineLevel="0" collapsed="false">
      <c r="A77" s="1" t="n">
        <v>150</v>
      </c>
      <c r="B77" s="21" t="str">
        <f aca="false">D77&amp;"B"&amp;C77</f>
        <v>1B203</v>
      </c>
      <c r="C77" s="1" t="n">
        <v>203</v>
      </c>
      <c r="D77" s="1" t="n">
        <v>1</v>
      </c>
      <c r="E77" s="22" t="s">
        <v>231</v>
      </c>
    </row>
    <row r="78" customFormat="false" ht="13.8" hidden="false" customHeight="false" outlineLevel="0" collapsed="false">
      <c r="A78" s="1" t="n">
        <v>150</v>
      </c>
      <c r="B78" s="21" t="str">
        <f aca="false">D78&amp;"B"&amp;C78</f>
        <v>1B182</v>
      </c>
      <c r="C78" s="1" t="n">
        <v>182</v>
      </c>
      <c r="D78" s="1" t="n">
        <v>1</v>
      </c>
      <c r="E78" s="22" t="s">
        <v>235</v>
      </c>
    </row>
    <row r="79" customFormat="false" ht="13.8" hidden="false" customHeight="false" outlineLevel="0" collapsed="false">
      <c r="A79" s="1" t="n">
        <v>150</v>
      </c>
      <c r="B79" s="21" t="str">
        <f aca="false">D79&amp;"B"&amp;C79</f>
        <v>2B182</v>
      </c>
      <c r="C79" s="1" t="n">
        <v>182</v>
      </c>
      <c r="D79" s="1" t="n">
        <v>2</v>
      </c>
      <c r="E79" s="22" t="s">
        <v>239</v>
      </c>
    </row>
    <row r="80" customFormat="false" ht="13.8" hidden="false" customHeight="false" outlineLevel="0" collapsed="false">
      <c r="A80" s="1" t="n">
        <v>150</v>
      </c>
      <c r="B80" s="21" t="str">
        <f aca="false">D80&amp;"B"&amp;C80</f>
        <v>2B153</v>
      </c>
      <c r="C80" s="1" t="n">
        <v>153</v>
      </c>
      <c r="D80" s="1" t="n">
        <v>2</v>
      </c>
      <c r="E80" s="22" t="s">
        <v>243</v>
      </c>
    </row>
    <row r="81" customFormat="false" ht="13.8" hidden="false" customHeight="false" outlineLevel="0" collapsed="false">
      <c r="A81" s="1" t="n">
        <v>150</v>
      </c>
      <c r="B81" s="21" t="str">
        <f aca="false">D81&amp;"B"&amp;C81</f>
        <v>2B130</v>
      </c>
      <c r="C81" s="1" t="n">
        <v>130</v>
      </c>
      <c r="D81" s="1" t="n">
        <v>2</v>
      </c>
      <c r="E81" s="22" t="s">
        <v>247</v>
      </c>
    </row>
    <row r="82" customFormat="false" ht="13.8" hidden="false" customHeight="false" outlineLevel="0" collapsed="false">
      <c r="A82" s="1" t="n">
        <v>150</v>
      </c>
      <c r="B82" s="21" t="str">
        <f aca="false">D82&amp;"B"&amp;C82</f>
        <v>1B203</v>
      </c>
      <c r="C82" s="1" t="n">
        <v>203</v>
      </c>
      <c r="D82" s="1" t="n">
        <v>1</v>
      </c>
      <c r="E82" s="22" t="s">
        <v>250</v>
      </c>
    </row>
    <row r="83" customFormat="false" ht="13.8" hidden="false" customHeight="false" outlineLevel="0" collapsed="false">
      <c r="A83" s="1" t="n">
        <v>150</v>
      </c>
      <c r="B83" s="21" t="str">
        <f aca="false">D83&amp;"B"&amp;C83</f>
        <v>2B203</v>
      </c>
      <c r="C83" s="1" t="n">
        <v>203</v>
      </c>
      <c r="D83" s="1" t="n">
        <v>2</v>
      </c>
      <c r="E83" s="22" t="s">
        <v>253</v>
      </c>
    </row>
    <row r="84" customFormat="false" ht="13.8" hidden="false" customHeight="false" outlineLevel="0" collapsed="false">
      <c r="A84" s="1" t="n">
        <v>150</v>
      </c>
      <c r="B84" s="21" t="str">
        <f aca="false">D84&amp;"B"&amp;C84</f>
        <v>2B105</v>
      </c>
      <c r="C84" s="1" t="n">
        <v>105</v>
      </c>
      <c r="D84" s="1" t="n">
        <v>2</v>
      </c>
      <c r="E84" s="22" t="s">
        <v>256</v>
      </c>
    </row>
    <row r="85" customFormat="false" ht="13.8" hidden="false" customHeight="false" outlineLevel="0" collapsed="false">
      <c r="A85" s="1" t="n">
        <v>150</v>
      </c>
      <c r="B85" s="21" t="str">
        <f aca="false">D85&amp;"B"&amp;C85</f>
        <v>2B140</v>
      </c>
      <c r="C85" s="1" t="n">
        <v>140</v>
      </c>
      <c r="D85" s="1" t="n">
        <v>2</v>
      </c>
      <c r="E85" s="22" t="s">
        <v>259</v>
      </c>
    </row>
    <row r="86" customFormat="false" ht="13.8" hidden="false" customHeight="false" outlineLevel="0" collapsed="false">
      <c r="A86" s="1" t="n">
        <v>150</v>
      </c>
      <c r="B86" s="21" t="str">
        <f aca="false">D86&amp;"B"&amp;C86</f>
        <v>2B130</v>
      </c>
      <c r="C86" s="1" t="n">
        <v>130</v>
      </c>
      <c r="D86" s="1" t="n">
        <v>2</v>
      </c>
      <c r="E86" s="22" t="s">
        <v>262</v>
      </c>
    </row>
    <row r="87" customFormat="false" ht="13.8" hidden="false" customHeight="false" outlineLevel="0" collapsed="false">
      <c r="A87" s="1" t="n">
        <v>150</v>
      </c>
      <c r="B87" s="21" t="str">
        <f aca="false">D87&amp;"B"&amp;C87</f>
        <v>1B140</v>
      </c>
      <c r="C87" s="1" t="n">
        <v>140</v>
      </c>
      <c r="D87" s="1" t="n">
        <v>1</v>
      </c>
      <c r="E87" s="22" t="s">
        <v>265</v>
      </c>
    </row>
    <row r="88" customFormat="false" ht="13.8" hidden="false" customHeight="false" outlineLevel="0" collapsed="false">
      <c r="A88" s="1" t="n">
        <v>170</v>
      </c>
      <c r="B88" s="21" t="str">
        <f aca="false">D88&amp;"B"&amp;C88</f>
        <v>2B153</v>
      </c>
      <c r="C88" s="1" t="n">
        <v>153</v>
      </c>
      <c r="D88" s="1" t="n">
        <v>2</v>
      </c>
      <c r="E88" s="22" t="s">
        <v>180</v>
      </c>
    </row>
    <row r="89" customFormat="false" ht="13.8" hidden="false" customHeight="false" outlineLevel="0" collapsed="false">
      <c r="A89" s="1" t="n">
        <v>170</v>
      </c>
      <c r="B89" s="21" t="str">
        <f aca="false">D89&amp;"B"&amp;C89</f>
        <v>2B130</v>
      </c>
      <c r="C89" s="1" t="n">
        <v>130</v>
      </c>
      <c r="D89" s="1" t="n">
        <v>2</v>
      </c>
      <c r="E89" s="22" t="s">
        <v>186</v>
      </c>
    </row>
    <row r="90" customFormat="false" ht="13.8" hidden="false" customHeight="false" outlineLevel="0" collapsed="false">
      <c r="A90" s="1" t="n">
        <v>170</v>
      </c>
      <c r="B90" s="21" t="str">
        <f aca="false">D90&amp;"B"&amp;C90</f>
        <v>1B153</v>
      </c>
      <c r="C90" s="1" t="n">
        <v>153</v>
      </c>
      <c r="D90" s="1" t="n">
        <v>1</v>
      </c>
      <c r="E90" s="22" t="s">
        <v>192</v>
      </c>
    </row>
    <row r="91" customFormat="false" ht="13.8" hidden="false" customHeight="false" outlineLevel="0" collapsed="false">
      <c r="A91" s="1" t="n">
        <v>170</v>
      </c>
      <c r="B91" s="21" t="str">
        <f aca="false">D91&amp;"B"&amp;C91</f>
        <v>2B105</v>
      </c>
      <c r="C91" s="1" t="n">
        <v>105</v>
      </c>
      <c r="D91" s="1" t="n">
        <v>2</v>
      </c>
      <c r="E91" s="22" t="s">
        <v>197</v>
      </c>
    </row>
    <row r="92" customFormat="false" ht="13.8" hidden="false" customHeight="false" outlineLevel="0" collapsed="false">
      <c r="A92" s="1" t="n">
        <v>170</v>
      </c>
      <c r="B92" s="21" t="str">
        <f aca="false">D92&amp;"B"&amp;C92</f>
        <v>2B182</v>
      </c>
      <c r="C92" s="1" t="n">
        <v>182</v>
      </c>
      <c r="D92" s="1" t="n">
        <v>2</v>
      </c>
      <c r="E92" s="22" t="s">
        <v>202</v>
      </c>
    </row>
    <row r="93" customFormat="false" ht="13.8" hidden="false" customHeight="false" outlineLevel="0" collapsed="false">
      <c r="A93" s="1" t="n">
        <v>170</v>
      </c>
      <c r="B93" s="21" t="str">
        <f aca="false">D93&amp;"B"&amp;C93</f>
        <v>2B140</v>
      </c>
      <c r="C93" s="1" t="n">
        <v>140</v>
      </c>
      <c r="D93" s="1" t="n">
        <v>2</v>
      </c>
      <c r="E93" s="22" t="s">
        <v>207</v>
      </c>
    </row>
    <row r="94" customFormat="false" ht="13.8" hidden="false" customHeight="false" outlineLevel="0" collapsed="false">
      <c r="A94" s="1" t="n">
        <v>170</v>
      </c>
      <c r="B94" s="21" t="str">
        <f aca="false">D94&amp;"B"&amp;C94</f>
        <v>2B203</v>
      </c>
      <c r="C94" s="1" t="n">
        <v>203</v>
      </c>
      <c r="D94" s="1" t="n">
        <v>2</v>
      </c>
      <c r="E94" s="22" t="s">
        <v>212</v>
      </c>
    </row>
    <row r="95" customFormat="false" ht="13.8" hidden="false" customHeight="false" outlineLevel="0" collapsed="false">
      <c r="A95" s="1" t="n">
        <v>170</v>
      </c>
      <c r="B95" s="21" t="str">
        <f aca="false">D95&amp;"B"&amp;C95</f>
        <v>2B115</v>
      </c>
      <c r="C95" s="1" t="n">
        <v>115</v>
      </c>
      <c r="D95" s="1" t="n">
        <v>2</v>
      </c>
      <c r="E95" s="22" t="s">
        <v>217</v>
      </c>
    </row>
    <row r="96" customFormat="false" ht="13.8" hidden="false" customHeight="false" outlineLevel="0" collapsed="false">
      <c r="A96" s="1" t="n">
        <v>170</v>
      </c>
      <c r="B96" s="21" t="str">
        <f aca="false">D96&amp;"B"&amp;C96</f>
        <v>1B105</v>
      </c>
      <c r="C96" s="1" t="n">
        <v>105</v>
      </c>
      <c r="D96" s="1" t="n">
        <v>1</v>
      </c>
      <c r="E96" s="22" t="s">
        <v>222</v>
      </c>
    </row>
    <row r="97" customFormat="false" ht="13.8" hidden="false" customHeight="false" outlineLevel="0" collapsed="false">
      <c r="A97" s="1" t="n">
        <v>170</v>
      </c>
      <c r="B97" s="21" t="str">
        <f aca="false">D97&amp;"B"&amp;C97</f>
        <v>1B203</v>
      </c>
      <c r="C97" s="1" t="n">
        <v>203</v>
      </c>
      <c r="D97" s="1" t="n">
        <v>1</v>
      </c>
      <c r="E97" s="22" t="s">
        <v>227</v>
      </c>
    </row>
    <row r="98" customFormat="false" ht="13.8" hidden="false" customHeight="false" outlineLevel="0" collapsed="false">
      <c r="A98" s="1" t="n">
        <v>170</v>
      </c>
      <c r="B98" s="21" t="str">
        <f aca="false">D98&amp;"B"&amp;C98</f>
        <v>1B182</v>
      </c>
      <c r="C98" s="1" t="n">
        <v>182</v>
      </c>
      <c r="D98" s="1" t="n">
        <v>1</v>
      </c>
      <c r="E98" s="22" t="s">
        <v>232</v>
      </c>
    </row>
    <row r="99" customFormat="false" ht="13.8" hidden="false" customHeight="false" outlineLevel="0" collapsed="false">
      <c r="A99" s="1" t="n">
        <v>170</v>
      </c>
      <c r="B99" s="21" t="str">
        <f aca="false">D99&amp;"B"&amp;C99</f>
        <v>2B203</v>
      </c>
      <c r="C99" s="1" t="n">
        <v>203</v>
      </c>
      <c r="D99" s="1" t="n">
        <v>2</v>
      </c>
      <c r="E99" s="22" t="s">
        <v>236</v>
      </c>
    </row>
    <row r="100" customFormat="false" ht="13.8" hidden="false" customHeight="false" outlineLevel="0" collapsed="false">
      <c r="A100" s="1" t="n">
        <v>170</v>
      </c>
      <c r="B100" s="21" t="str">
        <f aca="false">D100&amp;"B"&amp;C100</f>
        <v>2B203</v>
      </c>
      <c r="C100" s="1" t="n">
        <v>203</v>
      </c>
      <c r="D100" s="1" t="n">
        <v>2</v>
      </c>
      <c r="E100" s="22" t="s">
        <v>240</v>
      </c>
    </row>
    <row r="101" customFormat="false" ht="13.8" hidden="false" customHeight="false" outlineLevel="0" collapsed="false">
      <c r="A101" s="1" t="n">
        <v>170</v>
      </c>
      <c r="B101" s="21" t="str">
        <f aca="false">D101&amp;"B"&amp;C101</f>
        <v>1B130</v>
      </c>
      <c r="C101" s="1" t="n">
        <v>130</v>
      </c>
      <c r="D101" s="1" t="n">
        <v>1</v>
      </c>
      <c r="E101" s="22" t="s">
        <v>244</v>
      </c>
    </row>
    <row r="102" customFormat="false" ht="13.8" hidden="false" customHeight="false" outlineLevel="0" collapsed="false">
      <c r="A102" s="1" t="n">
        <v>200</v>
      </c>
      <c r="B102" s="21" t="str">
        <f aca="false">D102&amp;"B"&amp;C102</f>
        <v>2B203</v>
      </c>
      <c r="C102" s="1" t="n">
        <v>203</v>
      </c>
      <c r="D102" s="1" t="n">
        <v>2</v>
      </c>
      <c r="E102" s="22" t="s">
        <v>181</v>
      </c>
    </row>
    <row r="103" customFormat="false" ht="13.8" hidden="false" customHeight="false" outlineLevel="0" collapsed="false">
      <c r="A103" s="1" t="n">
        <v>200</v>
      </c>
      <c r="B103" s="21" t="str">
        <f aca="false">D103&amp;"B"&amp;C103</f>
        <v>2B130</v>
      </c>
      <c r="C103" s="1" t="n">
        <v>130</v>
      </c>
      <c r="D103" s="1" t="n">
        <v>2</v>
      </c>
      <c r="E103" s="22" t="s">
        <v>187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38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05" activeCellId="0" sqref="B10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31.42"/>
    <col collapsed="false" customWidth="true" hidden="false" outlineLevel="0" max="3" min="3" style="1" width="13.15"/>
  </cols>
  <sheetData>
    <row r="2" customFormat="false" ht="15" hidden="false" customHeight="false" outlineLevel="0" collapsed="false">
      <c r="A2" s="23" t="s">
        <v>278</v>
      </c>
      <c r="B2" s="24" t="s">
        <v>279</v>
      </c>
      <c r="C2" s="25" t="s">
        <v>53</v>
      </c>
      <c r="D2" s="26" t="s">
        <v>130</v>
      </c>
    </row>
    <row r="3" customFormat="false" ht="15" hidden="false" customHeight="false" outlineLevel="0" collapsed="false">
      <c r="A3" s="27" t="str">
        <f aca="false">D3&amp;B3</f>
        <v>140117</v>
      </c>
      <c r="B3" s="28" t="n">
        <v>117</v>
      </c>
      <c r="C3" s="29" t="s">
        <v>280</v>
      </c>
      <c r="D3" s="30" t="n">
        <v>140</v>
      </c>
    </row>
    <row r="4" customFormat="false" ht="15" hidden="false" customHeight="false" outlineLevel="0" collapsed="false">
      <c r="A4" s="31" t="str">
        <f aca="false">D4&amp;B4</f>
        <v>140138</v>
      </c>
      <c r="B4" s="32" t="n">
        <v>138</v>
      </c>
      <c r="C4" s="33" t="s">
        <v>281</v>
      </c>
      <c r="D4" s="34" t="n">
        <v>140</v>
      </c>
    </row>
    <row r="5" customFormat="false" ht="15" hidden="false" customHeight="false" outlineLevel="0" collapsed="false">
      <c r="A5" s="27" t="str">
        <f aca="false">D5&amp;B5</f>
        <v>140165</v>
      </c>
      <c r="B5" s="28" t="n">
        <v>165</v>
      </c>
      <c r="C5" s="29" t="s">
        <v>282</v>
      </c>
      <c r="D5" s="30" t="n">
        <v>140</v>
      </c>
    </row>
    <row r="6" customFormat="false" ht="15" hidden="false" customHeight="false" outlineLevel="0" collapsed="false">
      <c r="A6" s="31" t="str">
        <f aca="false">D6&amp;B6</f>
        <v>140187</v>
      </c>
      <c r="B6" s="32" t="n">
        <v>187</v>
      </c>
      <c r="C6" s="33" t="s">
        <v>283</v>
      </c>
      <c r="D6" s="34" t="n">
        <v>140</v>
      </c>
    </row>
    <row r="7" customFormat="false" ht="15" hidden="false" customHeight="false" outlineLevel="0" collapsed="false">
      <c r="A7" s="27" t="str">
        <f aca="false">D7&amp;B7</f>
        <v>140200</v>
      </c>
      <c r="B7" s="28" t="n">
        <v>200</v>
      </c>
      <c r="C7" s="29" t="s">
        <v>284</v>
      </c>
      <c r="D7" s="30" t="n">
        <v>140</v>
      </c>
    </row>
    <row r="8" customFormat="false" ht="15" hidden="false" customHeight="false" outlineLevel="0" collapsed="false">
      <c r="A8" s="31" t="str">
        <f aca="false">D8&amp;B8</f>
        <v>140230</v>
      </c>
      <c r="B8" s="32" t="n">
        <v>230</v>
      </c>
      <c r="C8" s="33" t="s">
        <v>285</v>
      </c>
      <c r="D8" s="34" t="n">
        <v>140</v>
      </c>
    </row>
    <row r="9" customFormat="false" ht="15" hidden="false" customHeight="false" outlineLevel="0" collapsed="false">
      <c r="A9" s="27" t="str">
        <f aca="false">D9&amp;B9</f>
        <v>140240</v>
      </c>
      <c r="B9" s="28" t="n">
        <v>240</v>
      </c>
      <c r="C9" s="29" t="s">
        <v>286</v>
      </c>
      <c r="D9" s="30" t="n">
        <v>140</v>
      </c>
    </row>
    <row r="10" customFormat="false" ht="15" hidden="false" customHeight="false" outlineLevel="0" collapsed="false">
      <c r="A10" s="31" t="str">
        <f aca="false">D10&amp;B10</f>
        <v>140250</v>
      </c>
      <c r="B10" s="32" t="n">
        <v>250</v>
      </c>
      <c r="C10" s="33" t="s">
        <v>287</v>
      </c>
      <c r="D10" s="34" t="n">
        <v>140</v>
      </c>
    </row>
    <row r="11" customFormat="false" ht="15" hidden="false" customHeight="false" outlineLevel="0" collapsed="false">
      <c r="A11" s="27" t="str">
        <f aca="false">D11&amp;B11</f>
        <v>140275</v>
      </c>
      <c r="B11" s="28" t="n">
        <v>275</v>
      </c>
      <c r="C11" s="29" t="s">
        <v>288</v>
      </c>
      <c r="D11" s="30" t="n">
        <v>140</v>
      </c>
    </row>
    <row r="12" customFormat="false" ht="15" hidden="false" customHeight="false" outlineLevel="0" collapsed="false">
      <c r="A12" s="31" t="str">
        <f aca="false">D12&amp;B12</f>
        <v>140285</v>
      </c>
      <c r="B12" s="32" t="n">
        <v>285</v>
      </c>
      <c r="C12" s="33" t="s">
        <v>289</v>
      </c>
      <c r="D12" s="34" t="n">
        <v>140</v>
      </c>
    </row>
    <row r="13" customFormat="false" ht="15" hidden="false" customHeight="false" outlineLevel="0" collapsed="false">
      <c r="A13" s="27" t="str">
        <f aca="false">D13&amp;B13</f>
        <v>140290</v>
      </c>
      <c r="B13" s="28" t="n">
        <v>290</v>
      </c>
      <c r="C13" s="29" t="s">
        <v>290</v>
      </c>
      <c r="D13" s="30" t="n">
        <v>140</v>
      </c>
    </row>
    <row r="14" customFormat="false" ht="15" hidden="false" customHeight="false" outlineLevel="0" collapsed="false">
      <c r="A14" s="31" t="str">
        <f aca="false">D14&amp;B14</f>
        <v>140295</v>
      </c>
      <c r="B14" s="32" t="n">
        <v>295</v>
      </c>
      <c r="C14" s="33" t="s">
        <v>291</v>
      </c>
      <c r="D14" s="34" t="n">
        <v>140</v>
      </c>
    </row>
    <row r="15" customFormat="false" ht="15" hidden="false" customHeight="false" outlineLevel="0" collapsed="false">
      <c r="A15" s="27" t="str">
        <f aca="false">D15&amp;B15</f>
        <v>140310</v>
      </c>
      <c r="B15" s="28" t="n">
        <v>310</v>
      </c>
      <c r="C15" s="29" t="s">
        <v>292</v>
      </c>
      <c r="D15" s="30" t="n">
        <v>140</v>
      </c>
    </row>
    <row r="16" customFormat="false" ht="15" hidden="false" customHeight="false" outlineLevel="0" collapsed="false">
      <c r="A16" s="31" t="str">
        <f aca="false">D16&amp;B16</f>
        <v>140350</v>
      </c>
      <c r="B16" s="32" t="n">
        <v>350</v>
      </c>
      <c r="C16" s="33" t="s">
        <v>293</v>
      </c>
      <c r="D16" s="34" t="n">
        <v>140</v>
      </c>
    </row>
    <row r="17" customFormat="false" ht="15" hidden="false" customHeight="false" outlineLevel="0" collapsed="false">
      <c r="A17" s="27" t="str">
        <f aca="false">D17&amp;B17</f>
        <v>140360</v>
      </c>
      <c r="B17" s="28" t="n">
        <v>360</v>
      </c>
      <c r="C17" s="29" t="s">
        <v>294</v>
      </c>
      <c r="D17" s="30" t="n">
        <v>140</v>
      </c>
    </row>
    <row r="18" customFormat="false" ht="15" hidden="false" customHeight="false" outlineLevel="0" collapsed="false">
      <c r="A18" s="31" t="str">
        <f aca="false">D18&amp;B18</f>
        <v>140375</v>
      </c>
      <c r="B18" s="32" t="n">
        <v>375</v>
      </c>
      <c r="C18" s="33" t="s">
        <v>295</v>
      </c>
      <c r="D18" s="34" t="n">
        <v>140</v>
      </c>
    </row>
    <row r="19" customFormat="false" ht="15" hidden="false" customHeight="false" outlineLevel="0" collapsed="false">
      <c r="A19" s="27" t="str">
        <f aca="false">D19&amp;B19</f>
        <v>140385</v>
      </c>
      <c r="B19" s="28" t="n">
        <v>385</v>
      </c>
      <c r="C19" s="29" t="s">
        <v>296</v>
      </c>
      <c r="D19" s="30" t="n">
        <v>140</v>
      </c>
    </row>
    <row r="20" customFormat="false" ht="15" hidden="false" customHeight="false" outlineLevel="0" collapsed="false">
      <c r="A20" s="31" t="str">
        <f aca="false">D20&amp;B20</f>
        <v>140393</v>
      </c>
      <c r="B20" s="32" t="n">
        <v>393</v>
      </c>
      <c r="C20" s="33" t="s">
        <v>297</v>
      </c>
      <c r="D20" s="34" t="n">
        <v>140</v>
      </c>
    </row>
    <row r="21" customFormat="false" ht="15" hidden="false" customHeight="false" outlineLevel="0" collapsed="false">
      <c r="A21" s="27" t="str">
        <f aca="false">D21&amp;B21</f>
        <v>140403</v>
      </c>
      <c r="B21" s="28" t="n">
        <v>403</v>
      </c>
      <c r="C21" s="29" t="s">
        <v>298</v>
      </c>
      <c r="D21" s="30" t="n">
        <v>140</v>
      </c>
    </row>
    <row r="22" customFormat="false" ht="15" hidden="false" customHeight="false" outlineLevel="0" collapsed="false">
      <c r="A22" s="31" t="str">
        <f aca="false">D22&amp;B22</f>
        <v>140410</v>
      </c>
      <c r="B22" s="32" t="n">
        <v>410</v>
      </c>
      <c r="C22" s="33" t="s">
        <v>299</v>
      </c>
      <c r="D22" s="34" t="n">
        <v>140</v>
      </c>
    </row>
    <row r="23" customFormat="false" ht="15" hidden="false" customHeight="false" outlineLevel="0" collapsed="false">
      <c r="A23" s="27" t="str">
        <f aca="false">D23&amp;B23</f>
        <v>140415</v>
      </c>
      <c r="B23" s="28" t="n">
        <v>415</v>
      </c>
      <c r="C23" s="29" t="s">
        <v>300</v>
      </c>
      <c r="D23" s="30" t="n">
        <v>140</v>
      </c>
    </row>
    <row r="24" customFormat="false" ht="15" hidden="false" customHeight="false" outlineLevel="0" collapsed="false">
      <c r="A24" s="31" t="str">
        <f aca="false">D24&amp;B24</f>
        <v>140425</v>
      </c>
      <c r="B24" s="32" t="n">
        <v>425</v>
      </c>
      <c r="C24" s="33" t="s">
        <v>301</v>
      </c>
      <c r="D24" s="34" t="n">
        <v>140</v>
      </c>
    </row>
    <row r="25" customFormat="false" ht="15" hidden="false" customHeight="false" outlineLevel="0" collapsed="false">
      <c r="A25" s="27" t="str">
        <f aca="false">D25&amp;B25</f>
        <v>140435</v>
      </c>
      <c r="B25" s="28" t="n">
        <v>435</v>
      </c>
      <c r="C25" s="29" t="s">
        <v>302</v>
      </c>
      <c r="D25" s="30" t="n">
        <v>140</v>
      </c>
    </row>
    <row r="26" customFormat="false" ht="15" hidden="false" customHeight="false" outlineLevel="0" collapsed="false">
      <c r="A26" s="31" t="str">
        <f aca="false">D26&amp;B26</f>
        <v>140450</v>
      </c>
      <c r="B26" s="32" t="n">
        <v>450</v>
      </c>
      <c r="C26" s="33" t="s">
        <v>303</v>
      </c>
      <c r="D26" s="34" t="n">
        <v>140</v>
      </c>
    </row>
    <row r="27" customFormat="false" ht="15" hidden="false" customHeight="false" outlineLevel="0" collapsed="false">
      <c r="A27" s="27" t="str">
        <f aca="false">D27&amp;B27</f>
        <v>140455</v>
      </c>
      <c r="B27" s="28" t="n">
        <v>455</v>
      </c>
      <c r="C27" s="29" t="s">
        <v>304</v>
      </c>
      <c r="D27" s="30" t="n">
        <v>140</v>
      </c>
    </row>
    <row r="28" customFormat="false" ht="15" hidden="false" customHeight="false" outlineLevel="0" collapsed="false">
      <c r="A28" s="31" t="str">
        <f aca="false">D28&amp;B28</f>
        <v>140465</v>
      </c>
      <c r="B28" s="32" t="n">
        <v>465</v>
      </c>
      <c r="C28" s="33" t="s">
        <v>305</v>
      </c>
      <c r="D28" s="34" t="n">
        <v>140</v>
      </c>
    </row>
    <row r="29" customFormat="false" ht="15" hidden="false" customHeight="false" outlineLevel="0" collapsed="false">
      <c r="A29" s="27" t="str">
        <f aca="false">D29&amp;B29</f>
        <v>140470</v>
      </c>
      <c r="B29" s="28" t="n">
        <v>470</v>
      </c>
      <c r="C29" s="29" t="s">
        <v>306</v>
      </c>
      <c r="D29" s="30" t="n">
        <v>140</v>
      </c>
    </row>
    <row r="30" customFormat="false" ht="15" hidden="false" customHeight="false" outlineLevel="0" collapsed="false">
      <c r="A30" s="31" t="str">
        <f aca="false">D30&amp;B30</f>
        <v>140485</v>
      </c>
      <c r="B30" s="32" t="n">
        <v>485</v>
      </c>
      <c r="C30" s="33" t="s">
        <v>307</v>
      </c>
      <c r="D30" s="34" t="n">
        <v>140</v>
      </c>
    </row>
    <row r="31" customFormat="false" ht="15" hidden="false" customHeight="false" outlineLevel="0" collapsed="false">
      <c r="A31" s="27" t="str">
        <f aca="false">D31&amp;B31</f>
        <v>140485</v>
      </c>
      <c r="B31" s="28" t="n">
        <v>485</v>
      </c>
      <c r="C31" s="29" t="s">
        <v>308</v>
      </c>
      <c r="D31" s="30" t="n">
        <v>140</v>
      </c>
    </row>
    <row r="32" customFormat="false" ht="15" hidden="false" customHeight="false" outlineLevel="0" collapsed="false">
      <c r="A32" s="31" t="str">
        <f aca="false">D32&amp;B32</f>
        <v>140490</v>
      </c>
      <c r="B32" s="32" t="n">
        <v>490</v>
      </c>
      <c r="C32" s="33" t="s">
        <v>309</v>
      </c>
      <c r="D32" s="34" t="n">
        <v>140</v>
      </c>
    </row>
    <row r="33" customFormat="false" ht="15" hidden="false" customHeight="false" outlineLevel="0" collapsed="false">
      <c r="A33" s="27" t="str">
        <f aca="false">D33&amp;B33</f>
        <v>140495</v>
      </c>
      <c r="B33" s="28" t="n">
        <v>495</v>
      </c>
      <c r="C33" s="29" t="s">
        <v>310</v>
      </c>
      <c r="D33" s="30" t="n">
        <v>140</v>
      </c>
    </row>
    <row r="34" customFormat="false" ht="15" hidden="false" customHeight="false" outlineLevel="0" collapsed="false">
      <c r="A34" s="31" t="str">
        <f aca="false">D34&amp;B34</f>
        <v>140506</v>
      </c>
      <c r="B34" s="32" t="n">
        <v>506</v>
      </c>
      <c r="C34" s="33" t="s">
        <v>311</v>
      </c>
      <c r="D34" s="34" t="n">
        <v>140</v>
      </c>
    </row>
    <row r="35" customFormat="false" ht="15" hidden="false" customHeight="false" outlineLevel="0" collapsed="false">
      <c r="A35" s="27" t="str">
        <f aca="false">D35&amp;B35</f>
        <v>140508</v>
      </c>
      <c r="B35" s="28" t="n">
        <v>508</v>
      </c>
      <c r="C35" s="29" t="s">
        <v>312</v>
      </c>
      <c r="D35" s="30" t="n">
        <v>140</v>
      </c>
    </row>
    <row r="36" customFormat="false" ht="15" hidden="false" customHeight="false" outlineLevel="0" collapsed="false">
      <c r="A36" s="31" t="str">
        <f aca="false">D36&amp;B36</f>
        <v>140510</v>
      </c>
      <c r="B36" s="32" t="n">
        <v>510</v>
      </c>
      <c r="C36" s="33" t="s">
        <v>313</v>
      </c>
      <c r="D36" s="34" t="n">
        <v>140</v>
      </c>
    </row>
    <row r="37" customFormat="false" ht="15" hidden="false" customHeight="false" outlineLevel="0" collapsed="false">
      <c r="A37" s="27" t="str">
        <f aca="false">D37&amp;B37</f>
        <v>140515</v>
      </c>
      <c r="B37" s="28" t="n">
        <v>515</v>
      </c>
      <c r="C37" s="29" t="s">
        <v>314</v>
      </c>
      <c r="D37" s="30" t="n">
        <v>140</v>
      </c>
    </row>
    <row r="38" customFormat="false" ht="15" hidden="false" customHeight="false" outlineLevel="0" collapsed="false">
      <c r="A38" s="31" t="str">
        <f aca="false">D38&amp;B38</f>
        <v>140518</v>
      </c>
      <c r="B38" s="32" t="n">
        <v>518</v>
      </c>
      <c r="C38" s="33" t="s">
        <v>315</v>
      </c>
      <c r="D38" s="34" t="n">
        <v>140</v>
      </c>
    </row>
    <row r="39" customFormat="false" ht="15" hidden="false" customHeight="false" outlineLevel="0" collapsed="false">
      <c r="A39" s="27" t="str">
        <f aca="false">D39&amp;B39</f>
        <v>140528</v>
      </c>
      <c r="B39" s="28" t="n">
        <v>528</v>
      </c>
      <c r="C39" s="29" t="s">
        <v>316</v>
      </c>
      <c r="D39" s="30" t="n">
        <v>140</v>
      </c>
    </row>
    <row r="40" customFormat="false" ht="15" hidden="false" customHeight="false" outlineLevel="0" collapsed="false">
      <c r="A40" s="31" t="str">
        <f aca="false">D40&amp;B40</f>
        <v>140530</v>
      </c>
      <c r="B40" s="32" t="n">
        <v>530</v>
      </c>
      <c r="C40" s="33" t="s">
        <v>317</v>
      </c>
      <c r="D40" s="34" t="n">
        <v>140</v>
      </c>
    </row>
    <row r="41" customFormat="false" ht="15" hidden="false" customHeight="false" outlineLevel="0" collapsed="false">
      <c r="A41" s="27" t="str">
        <f aca="false">D41&amp;B41</f>
        <v>140540</v>
      </c>
      <c r="B41" s="28" t="n">
        <v>540</v>
      </c>
      <c r="C41" s="29" t="s">
        <v>318</v>
      </c>
      <c r="D41" s="30" t="n">
        <v>140</v>
      </c>
    </row>
    <row r="42" customFormat="false" ht="15" hidden="false" customHeight="false" outlineLevel="0" collapsed="false">
      <c r="A42" s="31" t="str">
        <f aca="false">D42&amp;B42</f>
        <v>140550</v>
      </c>
      <c r="B42" s="32" t="n">
        <v>550</v>
      </c>
      <c r="C42" s="33" t="s">
        <v>319</v>
      </c>
      <c r="D42" s="34" t="n">
        <v>140</v>
      </c>
    </row>
    <row r="43" customFormat="false" ht="15" hidden="false" customHeight="false" outlineLevel="0" collapsed="false">
      <c r="A43" s="27" t="str">
        <f aca="false">D43&amp;B43</f>
        <v>140560</v>
      </c>
      <c r="B43" s="28" t="n">
        <v>560</v>
      </c>
      <c r="C43" s="29" t="s">
        <v>320</v>
      </c>
      <c r="D43" s="30" t="n">
        <v>140</v>
      </c>
    </row>
    <row r="44" customFormat="false" ht="15" hidden="false" customHeight="false" outlineLevel="0" collapsed="false">
      <c r="A44" s="31" t="str">
        <f aca="false">D44&amp;B44</f>
        <v>140565</v>
      </c>
      <c r="B44" s="32" t="n">
        <v>565</v>
      </c>
      <c r="C44" s="33" t="s">
        <v>321</v>
      </c>
      <c r="D44" s="34" t="n">
        <v>140</v>
      </c>
    </row>
    <row r="45" customFormat="false" ht="15" hidden="false" customHeight="false" outlineLevel="0" collapsed="false">
      <c r="A45" s="27" t="str">
        <f aca="false">D45&amp;B45</f>
        <v>140570</v>
      </c>
      <c r="B45" s="28" t="n">
        <v>570</v>
      </c>
      <c r="C45" s="29" t="s">
        <v>322</v>
      </c>
      <c r="D45" s="30" t="n">
        <v>140</v>
      </c>
    </row>
    <row r="46" customFormat="false" ht="15" hidden="false" customHeight="false" outlineLevel="0" collapsed="false">
      <c r="A46" s="31" t="str">
        <f aca="false">D46&amp;B46</f>
        <v>140580</v>
      </c>
      <c r="B46" s="32" t="n">
        <v>580</v>
      </c>
      <c r="C46" s="33" t="s">
        <v>323</v>
      </c>
      <c r="D46" s="34" t="n">
        <v>140</v>
      </c>
    </row>
    <row r="47" customFormat="false" ht="15" hidden="false" customHeight="false" outlineLevel="0" collapsed="false">
      <c r="A47" s="27" t="str">
        <f aca="false">D47&amp;B47</f>
        <v>140590</v>
      </c>
      <c r="B47" s="28" t="n">
        <v>590</v>
      </c>
      <c r="C47" s="29" t="s">
        <v>324</v>
      </c>
      <c r="D47" s="30" t="n">
        <v>140</v>
      </c>
    </row>
    <row r="48" customFormat="false" ht="15" hidden="false" customHeight="false" outlineLevel="0" collapsed="false">
      <c r="A48" s="31" t="str">
        <f aca="false">D48&amp;B48</f>
        <v>140600</v>
      </c>
      <c r="B48" s="32" t="n">
        <v>600</v>
      </c>
      <c r="C48" s="33" t="s">
        <v>325</v>
      </c>
      <c r="D48" s="34" t="n">
        <v>140</v>
      </c>
    </row>
    <row r="49" customFormat="false" ht="15" hidden="false" customHeight="false" outlineLevel="0" collapsed="false">
      <c r="A49" s="27" t="str">
        <f aca="false">D49&amp;B49</f>
        <v>140605</v>
      </c>
      <c r="B49" s="28" t="n">
        <v>605</v>
      </c>
      <c r="C49" s="29" t="s">
        <v>326</v>
      </c>
      <c r="D49" s="30" t="n">
        <v>140</v>
      </c>
    </row>
    <row r="50" customFormat="false" ht="15" hidden="false" customHeight="false" outlineLevel="0" collapsed="false">
      <c r="A50" s="31" t="str">
        <f aca="false">D50&amp;B50</f>
        <v>140615</v>
      </c>
      <c r="B50" s="32" t="n">
        <v>615</v>
      </c>
      <c r="C50" s="33" t="s">
        <v>327</v>
      </c>
      <c r="D50" s="34" t="n">
        <v>140</v>
      </c>
    </row>
    <row r="51" customFormat="false" ht="15" hidden="false" customHeight="false" outlineLevel="0" collapsed="false">
      <c r="A51" s="27" t="str">
        <f aca="false">D51&amp;B51</f>
        <v>140617</v>
      </c>
      <c r="B51" s="28" t="n">
        <v>617</v>
      </c>
      <c r="C51" s="29" t="s">
        <v>328</v>
      </c>
      <c r="D51" s="30" t="n">
        <v>140</v>
      </c>
    </row>
    <row r="52" customFormat="false" ht="15" hidden="false" customHeight="false" outlineLevel="0" collapsed="false">
      <c r="A52" s="31" t="str">
        <f aca="false">D52&amp;B52</f>
        <v>140620</v>
      </c>
      <c r="B52" s="32" t="n">
        <v>620</v>
      </c>
      <c r="C52" s="33" t="s">
        <v>329</v>
      </c>
      <c r="D52" s="34" t="n">
        <v>140</v>
      </c>
    </row>
    <row r="53" customFormat="false" ht="15" hidden="false" customHeight="false" outlineLevel="0" collapsed="false">
      <c r="A53" s="27" t="str">
        <f aca="false">D53&amp;B53</f>
        <v>140632</v>
      </c>
      <c r="B53" s="28" t="n">
        <v>632</v>
      </c>
      <c r="C53" s="29" t="s">
        <v>330</v>
      </c>
      <c r="D53" s="30" t="n">
        <v>140</v>
      </c>
    </row>
    <row r="54" customFormat="false" ht="15" hidden="false" customHeight="false" outlineLevel="0" collapsed="false">
      <c r="A54" s="31" t="str">
        <f aca="false">D54&amp;B54</f>
        <v>140640</v>
      </c>
      <c r="B54" s="32" t="n">
        <v>640</v>
      </c>
      <c r="C54" s="33" t="s">
        <v>331</v>
      </c>
      <c r="D54" s="34" t="n">
        <v>140</v>
      </c>
    </row>
    <row r="55" customFormat="false" ht="15" hidden="false" customHeight="false" outlineLevel="0" collapsed="false">
      <c r="A55" s="27" t="str">
        <f aca="false">D55&amp;B55</f>
        <v>140650</v>
      </c>
      <c r="B55" s="28" t="n">
        <v>650</v>
      </c>
      <c r="C55" s="29" t="s">
        <v>332</v>
      </c>
      <c r="D55" s="30" t="n">
        <v>140</v>
      </c>
    </row>
    <row r="56" customFormat="false" ht="15" hidden="false" customHeight="false" outlineLevel="0" collapsed="false">
      <c r="A56" s="31" t="str">
        <f aca="false">D56&amp;B56</f>
        <v>140660</v>
      </c>
      <c r="B56" s="32" t="n">
        <v>660</v>
      </c>
      <c r="C56" s="33" t="s">
        <v>333</v>
      </c>
      <c r="D56" s="34" t="n">
        <v>140</v>
      </c>
    </row>
    <row r="57" customFormat="false" ht="15" hidden="false" customHeight="false" outlineLevel="0" collapsed="false">
      <c r="A57" s="27" t="str">
        <f aca="false">D57&amp;B57</f>
        <v>140670</v>
      </c>
      <c r="B57" s="28" t="n">
        <v>670</v>
      </c>
      <c r="C57" s="29" t="s">
        <v>334</v>
      </c>
      <c r="D57" s="30" t="n">
        <v>140</v>
      </c>
    </row>
    <row r="58" customFormat="false" ht="15" hidden="false" customHeight="false" outlineLevel="0" collapsed="false">
      <c r="A58" s="31" t="str">
        <f aca="false">D58&amp;B58</f>
        <v>140680</v>
      </c>
      <c r="B58" s="32" t="n">
        <v>680</v>
      </c>
      <c r="C58" s="35" t="s">
        <v>335</v>
      </c>
      <c r="D58" s="34" t="n">
        <v>140</v>
      </c>
    </row>
    <row r="59" customFormat="false" ht="15" hidden="false" customHeight="false" outlineLevel="0" collapsed="false">
      <c r="A59" s="27" t="str">
        <f aca="false">D59&amp;B59</f>
        <v>140690</v>
      </c>
      <c r="B59" s="28" t="n">
        <v>690</v>
      </c>
      <c r="C59" s="29" t="s">
        <v>336</v>
      </c>
      <c r="D59" s="30" t="n">
        <v>140</v>
      </c>
    </row>
    <row r="60" customFormat="false" ht="15" hidden="false" customHeight="false" outlineLevel="0" collapsed="false">
      <c r="A60" s="31" t="str">
        <f aca="false">D60&amp;B60</f>
        <v>140700</v>
      </c>
      <c r="B60" s="32" t="n">
        <v>700</v>
      </c>
      <c r="C60" s="33" t="s">
        <v>337</v>
      </c>
      <c r="D60" s="34" t="n">
        <v>140</v>
      </c>
    </row>
    <row r="61" customFormat="false" ht="15" hidden="false" customHeight="false" outlineLevel="0" collapsed="false">
      <c r="A61" s="27" t="str">
        <f aca="false">D61&amp;B61</f>
        <v>140705</v>
      </c>
      <c r="B61" s="28" t="n">
        <v>705</v>
      </c>
      <c r="C61" s="29" t="s">
        <v>338</v>
      </c>
      <c r="D61" s="30" t="n">
        <v>140</v>
      </c>
    </row>
    <row r="62" customFormat="false" ht="15" hidden="false" customHeight="false" outlineLevel="0" collapsed="false">
      <c r="A62" s="31" t="str">
        <f aca="false">D62&amp;B62</f>
        <v>140710</v>
      </c>
      <c r="B62" s="32" t="n">
        <v>710</v>
      </c>
      <c r="C62" s="33" t="s">
        <v>339</v>
      </c>
      <c r="D62" s="34" t="n">
        <v>140</v>
      </c>
    </row>
    <row r="63" customFormat="false" ht="15" hidden="false" customHeight="false" outlineLevel="0" collapsed="false">
      <c r="A63" s="27" t="str">
        <f aca="false">D63&amp;B63</f>
        <v>140715</v>
      </c>
      <c r="B63" s="28" t="n">
        <v>715</v>
      </c>
      <c r="C63" s="29" t="s">
        <v>340</v>
      </c>
      <c r="D63" s="30" t="n">
        <v>140</v>
      </c>
    </row>
    <row r="64" customFormat="false" ht="15" hidden="false" customHeight="false" outlineLevel="0" collapsed="false">
      <c r="A64" s="31" t="str">
        <f aca="false">D64&amp;B64</f>
        <v>140720</v>
      </c>
      <c r="B64" s="32" t="n">
        <v>720</v>
      </c>
      <c r="C64" s="33" t="s">
        <v>341</v>
      </c>
      <c r="D64" s="34" t="n">
        <v>140</v>
      </c>
    </row>
    <row r="65" customFormat="false" ht="15" hidden="false" customHeight="false" outlineLevel="0" collapsed="false">
      <c r="A65" s="27" t="str">
        <f aca="false">D65&amp;B65</f>
        <v>140735</v>
      </c>
      <c r="B65" s="28" t="n">
        <v>735</v>
      </c>
      <c r="C65" s="29" t="s">
        <v>342</v>
      </c>
      <c r="D65" s="30" t="n">
        <v>140</v>
      </c>
    </row>
    <row r="66" customFormat="false" ht="15" hidden="false" customHeight="false" outlineLevel="0" collapsed="false">
      <c r="A66" s="31" t="str">
        <f aca="false">D66&amp;B66</f>
        <v>140740</v>
      </c>
      <c r="B66" s="32" t="n">
        <v>740</v>
      </c>
      <c r="C66" s="33" t="s">
        <v>343</v>
      </c>
      <c r="D66" s="34" t="n">
        <v>140</v>
      </c>
    </row>
    <row r="67" customFormat="false" ht="15" hidden="false" customHeight="false" outlineLevel="0" collapsed="false">
      <c r="A67" s="27" t="str">
        <f aca="false">D67&amp;B67</f>
        <v>140740</v>
      </c>
      <c r="B67" s="28" t="n">
        <v>740</v>
      </c>
      <c r="C67" s="29" t="s">
        <v>344</v>
      </c>
      <c r="D67" s="30" t="n">
        <v>140</v>
      </c>
    </row>
    <row r="68" customFormat="false" ht="15" hidden="false" customHeight="false" outlineLevel="0" collapsed="false">
      <c r="A68" s="31" t="str">
        <f aca="false">D68&amp;B68</f>
        <v>140745</v>
      </c>
      <c r="B68" s="32" t="n">
        <v>745</v>
      </c>
      <c r="C68" s="33" t="s">
        <v>345</v>
      </c>
      <c r="D68" s="34" t="n">
        <v>140</v>
      </c>
    </row>
    <row r="69" customFormat="false" ht="15" hidden="false" customHeight="false" outlineLevel="0" collapsed="false">
      <c r="A69" s="27" t="str">
        <f aca="false">D69&amp;B69</f>
        <v>140750</v>
      </c>
      <c r="B69" s="28" t="n">
        <v>750</v>
      </c>
      <c r="C69" s="29" t="s">
        <v>346</v>
      </c>
      <c r="D69" s="30" t="n">
        <v>140</v>
      </c>
    </row>
    <row r="70" customFormat="false" ht="15" hidden="false" customHeight="false" outlineLevel="0" collapsed="false">
      <c r="A70" s="31" t="str">
        <f aca="false">D70&amp;B70</f>
        <v>140755</v>
      </c>
      <c r="B70" s="32" t="n">
        <v>755</v>
      </c>
      <c r="C70" s="33" t="s">
        <v>347</v>
      </c>
      <c r="D70" s="34" t="n">
        <v>140</v>
      </c>
    </row>
    <row r="71" customFormat="false" ht="15" hidden="false" customHeight="false" outlineLevel="0" collapsed="false">
      <c r="A71" s="27" t="str">
        <f aca="false">D71&amp;B71</f>
        <v>140760</v>
      </c>
      <c r="B71" s="28" t="n">
        <v>760</v>
      </c>
      <c r="C71" s="29" t="s">
        <v>348</v>
      </c>
      <c r="D71" s="30" t="n">
        <v>140</v>
      </c>
    </row>
    <row r="72" customFormat="false" ht="15" hidden="false" customHeight="false" outlineLevel="0" collapsed="false">
      <c r="A72" s="31" t="str">
        <f aca="false">D72&amp;B72</f>
        <v>140765</v>
      </c>
      <c r="B72" s="32" t="n">
        <v>765</v>
      </c>
      <c r="C72" s="33" t="s">
        <v>349</v>
      </c>
      <c r="D72" s="34" t="n">
        <v>140</v>
      </c>
    </row>
    <row r="73" customFormat="false" ht="15" hidden="false" customHeight="false" outlineLevel="0" collapsed="false">
      <c r="A73" s="27" t="str">
        <f aca="false">D73&amp;B73</f>
        <v>140780</v>
      </c>
      <c r="B73" s="28" t="n">
        <v>780</v>
      </c>
      <c r="C73" s="29" t="s">
        <v>350</v>
      </c>
      <c r="D73" s="30" t="n">
        <v>140</v>
      </c>
    </row>
    <row r="74" customFormat="false" ht="15" hidden="false" customHeight="false" outlineLevel="0" collapsed="false">
      <c r="A74" s="31" t="str">
        <f aca="false">D74&amp;B74</f>
        <v>140785</v>
      </c>
      <c r="B74" s="32" t="n">
        <v>785</v>
      </c>
      <c r="C74" s="33" t="s">
        <v>351</v>
      </c>
      <c r="D74" s="34" t="n">
        <v>140</v>
      </c>
    </row>
    <row r="75" customFormat="false" ht="15" hidden="false" customHeight="false" outlineLevel="0" collapsed="false">
      <c r="A75" s="27" t="str">
        <f aca="false">D75&amp;B75</f>
        <v>140790</v>
      </c>
      <c r="B75" s="28" t="n">
        <v>790</v>
      </c>
      <c r="C75" s="29" t="s">
        <v>352</v>
      </c>
      <c r="D75" s="30" t="n">
        <v>140</v>
      </c>
    </row>
    <row r="76" customFormat="false" ht="15" hidden="false" customHeight="false" outlineLevel="0" collapsed="false">
      <c r="A76" s="31" t="str">
        <f aca="false">D76&amp;B76</f>
        <v>140795</v>
      </c>
      <c r="B76" s="32" t="n">
        <v>795</v>
      </c>
      <c r="C76" s="33" t="s">
        <v>353</v>
      </c>
      <c r="D76" s="34" t="n">
        <v>140</v>
      </c>
    </row>
    <row r="77" customFormat="false" ht="15" hidden="false" customHeight="false" outlineLevel="0" collapsed="false">
      <c r="A77" s="27" t="str">
        <f aca="false">D77&amp;B77</f>
        <v>140805</v>
      </c>
      <c r="B77" s="28" t="n">
        <v>805</v>
      </c>
      <c r="C77" s="29" t="s">
        <v>354</v>
      </c>
      <c r="D77" s="30" t="n">
        <v>140</v>
      </c>
    </row>
    <row r="78" customFormat="false" ht="15" hidden="false" customHeight="false" outlineLevel="0" collapsed="false">
      <c r="A78" s="31" t="str">
        <f aca="false">D78&amp;B78</f>
        <v>140815</v>
      </c>
      <c r="B78" s="32" t="n">
        <v>815</v>
      </c>
      <c r="C78" s="33" t="s">
        <v>355</v>
      </c>
      <c r="D78" s="34" t="n">
        <v>140</v>
      </c>
    </row>
    <row r="79" customFormat="false" ht="15" hidden="false" customHeight="false" outlineLevel="0" collapsed="false">
      <c r="A79" s="27" t="str">
        <f aca="false">D79&amp;B79</f>
        <v>140820</v>
      </c>
      <c r="B79" s="28" t="n">
        <v>820</v>
      </c>
      <c r="C79" s="29" t="s">
        <v>356</v>
      </c>
      <c r="D79" s="30" t="n">
        <v>140</v>
      </c>
    </row>
    <row r="80" customFormat="false" ht="15" hidden="false" customHeight="false" outlineLevel="0" collapsed="false">
      <c r="A80" s="31" t="str">
        <f aca="false">D80&amp;B80</f>
        <v>140825</v>
      </c>
      <c r="B80" s="32" t="n">
        <v>825</v>
      </c>
      <c r="C80" s="33" t="s">
        <v>357</v>
      </c>
      <c r="D80" s="34" t="n">
        <v>140</v>
      </c>
    </row>
    <row r="81" customFormat="false" ht="15" hidden="false" customHeight="false" outlineLevel="0" collapsed="false">
      <c r="A81" s="27" t="str">
        <f aca="false">D81&amp;B81</f>
        <v>140830</v>
      </c>
      <c r="B81" s="28" t="n">
        <v>830</v>
      </c>
      <c r="C81" s="29" t="s">
        <v>358</v>
      </c>
      <c r="D81" s="30" t="n">
        <v>140</v>
      </c>
    </row>
    <row r="82" customFormat="false" ht="15" hidden="false" customHeight="false" outlineLevel="0" collapsed="false">
      <c r="A82" s="31" t="str">
        <f aca="false">D82&amp;B82</f>
        <v>140840</v>
      </c>
      <c r="B82" s="32" t="n">
        <v>840</v>
      </c>
      <c r="C82" s="33" t="s">
        <v>359</v>
      </c>
      <c r="D82" s="34" t="n">
        <v>140</v>
      </c>
    </row>
    <row r="83" customFormat="false" ht="15" hidden="false" customHeight="false" outlineLevel="0" collapsed="false">
      <c r="A83" s="27" t="str">
        <f aca="false">D83&amp;B83</f>
        <v>140845</v>
      </c>
      <c r="B83" s="28" t="n">
        <v>845</v>
      </c>
      <c r="C83" s="29" t="s">
        <v>360</v>
      </c>
      <c r="D83" s="30" t="n">
        <v>140</v>
      </c>
    </row>
    <row r="84" customFormat="false" ht="15" hidden="false" customHeight="false" outlineLevel="0" collapsed="false">
      <c r="A84" s="31" t="str">
        <f aca="false">D84&amp;B84</f>
        <v>140855</v>
      </c>
      <c r="B84" s="32" t="n">
        <v>855</v>
      </c>
      <c r="C84" s="33" t="s">
        <v>361</v>
      </c>
      <c r="D84" s="34" t="n">
        <v>140</v>
      </c>
    </row>
    <row r="85" customFormat="false" ht="15" hidden="false" customHeight="false" outlineLevel="0" collapsed="false">
      <c r="A85" s="27" t="str">
        <f aca="false">D85&amp;B85</f>
        <v>140860</v>
      </c>
      <c r="B85" s="28" t="n">
        <v>860</v>
      </c>
      <c r="C85" s="29" t="s">
        <v>362</v>
      </c>
      <c r="D85" s="30" t="n">
        <v>140</v>
      </c>
    </row>
    <row r="86" customFormat="false" ht="15" hidden="false" customHeight="false" outlineLevel="0" collapsed="false">
      <c r="A86" s="31" t="str">
        <f aca="false">D86&amp;B86</f>
        <v>140865</v>
      </c>
      <c r="B86" s="32" t="n">
        <v>865</v>
      </c>
      <c r="C86" s="33" t="s">
        <v>363</v>
      </c>
      <c r="D86" s="34" t="n">
        <v>140</v>
      </c>
    </row>
    <row r="87" customFormat="false" ht="15" hidden="false" customHeight="false" outlineLevel="0" collapsed="false">
      <c r="A87" s="27" t="str">
        <f aca="false">D87&amp;B87</f>
        <v>140870</v>
      </c>
      <c r="B87" s="28" t="n">
        <v>870</v>
      </c>
      <c r="C87" s="29" t="s">
        <v>364</v>
      </c>
      <c r="D87" s="30" t="n">
        <v>140</v>
      </c>
    </row>
    <row r="88" customFormat="false" ht="15" hidden="false" customHeight="false" outlineLevel="0" collapsed="false">
      <c r="A88" s="31" t="str">
        <f aca="false">D88&amp;B88</f>
        <v>140875</v>
      </c>
      <c r="B88" s="32" t="n">
        <v>875</v>
      </c>
      <c r="C88" s="33" t="s">
        <v>365</v>
      </c>
      <c r="D88" s="34" t="n">
        <v>140</v>
      </c>
    </row>
    <row r="89" customFormat="false" ht="15" hidden="false" customHeight="false" outlineLevel="0" collapsed="false">
      <c r="A89" s="27" t="str">
        <f aca="false">D89&amp;B89</f>
        <v>140880</v>
      </c>
      <c r="B89" s="28" t="n">
        <v>880</v>
      </c>
      <c r="C89" s="29" t="s">
        <v>366</v>
      </c>
      <c r="D89" s="30" t="n">
        <v>140</v>
      </c>
    </row>
    <row r="90" customFormat="false" ht="15" hidden="false" customHeight="false" outlineLevel="0" collapsed="false">
      <c r="A90" s="31" t="str">
        <f aca="false">D90&amp;B90</f>
        <v>140883</v>
      </c>
      <c r="B90" s="32" t="n">
        <v>883</v>
      </c>
      <c r="C90" s="33" t="s">
        <v>367</v>
      </c>
      <c r="D90" s="34" t="n">
        <v>140</v>
      </c>
    </row>
    <row r="91" customFormat="false" ht="15" hidden="false" customHeight="false" outlineLevel="0" collapsed="false">
      <c r="A91" s="27" t="str">
        <f aca="false">D91&amp;B91</f>
        <v>140890</v>
      </c>
      <c r="B91" s="28" t="n">
        <v>890</v>
      </c>
      <c r="C91" s="29" t="s">
        <v>368</v>
      </c>
      <c r="D91" s="30" t="n">
        <v>140</v>
      </c>
    </row>
    <row r="92" customFormat="false" ht="15" hidden="false" customHeight="false" outlineLevel="0" collapsed="false">
      <c r="A92" s="31" t="str">
        <f aca="false">D92&amp;B92</f>
        <v>140900</v>
      </c>
      <c r="B92" s="32" t="n">
        <v>900</v>
      </c>
      <c r="C92" s="33" t="s">
        <v>369</v>
      </c>
      <c r="D92" s="34" t="n">
        <v>140</v>
      </c>
    </row>
    <row r="93" customFormat="false" ht="15" hidden="false" customHeight="false" outlineLevel="0" collapsed="false">
      <c r="A93" s="27" t="str">
        <f aca="false">D93&amp;B93</f>
        <v>140910</v>
      </c>
      <c r="B93" s="28" t="n">
        <v>910</v>
      </c>
      <c r="C93" s="29" t="s">
        <v>370</v>
      </c>
      <c r="D93" s="30" t="n">
        <v>140</v>
      </c>
    </row>
    <row r="94" customFormat="false" ht="15" hidden="false" customHeight="false" outlineLevel="0" collapsed="false">
      <c r="A94" s="31" t="str">
        <f aca="false">D94&amp;B94</f>
        <v>140930</v>
      </c>
      <c r="B94" s="32" t="n">
        <v>930</v>
      </c>
      <c r="C94" s="33" t="s">
        <v>371</v>
      </c>
      <c r="D94" s="34" t="n">
        <v>140</v>
      </c>
    </row>
    <row r="95" customFormat="false" ht="15" hidden="false" customHeight="false" outlineLevel="0" collapsed="false">
      <c r="A95" s="27" t="str">
        <f aca="false">D95&amp;B95</f>
        <v>140940</v>
      </c>
      <c r="B95" s="28" t="n">
        <v>940</v>
      </c>
      <c r="C95" s="29" t="s">
        <v>372</v>
      </c>
      <c r="D95" s="30" t="n">
        <v>140</v>
      </c>
    </row>
    <row r="96" customFormat="false" ht="15" hidden="false" customHeight="false" outlineLevel="0" collapsed="false">
      <c r="A96" s="31" t="str">
        <f aca="false">D96&amp;B96</f>
        <v>140950</v>
      </c>
      <c r="B96" s="32" t="n">
        <v>950</v>
      </c>
      <c r="C96" s="33" t="s">
        <v>373</v>
      </c>
      <c r="D96" s="34" t="n">
        <v>140</v>
      </c>
    </row>
    <row r="97" customFormat="false" ht="15" hidden="false" customHeight="false" outlineLevel="0" collapsed="false">
      <c r="A97" s="27" t="str">
        <f aca="false">D97&amp;B97</f>
        <v>140970</v>
      </c>
      <c r="B97" s="28" t="n">
        <v>970</v>
      </c>
      <c r="C97" s="29" t="s">
        <v>374</v>
      </c>
      <c r="D97" s="30" t="n">
        <v>140</v>
      </c>
    </row>
    <row r="98" customFormat="false" ht="15" hidden="false" customHeight="false" outlineLevel="0" collapsed="false">
      <c r="A98" s="31" t="str">
        <f aca="false">D98&amp;B98</f>
        <v>140975</v>
      </c>
      <c r="B98" s="32" t="n">
        <v>975</v>
      </c>
      <c r="C98" s="33" t="s">
        <v>375</v>
      </c>
      <c r="D98" s="34" t="n">
        <v>140</v>
      </c>
    </row>
    <row r="99" customFormat="false" ht="15" hidden="false" customHeight="false" outlineLevel="0" collapsed="false">
      <c r="A99" s="27" t="str">
        <f aca="false">D99&amp;B99</f>
        <v>140990</v>
      </c>
      <c r="B99" s="28" t="n">
        <v>990</v>
      </c>
      <c r="C99" s="29" t="s">
        <v>376</v>
      </c>
      <c r="D99" s="30" t="n">
        <v>140</v>
      </c>
    </row>
    <row r="100" customFormat="false" ht="15" hidden="false" customHeight="false" outlineLevel="0" collapsed="false">
      <c r="A100" s="31" t="str">
        <f aca="false">D100&amp;B100</f>
        <v>140995</v>
      </c>
      <c r="B100" s="32" t="n">
        <v>995</v>
      </c>
      <c r="C100" s="33" t="s">
        <v>377</v>
      </c>
      <c r="D100" s="34" t="n">
        <v>140</v>
      </c>
    </row>
    <row r="101" customFormat="false" ht="15" hidden="false" customHeight="false" outlineLevel="0" collapsed="false">
      <c r="A101" s="27" t="str">
        <f aca="false">D101&amp;B101</f>
        <v>1401010</v>
      </c>
      <c r="B101" s="28" t="n">
        <v>1010</v>
      </c>
      <c r="C101" s="29" t="s">
        <v>378</v>
      </c>
      <c r="D101" s="30" t="n">
        <v>140</v>
      </c>
    </row>
    <row r="102" customFormat="false" ht="15" hidden="false" customHeight="false" outlineLevel="0" collapsed="false">
      <c r="A102" s="31" t="str">
        <f aca="false">D102&amp;B102</f>
        <v>1401030</v>
      </c>
      <c r="B102" s="32" t="n">
        <v>1030</v>
      </c>
      <c r="C102" s="33" t="s">
        <v>379</v>
      </c>
      <c r="D102" s="34" t="n">
        <v>140</v>
      </c>
    </row>
    <row r="103" customFormat="false" ht="15" hidden="false" customHeight="false" outlineLevel="0" collapsed="false">
      <c r="A103" s="27" t="str">
        <f aca="false">D103&amp;B103</f>
        <v>1401060</v>
      </c>
      <c r="B103" s="28" t="n">
        <v>1060</v>
      </c>
      <c r="C103" s="29" t="s">
        <v>380</v>
      </c>
      <c r="D103" s="30" t="n">
        <v>140</v>
      </c>
    </row>
    <row r="104" customFormat="false" ht="15" hidden="false" customHeight="false" outlineLevel="0" collapsed="false">
      <c r="A104" s="31" t="str">
        <f aca="false">D104&amp;B104</f>
        <v>144860</v>
      </c>
      <c r="B104" s="32" t="n">
        <v>860</v>
      </c>
      <c r="C104" s="33" t="s">
        <v>381</v>
      </c>
      <c r="D104" s="34" t="n">
        <v>144</v>
      </c>
    </row>
    <row r="105" customFormat="false" ht="15" hidden="false" customHeight="false" outlineLevel="0" collapsed="false">
      <c r="A105" s="27" t="str">
        <f aca="false">D105&amp;B105</f>
        <v>32030</v>
      </c>
      <c r="B105" s="28" t="n">
        <v>30</v>
      </c>
      <c r="C105" s="29" t="s">
        <v>382</v>
      </c>
      <c r="D105" s="30" t="n">
        <v>320</v>
      </c>
    </row>
    <row r="106" customFormat="false" ht="15" hidden="false" customHeight="false" outlineLevel="0" collapsed="false">
      <c r="A106" s="31" t="str">
        <f aca="false">D106&amp;B106</f>
        <v>32035</v>
      </c>
      <c r="B106" s="32" t="n">
        <v>35</v>
      </c>
      <c r="C106" s="33" t="s">
        <v>383</v>
      </c>
      <c r="D106" s="34" t="n">
        <v>320</v>
      </c>
    </row>
    <row r="107" customFormat="false" ht="15" hidden="false" customHeight="false" outlineLevel="0" collapsed="false">
      <c r="A107" s="27" t="str">
        <f aca="false">D107&amp;B107</f>
        <v>32037</v>
      </c>
      <c r="B107" s="28" t="n">
        <v>37</v>
      </c>
      <c r="C107" s="29" t="s">
        <v>384</v>
      </c>
      <c r="D107" s="30" t="n">
        <v>320</v>
      </c>
    </row>
    <row r="108" customFormat="false" ht="15" hidden="false" customHeight="false" outlineLevel="0" collapsed="false">
      <c r="A108" s="31" t="str">
        <f aca="false">D108&amp;B108</f>
        <v>32042</v>
      </c>
      <c r="B108" s="32" t="n">
        <v>42</v>
      </c>
      <c r="C108" s="33" t="s">
        <v>385</v>
      </c>
      <c r="D108" s="34" t="n">
        <v>320</v>
      </c>
    </row>
    <row r="109" customFormat="false" ht="15" hidden="false" customHeight="false" outlineLevel="0" collapsed="false">
      <c r="A109" s="27" t="str">
        <f aca="false">D109&amp;B109</f>
        <v>32044</v>
      </c>
      <c r="B109" s="28" t="n">
        <v>44</v>
      </c>
      <c r="C109" s="29" t="s">
        <v>386</v>
      </c>
      <c r="D109" s="30" t="n">
        <v>320</v>
      </c>
    </row>
    <row r="110" customFormat="false" ht="15" hidden="false" customHeight="false" outlineLevel="0" collapsed="false">
      <c r="A110" s="31" t="str">
        <f aca="false">D110&amp;B110</f>
        <v>32047</v>
      </c>
      <c r="B110" s="32" t="n">
        <v>47</v>
      </c>
      <c r="C110" s="33" t="s">
        <v>387</v>
      </c>
      <c r="D110" s="34" t="n">
        <v>320</v>
      </c>
    </row>
    <row r="111" customFormat="false" ht="15" hidden="false" customHeight="false" outlineLevel="0" collapsed="false">
      <c r="A111" s="27" t="str">
        <f aca="false">D111&amp;B111</f>
        <v>32049</v>
      </c>
      <c r="B111" s="28" t="n">
        <v>49</v>
      </c>
      <c r="C111" s="29" t="s">
        <v>388</v>
      </c>
      <c r="D111" s="30" t="n">
        <v>320</v>
      </c>
    </row>
    <row r="112" customFormat="false" ht="15" hidden="false" customHeight="false" outlineLevel="0" collapsed="false">
      <c r="A112" s="31" t="str">
        <f aca="false">D112&amp;B112</f>
        <v>32052</v>
      </c>
      <c r="B112" s="32" t="n">
        <v>52</v>
      </c>
      <c r="C112" s="33" t="s">
        <v>389</v>
      </c>
      <c r="D112" s="34" t="n">
        <v>320</v>
      </c>
    </row>
    <row r="113" customFormat="false" ht="15" hidden="false" customHeight="false" outlineLevel="0" collapsed="false">
      <c r="A113" s="27" t="str">
        <f aca="false">D113&amp;B113</f>
        <v>32054</v>
      </c>
      <c r="B113" s="28" t="n">
        <v>54</v>
      </c>
      <c r="C113" s="29" t="s">
        <v>390</v>
      </c>
      <c r="D113" s="30" t="n">
        <v>320</v>
      </c>
    </row>
    <row r="114" customFormat="false" ht="15" hidden="false" customHeight="false" outlineLevel="0" collapsed="false">
      <c r="A114" s="31" t="str">
        <f aca="false">D114&amp;B114</f>
        <v>32055</v>
      </c>
      <c r="B114" s="32" t="n">
        <v>55</v>
      </c>
      <c r="C114" s="33" t="s">
        <v>391</v>
      </c>
      <c r="D114" s="34" t="n">
        <v>320</v>
      </c>
    </row>
    <row r="115" customFormat="false" ht="15" hidden="false" customHeight="false" outlineLevel="0" collapsed="false">
      <c r="A115" s="27" t="str">
        <f aca="false">D115&amp;B115</f>
        <v>32056</v>
      </c>
      <c r="B115" s="28" t="n">
        <v>56</v>
      </c>
      <c r="C115" s="29" t="s">
        <v>392</v>
      </c>
      <c r="D115" s="30" t="n">
        <v>320</v>
      </c>
    </row>
    <row r="116" customFormat="false" ht="15" hidden="false" customHeight="false" outlineLevel="0" collapsed="false">
      <c r="A116" s="31" t="str">
        <f aca="false">D116&amp;B116</f>
        <v>32059</v>
      </c>
      <c r="B116" s="32" t="n">
        <v>59</v>
      </c>
      <c r="C116" s="33" t="s">
        <v>393</v>
      </c>
      <c r="D116" s="34" t="n">
        <v>320</v>
      </c>
    </row>
    <row r="117" customFormat="false" ht="15" hidden="false" customHeight="false" outlineLevel="0" collapsed="false">
      <c r="A117" s="27" t="str">
        <f aca="false">D117&amp;B117</f>
        <v>32060</v>
      </c>
      <c r="B117" s="28" t="n">
        <v>60</v>
      </c>
      <c r="C117" s="29" t="s">
        <v>394</v>
      </c>
      <c r="D117" s="30" t="n">
        <v>320</v>
      </c>
    </row>
    <row r="118" customFormat="false" ht="15" hidden="false" customHeight="false" outlineLevel="0" collapsed="false">
      <c r="A118" s="31" t="str">
        <f aca="false">D118&amp;B118</f>
        <v>32064</v>
      </c>
      <c r="B118" s="32" t="n">
        <v>64</v>
      </c>
      <c r="C118" s="33" t="s">
        <v>395</v>
      </c>
      <c r="D118" s="34" t="n">
        <v>320</v>
      </c>
    </row>
    <row r="119" customFormat="false" ht="15" hidden="false" customHeight="false" outlineLevel="0" collapsed="false">
      <c r="A119" s="27" t="str">
        <f aca="false">D119&amp;B119</f>
        <v>32068</v>
      </c>
      <c r="B119" s="28" t="n">
        <v>68</v>
      </c>
      <c r="C119" s="29" t="s">
        <v>396</v>
      </c>
      <c r="D119" s="30" t="n">
        <v>320</v>
      </c>
    </row>
    <row r="120" customFormat="false" ht="15" hidden="false" customHeight="false" outlineLevel="0" collapsed="false">
      <c r="A120" s="31" t="str">
        <f aca="false">D120&amp;B120</f>
        <v>32069</v>
      </c>
      <c r="B120" s="32" t="n">
        <v>69</v>
      </c>
      <c r="C120" s="33" t="s">
        <v>397</v>
      </c>
      <c r="D120" s="34" t="n">
        <v>320</v>
      </c>
    </row>
    <row r="121" customFormat="false" ht="15" hidden="false" customHeight="false" outlineLevel="0" collapsed="false">
      <c r="A121" s="27" t="str">
        <f aca="false">D121&amp;B121</f>
        <v>32070</v>
      </c>
      <c r="B121" s="28" t="n">
        <v>70</v>
      </c>
      <c r="C121" s="29" t="s">
        <v>398</v>
      </c>
      <c r="D121" s="30" t="n">
        <v>320</v>
      </c>
    </row>
    <row r="122" customFormat="false" ht="15" hidden="false" customHeight="false" outlineLevel="0" collapsed="false">
      <c r="A122" s="31" t="str">
        <f aca="false">D122&amp;B122</f>
        <v>32070</v>
      </c>
      <c r="B122" s="32" t="n">
        <v>70</v>
      </c>
      <c r="C122" s="33" t="s">
        <v>399</v>
      </c>
      <c r="D122" s="34" t="n">
        <v>320</v>
      </c>
    </row>
    <row r="123" customFormat="false" ht="15" hidden="false" customHeight="false" outlineLevel="0" collapsed="false">
      <c r="A123" s="27" t="str">
        <f aca="false">D123&amp;B123</f>
        <v>32072</v>
      </c>
      <c r="B123" s="28" t="n">
        <v>72</v>
      </c>
      <c r="C123" s="29" t="s">
        <v>400</v>
      </c>
      <c r="D123" s="30" t="n">
        <v>320</v>
      </c>
    </row>
    <row r="124" customFormat="false" ht="15" hidden="false" customHeight="false" outlineLevel="0" collapsed="false">
      <c r="A124" s="31" t="str">
        <f aca="false">D124&amp;B124</f>
        <v>32074</v>
      </c>
      <c r="B124" s="32" t="n">
        <v>74</v>
      </c>
      <c r="C124" s="33" t="s">
        <v>401</v>
      </c>
      <c r="D124" s="34" t="n">
        <v>320</v>
      </c>
    </row>
    <row r="125" customFormat="false" ht="15" hidden="false" customHeight="false" outlineLevel="0" collapsed="false">
      <c r="A125" s="27" t="str">
        <f aca="false">D125&amp;B125</f>
        <v>32077</v>
      </c>
      <c r="B125" s="28" t="n">
        <v>77</v>
      </c>
      <c r="C125" s="29" t="s">
        <v>402</v>
      </c>
      <c r="D125" s="30" t="n">
        <v>320</v>
      </c>
    </row>
    <row r="126" customFormat="false" ht="15" hidden="false" customHeight="false" outlineLevel="0" collapsed="false">
      <c r="A126" s="31" t="str">
        <f aca="false">D126&amp;B126</f>
        <v>32078</v>
      </c>
      <c r="B126" s="32" t="n">
        <v>78</v>
      </c>
      <c r="C126" s="33" t="s">
        <v>403</v>
      </c>
      <c r="D126" s="34" t="n">
        <v>320</v>
      </c>
    </row>
    <row r="127" customFormat="false" ht="15" hidden="false" customHeight="false" outlineLevel="0" collapsed="false">
      <c r="A127" s="27" t="str">
        <f aca="false">D127&amp;B127</f>
        <v>32079</v>
      </c>
      <c r="B127" s="28" t="n">
        <v>79</v>
      </c>
      <c r="C127" s="29" t="s">
        <v>404</v>
      </c>
      <c r="D127" s="30" t="n">
        <v>320</v>
      </c>
    </row>
    <row r="128" customFormat="false" ht="15" hidden="false" customHeight="false" outlineLevel="0" collapsed="false">
      <c r="A128" s="31" t="str">
        <f aca="false">D128&amp;B128</f>
        <v>32079</v>
      </c>
      <c r="B128" s="32" t="n">
        <v>79</v>
      </c>
      <c r="C128" s="33" t="s">
        <v>405</v>
      </c>
      <c r="D128" s="34" t="n">
        <v>320</v>
      </c>
    </row>
    <row r="129" customFormat="false" ht="15" hidden="false" customHeight="false" outlineLevel="0" collapsed="false">
      <c r="A129" s="27" t="str">
        <f aca="false">D129&amp;B129</f>
        <v>32080</v>
      </c>
      <c r="B129" s="28" t="n">
        <v>80</v>
      </c>
      <c r="C129" s="29" t="s">
        <v>406</v>
      </c>
      <c r="D129" s="30" t="n">
        <v>320</v>
      </c>
    </row>
    <row r="130" customFormat="false" ht="15" hidden="false" customHeight="false" outlineLevel="0" collapsed="false">
      <c r="A130" s="31" t="str">
        <f aca="false">D130&amp;B130</f>
        <v>32081</v>
      </c>
      <c r="B130" s="32" t="n">
        <v>81</v>
      </c>
      <c r="C130" s="33" t="s">
        <v>407</v>
      </c>
      <c r="D130" s="34" t="n">
        <v>320</v>
      </c>
    </row>
    <row r="131" customFormat="false" ht="15" hidden="false" customHeight="false" outlineLevel="0" collapsed="false">
      <c r="A131" s="27" t="str">
        <f aca="false">D131&amp;B131</f>
        <v>32082</v>
      </c>
      <c r="B131" s="28" t="n">
        <v>82</v>
      </c>
      <c r="C131" s="29" t="s">
        <v>408</v>
      </c>
      <c r="D131" s="30" t="n">
        <v>320</v>
      </c>
    </row>
    <row r="132" customFormat="false" ht="15" hidden="false" customHeight="false" outlineLevel="0" collapsed="false">
      <c r="A132" s="31" t="str">
        <f aca="false">D132&amp;B132</f>
        <v>32083</v>
      </c>
      <c r="B132" s="32" t="n">
        <v>83</v>
      </c>
      <c r="C132" s="33" t="s">
        <v>409</v>
      </c>
      <c r="D132" s="34" t="n">
        <v>320</v>
      </c>
    </row>
    <row r="133" customFormat="false" ht="15" hidden="false" customHeight="false" outlineLevel="0" collapsed="false">
      <c r="A133" s="27" t="str">
        <f aca="false">D133&amp;B133</f>
        <v>32085</v>
      </c>
      <c r="B133" s="28" t="n">
        <v>85</v>
      </c>
      <c r="C133" s="29" t="s">
        <v>410</v>
      </c>
      <c r="D133" s="30" t="n">
        <v>320</v>
      </c>
    </row>
    <row r="134" customFormat="false" ht="15" hidden="false" customHeight="false" outlineLevel="0" collapsed="false">
      <c r="A134" s="31" t="str">
        <f aca="false">D134&amp;B134</f>
        <v>32087</v>
      </c>
      <c r="B134" s="32" t="n">
        <v>87</v>
      </c>
      <c r="C134" s="33" t="s">
        <v>411</v>
      </c>
      <c r="D134" s="34" t="n">
        <v>320</v>
      </c>
    </row>
    <row r="135" customFormat="false" ht="15" hidden="false" customHeight="false" outlineLevel="0" collapsed="false">
      <c r="A135" s="27" t="str">
        <f aca="false">D135&amp;B135</f>
        <v>32088</v>
      </c>
      <c r="B135" s="28" t="n">
        <v>88</v>
      </c>
      <c r="C135" s="29" t="s">
        <v>412</v>
      </c>
      <c r="D135" s="30" t="n">
        <v>320</v>
      </c>
    </row>
    <row r="136" customFormat="false" ht="15" hidden="false" customHeight="false" outlineLevel="0" collapsed="false">
      <c r="A136" s="31" t="str">
        <f aca="false">D136&amp;B136</f>
        <v>32088</v>
      </c>
      <c r="B136" s="32" t="n">
        <v>88</v>
      </c>
      <c r="C136" s="33" t="s">
        <v>413</v>
      </c>
      <c r="D136" s="34" t="n">
        <v>320</v>
      </c>
    </row>
    <row r="137" customFormat="false" ht="15" hidden="false" customHeight="false" outlineLevel="0" collapsed="false">
      <c r="A137" s="27" t="str">
        <f aca="false">D137&amp;B137</f>
        <v>32090</v>
      </c>
      <c r="B137" s="28" t="n">
        <v>90</v>
      </c>
      <c r="C137" s="29" t="s">
        <v>414</v>
      </c>
      <c r="D137" s="30" t="n">
        <v>320</v>
      </c>
    </row>
    <row r="138" customFormat="false" ht="15" hidden="false" customHeight="false" outlineLevel="0" collapsed="false">
      <c r="A138" s="31" t="str">
        <f aca="false">D138&amp;B138</f>
        <v>32091</v>
      </c>
      <c r="B138" s="32" t="n">
        <v>91</v>
      </c>
      <c r="C138" s="33" t="s">
        <v>415</v>
      </c>
      <c r="D138" s="34" t="n">
        <v>320</v>
      </c>
    </row>
    <row r="139" customFormat="false" ht="15" hidden="false" customHeight="false" outlineLevel="0" collapsed="false">
      <c r="A139" s="27" t="str">
        <f aca="false">D139&amp;B139</f>
        <v>32092</v>
      </c>
      <c r="B139" s="28" t="n">
        <v>92</v>
      </c>
      <c r="C139" s="29" t="s">
        <v>416</v>
      </c>
      <c r="D139" s="30" t="n">
        <v>320</v>
      </c>
    </row>
    <row r="140" customFormat="false" ht="15" hidden="false" customHeight="false" outlineLevel="0" collapsed="false">
      <c r="A140" s="31" t="str">
        <f aca="false">D140&amp;B140</f>
        <v>32096</v>
      </c>
      <c r="B140" s="32" t="n">
        <v>96</v>
      </c>
      <c r="C140" s="33" t="s">
        <v>417</v>
      </c>
      <c r="D140" s="34" t="n">
        <v>320</v>
      </c>
    </row>
    <row r="141" customFormat="false" ht="15" hidden="false" customHeight="false" outlineLevel="0" collapsed="false">
      <c r="A141" s="27" t="str">
        <f aca="false">D141&amp;B141</f>
        <v>32097</v>
      </c>
      <c r="B141" s="28" t="n">
        <v>97</v>
      </c>
      <c r="C141" s="29" t="s">
        <v>418</v>
      </c>
      <c r="D141" s="30" t="n">
        <v>320</v>
      </c>
    </row>
    <row r="142" customFormat="false" ht="15" hidden="false" customHeight="false" outlineLevel="0" collapsed="false">
      <c r="A142" s="31" t="str">
        <f aca="false">D142&amp;B142</f>
        <v>320100</v>
      </c>
      <c r="B142" s="32" t="n">
        <v>100</v>
      </c>
      <c r="C142" s="33" t="s">
        <v>419</v>
      </c>
      <c r="D142" s="34" t="n">
        <v>320</v>
      </c>
    </row>
    <row r="143" customFormat="false" ht="15" hidden="false" customHeight="false" outlineLevel="0" collapsed="false">
      <c r="A143" s="27" t="str">
        <f aca="false">D143&amp;B143</f>
        <v>320101</v>
      </c>
      <c r="B143" s="28" t="n">
        <v>101</v>
      </c>
      <c r="C143" s="29" t="s">
        <v>420</v>
      </c>
      <c r="D143" s="30" t="n">
        <v>320</v>
      </c>
    </row>
    <row r="144" customFormat="false" ht="15" hidden="false" customHeight="false" outlineLevel="0" collapsed="false">
      <c r="A144" s="31" t="str">
        <f aca="false">D144&amp;B144</f>
        <v>320102</v>
      </c>
      <c r="B144" s="32" t="n">
        <v>102</v>
      </c>
      <c r="C144" s="33" t="s">
        <v>421</v>
      </c>
      <c r="D144" s="34" t="n">
        <v>320</v>
      </c>
    </row>
    <row r="145" customFormat="false" ht="15" hidden="false" customHeight="false" outlineLevel="0" collapsed="false">
      <c r="A145" s="27" t="str">
        <f aca="false">D145&amp;B145</f>
        <v>320103</v>
      </c>
      <c r="B145" s="28" t="n">
        <v>103</v>
      </c>
      <c r="C145" s="29" t="s">
        <v>422</v>
      </c>
      <c r="D145" s="30" t="n">
        <v>320</v>
      </c>
    </row>
    <row r="146" customFormat="false" ht="15" hidden="false" customHeight="false" outlineLevel="0" collapsed="false">
      <c r="A146" s="31" t="str">
        <f aca="false">D146&amp;B146</f>
        <v>320104</v>
      </c>
      <c r="B146" s="32" t="n">
        <v>104</v>
      </c>
      <c r="C146" s="33" t="s">
        <v>423</v>
      </c>
      <c r="D146" s="34" t="n">
        <v>320</v>
      </c>
    </row>
    <row r="147" customFormat="false" ht="15" hidden="false" customHeight="false" outlineLevel="0" collapsed="false">
      <c r="A147" s="27" t="str">
        <f aca="false">D147&amp;B147</f>
        <v>320105</v>
      </c>
      <c r="B147" s="28" t="n">
        <v>105</v>
      </c>
      <c r="C147" s="29" t="s">
        <v>424</v>
      </c>
      <c r="D147" s="30" t="n">
        <v>320</v>
      </c>
    </row>
    <row r="148" customFormat="false" ht="15" hidden="false" customHeight="false" outlineLevel="0" collapsed="false">
      <c r="A148" s="31" t="str">
        <f aca="false">D148&amp;B148</f>
        <v>320110</v>
      </c>
      <c r="B148" s="32" t="n">
        <v>110</v>
      </c>
      <c r="C148" s="33" t="s">
        <v>425</v>
      </c>
      <c r="D148" s="34" t="n">
        <v>320</v>
      </c>
    </row>
    <row r="149" customFormat="false" ht="15" hidden="false" customHeight="false" outlineLevel="0" collapsed="false">
      <c r="A149" s="27" t="str">
        <f aca="false">D149&amp;B149</f>
        <v>320113</v>
      </c>
      <c r="B149" s="28" t="n">
        <v>113</v>
      </c>
      <c r="C149" s="29" t="s">
        <v>426</v>
      </c>
      <c r="D149" s="30" t="n">
        <v>320</v>
      </c>
    </row>
    <row r="150" customFormat="false" ht="15" hidden="false" customHeight="false" outlineLevel="0" collapsed="false">
      <c r="A150" s="31" t="str">
        <f aca="false">D150&amp;B150</f>
        <v>320113</v>
      </c>
      <c r="B150" s="32" t="n">
        <v>113</v>
      </c>
      <c r="C150" s="33" t="s">
        <v>427</v>
      </c>
      <c r="D150" s="34" t="n">
        <v>320</v>
      </c>
    </row>
    <row r="151" customFormat="false" ht="15" hidden="false" customHeight="false" outlineLevel="0" collapsed="false">
      <c r="A151" s="27" t="str">
        <f aca="false">D151&amp;B151</f>
        <v>320115</v>
      </c>
      <c r="B151" s="28" t="n">
        <v>115</v>
      </c>
      <c r="C151" s="29" t="s">
        <v>428</v>
      </c>
      <c r="D151" s="30" t="n">
        <v>320</v>
      </c>
    </row>
    <row r="152" customFormat="false" ht="15" hidden="false" customHeight="false" outlineLevel="0" collapsed="false">
      <c r="A152" s="31" t="str">
        <f aca="false">D152&amp;B152</f>
        <v>320118</v>
      </c>
      <c r="B152" s="32" t="n">
        <v>118</v>
      </c>
      <c r="C152" s="33" t="s">
        <v>429</v>
      </c>
      <c r="D152" s="34" t="n">
        <v>320</v>
      </c>
    </row>
    <row r="153" customFormat="false" ht="15" hidden="false" customHeight="false" outlineLevel="0" collapsed="false">
      <c r="A153" s="27" t="str">
        <f aca="false">D153&amp;B153</f>
        <v>320120</v>
      </c>
      <c r="B153" s="28" t="n">
        <v>120</v>
      </c>
      <c r="C153" s="29" t="s">
        <v>430</v>
      </c>
      <c r="D153" s="30" t="n">
        <v>320</v>
      </c>
    </row>
    <row r="154" customFormat="false" ht="15" hidden="false" customHeight="false" outlineLevel="0" collapsed="false">
      <c r="A154" s="31" t="str">
        <f aca="false">D154&amp;B154</f>
        <v>320121</v>
      </c>
      <c r="B154" s="32" t="n">
        <v>121</v>
      </c>
      <c r="C154" s="33" t="s">
        <v>431</v>
      </c>
      <c r="D154" s="34" t="n">
        <v>320</v>
      </c>
    </row>
    <row r="155" customFormat="false" ht="15" hidden="false" customHeight="false" outlineLevel="0" collapsed="false">
      <c r="A155" s="27" t="str">
        <f aca="false">D155&amp;B155</f>
        <v>320122</v>
      </c>
      <c r="B155" s="28" t="n">
        <v>122</v>
      </c>
      <c r="C155" s="29" t="s">
        <v>432</v>
      </c>
      <c r="D155" s="30" t="n">
        <v>320</v>
      </c>
    </row>
    <row r="156" customFormat="false" ht="15" hidden="false" customHeight="false" outlineLevel="0" collapsed="false">
      <c r="A156" s="31" t="str">
        <f aca="false">D156&amp;B156</f>
        <v>320125</v>
      </c>
      <c r="B156" s="32" t="n">
        <v>125</v>
      </c>
      <c r="C156" s="33" t="s">
        <v>433</v>
      </c>
      <c r="D156" s="34" t="n">
        <v>320</v>
      </c>
    </row>
    <row r="157" customFormat="false" ht="15" hidden="false" customHeight="false" outlineLevel="0" collapsed="false">
      <c r="A157" s="27" t="str">
        <f aca="false">D157&amp;B157</f>
        <v>320128</v>
      </c>
      <c r="B157" s="28" t="n">
        <v>128</v>
      </c>
      <c r="C157" s="29" t="s">
        <v>434</v>
      </c>
      <c r="D157" s="30" t="n">
        <v>320</v>
      </c>
    </row>
    <row r="158" customFormat="false" ht="15" hidden="false" customHeight="false" outlineLevel="0" collapsed="false">
      <c r="A158" s="31" t="str">
        <f aca="false">D158&amp;B158</f>
        <v>320130</v>
      </c>
      <c r="B158" s="32" t="n">
        <v>130</v>
      </c>
      <c r="C158" s="33" t="s">
        <v>435</v>
      </c>
      <c r="D158" s="34" t="n">
        <v>320</v>
      </c>
    </row>
    <row r="159" customFormat="false" ht="15" hidden="false" customHeight="false" outlineLevel="0" collapsed="false">
      <c r="A159" s="27" t="str">
        <f aca="false">D159&amp;B159</f>
        <v>320130</v>
      </c>
      <c r="B159" s="28" t="n">
        <v>130</v>
      </c>
      <c r="C159" s="29" t="s">
        <v>436</v>
      </c>
      <c r="D159" s="30" t="n">
        <v>320</v>
      </c>
    </row>
    <row r="160" customFormat="false" ht="15" hidden="false" customHeight="false" outlineLevel="0" collapsed="false">
      <c r="A160" s="31" t="str">
        <f aca="false">D160&amp;B160</f>
        <v>320132</v>
      </c>
      <c r="B160" s="32" t="n">
        <v>132</v>
      </c>
      <c r="C160" s="33" t="s">
        <v>437</v>
      </c>
      <c r="D160" s="34" t="n">
        <v>320</v>
      </c>
    </row>
    <row r="161" customFormat="false" ht="15" hidden="false" customHeight="false" outlineLevel="0" collapsed="false">
      <c r="A161" s="27" t="str">
        <f aca="false">D161&amp;B161</f>
        <v>320134</v>
      </c>
      <c r="B161" s="28" t="n">
        <v>134</v>
      </c>
      <c r="C161" s="29" t="s">
        <v>438</v>
      </c>
      <c r="D161" s="30" t="n">
        <v>320</v>
      </c>
    </row>
    <row r="162" customFormat="false" ht="15" hidden="false" customHeight="false" outlineLevel="0" collapsed="false">
      <c r="A162" s="31" t="str">
        <f aca="false">D162&amp;B162</f>
        <v>320135</v>
      </c>
      <c r="B162" s="32" t="n">
        <v>135</v>
      </c>
      <c r="C162" s="33" t="s">
        <v>439</v>
      </c>
      <c r="D162" s="34" t="n">
        <v>320</v>
      </c>
    </row>
    <row r="163" customFormat="false" ht="15" hidden="false" customHeight="false" outlineLevel="0" collapsed="false">
      <c r="A163" s="27" t="str">
        <f aca="false">D163&amp;B163</f>
        <v>320138</v>
      </c>
      <c r="B163" s="28" t="n">
        <v>138</v>
      </c>
      <c r="C163" s="29" t="s">
        <v>440</v>
      </c>
      <c r="D163" s="30" t="n">
        <v>320</v>
      </c>
    </row>
    <row r="164" customFormat="false" ht="15" hidden="false" customHeight="false" outlineLevel="0" collapsed="false">
      <c r="A164" s="31" t="str">
        <f aca="false">D164&amp;B164</f>
        <v>320139</v>
      </c>
      <c r="B164" s="32" t="n">
        <v>139</v>
      </c>
      <c r="C164" s="33" t="s">
        <v>441</v>
      </c>
      <c r="D164" s="34" t="n">
        <v>320</v>
      </c>
    </row>
    <row r="165" customFormat="false" ht="15" hidden="false" customHeight="false" outlineLevel="0" collapsed="false">
      <c r="A165" s="27" t="str">
        <f aca="false">D165&amp;B165</f>
        <v>320140</v>
      </c>
      <c r="B165" s="28" t="n">
        <v>140</v>
      </c>
      <c r="C165" s="29" t="s">
        <v>442</v>
      </c>
      <c r="D165" s="30" t="n">
        <v>320</v>
      </c>
    </row>
    <row r="166" customFormat="false" ht="15" hidden="false" customHeight="false" outlineLevel="0" collapsed="false">
      <c r="A166" s="31" t="str">
        <f aca="false">D166&amp;B166</f>
        <v>320140</v>
      </c>
      <c r="B166" s="32" t="n">
        <v>140</v>
      </c>
      <c r="C166" s="33" t="s">
        <v>443</v>
      </c>
      <c r="D166" s="34" t="n">
        <v>320</v>
      </c>
    </row>
    <row r="167" customFormat="false" ht="15" hidden="false" customHeight="false" outlineLevel="0" collapsed="false">
      <c r="A167" s="27" t="str">
        <f aca="false">D167&amp;B167</f>
        <v>320142</v>
      </c>
      <c r="B167" s="28" t="n">
        <v>142</v>
      </c>
      <c r="C167" s="29" t="s">
        <v>444</v>
      </c>
      <c r="D167" s="30" t="n">
        <v>320</v>
      </c>
    </row>
    <row r="168" customFormat="false" ht="15" hidden="false" customHeight="false" outlineLevel="0" collapsed="false">
      <c r="A168" s="31" t="str">
        <f aca="false">D168&amp;B168</f>
        <v>320150</v>
      </c>
      <c r="B168" s="32" t="n">
        <v>150</v>
      </c>
      <c r="C168" s="33" t="s">
        <v>445</v>
      </c>
      <c r="D168" s="34" t="n">
        <v>320</v>
      </c>
    </row>
    <row r="169" customFormat="false" ht="15" hidden="false" customHeight="false" outlineLevel="0" collapsed="false">
      <c r="A169" s="27" t="str">
        <f aca="false">D169&amp;B169</f>
        <v>320154</v>
      </c>
      <c r="B169" s="28" t="n">
        <v>154</v>
      </c>
      <c r="C169" s="29" t="s">
        <v>446</v>
      </c>
      <c r="D169" s="30" t="n">
        <v>320</v>
      </c>
    </row>
    <row r="170" customFormat="false" ht="15" hidden="false" customHeight="false" outlineLevel="0" collapsed="false">
      <c r="A170" s="31" t="str">
        <f aca="false">D170&amp;B170</f>
        <v>320155</v>
      </c>
      <c r="B170" s="32" t="n">
        <v>155</v>
      </c>
      <c r="C170" s="33" t="s">
        <v>447</v>
      </c>
      <c r="D170" s="34" t="n">
        <v>320</v>
      </c>
    </row>
    <row r="171" customFormat="false" ht="15" hidden="false" customHeight="false" outlineLevel="0" collapsed="false">
      <c r="A171" s="27" t="str">
        <f aca="false">D171&amp;B171</f>
        <v>320158</v>
      </c>
      <c r="B171" s="28" t="n">
        <v>158</v>
      </c>
      <c r="C171" s="29" t="s">
        <v>448</v>
      </c>
      <c r="D171" s="30" t="n">
        <v>320</v>
      </c>
    </row>
    <row r="172" customFormat="false" ht="15" hidden="false" customHeight="false" outlineLevel="0" collapsed="false">
      <c r="A172" s="31" t="str">
        <f aca="false">D172&amp;B172</f>
        <v>320159</v>
      </c>
      <c r="B172" s="32" t="n">
        <v>159</v>
      </c>
      <c r="C172" s="33" t="s">
        <v>449</v>
      </c>
      <c r="D172" s="34" t="n">
        <v>320</v>
      </c>
    </row>
    <row r="173" customFormat="false" ht="15" hidden="false" customHeight="false" outlineLevel="0" collapsed="false">
      <c r="A173" s="27" t="str">
        <f aca="false">D173&amp;B173</f>
        <v>320160</v>
      </c>
      <c r="B173" s="28" t="n">
        <v>160</v>
      </c>
      <c r="C173" s="29" t="s">
        <v>450</v>
      </c>
      <c r="D173" s="30" t="n">
        <v>320</v>
      </c>
    </row>
    <row r="174" customFormat="false" ht="15" hidden="false" customHeight="false" outlineLevel="0" collapsed="false">
      <c r="A174" s="31" t="str">
        <f aca="false">D174&amp;B174</f>
        <v>320160</v>
      </c>
      <c r="B174" s="32" t="n">
        <v>160</v>
      </c>
      <c r="C174" s="33" t="s">
        <v>451</v>
      </c>
      <c r="D174" s="34" t="n">
        <v>320</v>
      </c>
    </row>
    <row r="175" customFormat="false" ht="15" hidden="false" customHeight="false" outlineLevel="0" collapsed="false">
      <c r="A175" s="27" t="str">
        <f aca="false">D175&amp;B175</f>
        <v>320162</v>
      </c>
      <c r="B175" s="28" t="n">
        <v>162</v>
      </c>
      <c r="C175" s="29" t="s">
        <v>452</v>
      </c>
      <c r="D175" s="30" t="n">
        <v>320</v>
      </c>
    </row>
    <row r="176" customFormat="false" ht="15" hidden="false" customHeight="false" outlineLevel="0" collapsed="false">
      <c r="A176" s="31" t="str">
        <f aca="false">D176&amp;B176</f>
        <v>320163</v>
      </c>
      <c r="B176" s="32" t="n">
        <v>163</v>
      </c>
      <c r="C176" s="33" t="s">
        <v>453</v>
      </c>
      <c r="D176" s="34" t="n">
        <v>320</v>
      </c>
    </row>
    <row r="177" customFormat="false" ht="15" hidden="false" customHeight="false" outlineLevel="0" collapsed="false">
      <c r="A177" s="27" t="str">
        <f aca="false">D177&amp;B177</f>
        <v>320164</v>
      </c>
      <c r="B177" s="28" t="n">
        <v>164</v>
      </c>
      <c r="C177" s="29" t="s">
        <v>454</v>
      </c>
      <c r="D177" s="30" t="n">
        <v>320</v>
      </c>
    </row>
    <row r="178" customFormat="false" ht="15" hidden="false" customHeight="false" outlineLevel="0" collapsed="false">
      <c r="A178" s="31" t="str">
        <f aca="false">D178&amp;B178</f>
        <v>320164</v>
      </c>
      <c r="B178" s="32" t="n">
        <v>164</v>
      </c>
      <c r="C178" s="33" t="s">
        <v>455</v>
      </c>
      <c r="D178" s="34" t="n">
        <v>320</v>
      </c>
    </row>
    <row r="179" customFormat="false" ht="15" hidden="false" customHeight="false" outlineLevel="0" collapsed="false">
      <c r="A179" s="27" t="str">
        <f aca="false">D179&amp;B179</f>
        <v>320165</v>
      </c>
      <c r="B179" s="28" t="n">
        <v>165</v>
      </c>
      <c r="C179" s="29" t="s">
        <v>456</v>
      </c>
      <c r="D179" s="30" t="n">
        <v>320</v>
      </c>
    </row>
    <row r="180" customFormat="false" ht="15" hidden="false" customHeight="false" outlineLevel="0" collapsed="false">
      <c r="A180" s="31" t="str">
        <f aca="false">D180&amp;B180</f>
        <v>320165</v>
      </c>
      <c r="B180" s="32" t="n">
        <v>165</v>
      </c>
      <c r="C180" s="33" t="s">
        <v>457</v>
      </c>
      <c r="D180" s="34" t="n">
        <v>320</v>
      </c>
    </row>
    <row r="181" customFormat="false" ht="15" hidden="false" customHeight="false" outlineLevel="0" collapsed="false">
      <c r="A181" s="27" t="str">
        <f aca="false">D181&amp;B181</f>
        <v>320170</v>
      </c>
      <c r="B181" s="28" t="n">
        <v>170</v>
      </c>
      <c r="C181" s="29" t="s">
        <v>458</v>
      </c>
      <c r="D181" s="30" t="n">
        <v>320</v>
      </c>
    </row>
    <row r="182" customFormat="false" ht="15" hidden="false" customHeight="false" outlineLevel="0" collapsed="false">
      <c r="A182" s="31" t="str">
        <f aca="false">D182&amp;B182</f>
        <v>320170</v>
      </c>
      <c r="B182" s="32" t="n">
        <v>170</v>
      </c>
      <c r="C182" s="33" t="s">
        <v>459</v>
      </c>
      <c r="D182" s="34" t="n">
        <v>320</v>
      </c>
    </row>
    <row r="183" customFormat="false" ht="15" hidden="false" customHeight="false" outlineLevel="0" collapsed="false">
      <c r="A183" s="27" t="str">
        <f aca="false">D183&amp;B183</f>
        <v>320175</v>
      </c>
      <c r="B183" s="28" t="n">
        <v>175</v>
      </c>
      <c r="C183" s="29" t="s">
        <v>460</v>
      </c>
      <c r="D183" s="30" t="n">
        <v>320</v>
      </c>
    </row>
    <row r="184" customFormat="false" ht="15" hidden="false" customHeight="false" outlineLevel="0" collapsed="false">
      <c r="A184" s="31" t="str">
        <f aca="false">D184&amp;B184</f>
        <v>320180</v>
      </c>
      <c r="B184" s="32" t="n">
        <v>180</v>
      </c>
      <c r="C184" s="33" t="s">
        <v>461</v>
      </c>
      <c r="D184" s="34" t="n">
        <v>320</v>
      </c>
    </row>
    <row r="185" customFormat="false" ht="15" hidden="false" customHeight="false" outlineLevel="0" collapsed="false">
      <c r="A185" s="27" t="str">
        <f aca="false">D185&amp;B185</f>
        <v>320183</v>
      </c>
      <c r="B185" s="28" t="n">
        <v>183</v>
      </c>
      <c r="C185" s="29" t="s">
        <v>462</v>
      </c>
      <c r="D185" s="30" t="n">
        <v>320</v>
      </c>
    </row>
    <row r="186" customFormat="false" ht="15" hidden="false" customHeight="false" outlineLevel="0" collapsed="false">
      <c r="A186" s="31" t="str">
        <f aca="false">D186&amp;B186</f>
        <v>320183</v>
      </c>
      <c r="B186" s="32" t="n">
        <v>183</v>
      </c>
      <c r="C186" s="33" t="s">
        <v>463</v>
      </c>
      <c r="D186" s="34" t="n">
        <v>320</v>
      </c>
    </row>
    <row r="187" customFormat="false" ht="15" hidden="false" customHeight="false" outlineLevel="0" collapsed="false">
      <c r="A187" s="27" t="str">
        <f aca="false">D187&amp;B187</f>
        <v>320185</v>
      </c>
      <c r="B187" s="28" t="n">
        <v>185</v>
      </c>
      <c r="C187" s="29" t="s">
        <v>464</v>
      </c>
      <c r="D187" s="30" t="n">
        <v>320</v>
      </c>
    </row>
    <row r="188" customFormat="false" ht="15" hidden="false" customHeight="false" outlineLevel="0" collapsed="false">
      <c r="A188" s="31" t="str">
        <f aca="false">D188&amp;B188</f>
        <v>320189</v>
      </c>
      <c r="B188" s="32" t="n">
        <v>189</v>
      </c>
      <c r="C188" s="33" t="s">
        <v>465</v>
      </c>
      <c r="D188" s="34" t="n">
        <v>320</v>
      </c>
    </row>
    <row r="189" customFormat="false" ht="15" hidden="false" customHeight="false" outlineLevel="0" collapsed="false">
      <c r="A189" s="27" t="str">
        <f aca="false">D189&amp;B189</f>
        <v>320190</v>
      </c>
      <c r="B189" s="28" t="n">
        <v>190</v>
      </c>
      <c r="C189" s="29" t="s">
        <v>466</v>
      </c>
      <c r="D189" s="30" t="n">
        <v>320</v>
      </c>
    </row>
    <row r="190" customFormat="false" ht="15" hidden="false" customHeight="false" outlineLevel="0" collapsed="false">
      <c r="A190" s="31" t="str">
        <f aca="false">D190&amp;B190</f>
        <v>320190</v>
      </c>
      <c r="B190" s="32" t="n">
        <v>190</v>
      </c>
      <c r="C190" s="33" t="s">
        <v>467</v>
      </c>
      <c r="D190" s="34" t="n">
        <v>320</v>
      </c>
    </row>
    <row r="191" customFormat="false" ht="15" hidden="false" customHeight="false" outlineLevel="0" collapsed="false">
      <c r="A191" s="27" t="str">
        <f aca="false">D191&amp;B191</f>
        <v>320195</v>
      </c>
      <c r="B191" s="28" t="n">
        <v>195</v>
      </c>
      <c r="C191" s="29" t="s">
        <v>468</v>
      </c>
      <c r="D191" s="30" t="n">
        <v>320</v>
      </c>
    </row>
    <row r="192" customFormat="false" ht="15" hidden="false" customHeight="false" outlineLevel="0" collapsed="false">
      <c r="A192" s="31" t="str">
        <f aca="false">D192&amp;B192</f>
        <v>320197</v>
      </c>
      <c r="B192" s="32" t="n">
        <v>197</v>
      </c>
      <c r="C192" s="33" t="s">
        <v>469</v>
      </c>
      <c r="D192" s="34" t="n">
        <v>320</v>
      </c>
    </row>
    <row r="193" customFormat="false" ht="15" hidden="false" customHeight="false" outlineLevel="0" collapsed="false">
      <c r="A193" s="27" t="str">
        <f aca="false">D193&amp;B193</f>
        <v>320200</v>
      </c>
      <c r="B193" s="28" t="n">
        <v>200</v>
      </c>
      <c r="C193" s="29" t="s">
        <v>470</v>
      </c>
      <c r="D193" s="30" t="n">
        <v>320</v>
      </c>
    </row>
    <row r="194" customFormat="false" ht="15" hidden="false" customHeight="false" outlineLevel="0" collapsed="false">
      <c r="A194" s="31" t="str">
        <f aca="false">D194&amp;B194</f>
        <v>320204</v>
      </c>
      <c r="B194" s="32" t="n">
        <v>204</v>
      </c>
      <c r="C194" s="33" t="s">
        <v>471</v>
      </c>
      <c r="D194" s="34" t="n">
        <v>320</v>
      </c>
    </row>
    <row r="195" customFormat="false" ht="15" hidden="false" customHeight="false" outlineLevel="0" collapsed="false">
      <c r="A195" s="27" t="str">
        <f aca="false">D195&amp;B195</f>
        <v>320210</v>
      </c>
      <c r="B195" s="28" t="n">
        <v>210</v>
      </c>
      <c r="C195" s="29" t="s">
        <v>472</v>
      </c>
      <c r="D195" s="30" t="n">
        <v>320</v>
      </c>
    </row>
    <row r="196" customFormat="false" ht="15" hidden="false" customHeight="false" outlineLevel="0" collapsed="false">
      <c r="A196" s="31" t="str">
        <f aca="false">D196&amp;B196</f>
        <v>320213</v>
      </c>
      <c r="B196" s="32" t="n">
        <v>213</v>
      </c>
      <c r="C196" s="33" t="s">
        <v>473</v>
      </c>
      <c r="D196" s="34" t="n">
        <v>320</v>
      </c>
    </row>
    <row r="197" customFormat="false" ht="15" hidden="false" customHeight="false" outlineLevel="0" collapsed="false">
      <c r="A197" s="27" t="str">
        <f aca="false">D197&amp;B197</f>
        <v>320215</v>
      </c>
      <c r="B197" s="28" t="n">
        <v>215</v>
      </c>
      <c r="C197" s="29" t="s">
        <v>474</v>
      </c>
      <c r="D197" s="30" t="n">
        <v>320</v>
      </c>
    </row>
    <row r="198" customFormat="false" ht="15" hidden="false" customHeight="false" outlineLevel="0" collapsed="false">
      <c r="A198" s="31" t="str">
        <f aca="false">D198&amp;B198</f>
        <v>320220</v>
      </c>
      <c r="B198" s="32" t="n">
        <v>220</v>
      </c>
      <c r="C198" s="33" t="s">
        <v>475</v>
      </c>
      <c r="D198" s="34" t="n">
        <v>320</v>
      </c>
    </row>
    <row r="199" customFormat="false" ht="15" hidden="false" customHeight="false" outlineLevel="0" collapsed="false">
      <c r="A199" s="27" t="str">
        <f aca="false">D199&amp;B199</f>
        <v>320224</v>
      </c>
      <c r="B199" s="28" t="n">
        <v>224</v>
      </c>
      <c r="C199" s="29" t="s">
        <v>476</v>
      </c>
      <c r="D199" s="30" t="n">
        <v>320</v>
      </c>
    </row>
    <row r="200" customFormat="false" ht="15" hidden="false" customHeight="false" outlineLevel="0" collapsed="false">
      <c r="A200" s="31" t="str">
        <f aca="false">D200&amp;B200</f>
        <v>320225</v>
      </c>
      <c r="B200" s="32" t="n">
        <v>225</v>
      </c>
      <c r="C200" s="33" t="s">
        <v>477</v>
      </c>
      <c r="D200" s="34" t="n">
        <v>320</v>
      </c>
    </row>
    <row r="201" customFormat="false" ht="15" hidden="false" customHeight="false" outlineLevel="0" collapsed="false">
      <c r="A201" s="27" t="str">
        <f aca="false">D201&amp;B201</f>
        <v>320227</v>
      </c>
      <c r="B201" s="28" t="n">
        <v>227</v>
      </c>
      <c r="C201" s="29" t="s">
        <v>478</v>
      </c>
      <c r="D201" s="30" t="n">
        <v>320</v>
      </c>
    </row>
    <row r="202" customFormat="false" ht="15" hidden="false" customHeight="false" outlineLevel="0" collapsed="false">
      <c r="A202" s="31" t="str">
        <f aca="false">D202&amp;B202</f>
        <v>320228</v>
      </c>
      <c r="B202" s="32" t="n">
        <v>228</v>
      </c>
      <c r="C202" s="33" t="s">
        <v>479</v>
      </c>
      <c r="D202" s="34" t="n">
        <v>320</v>
      </c>
    </row>
    <row r="203" customFormat="false" ht="15" hidden="false" customHeight="false" outlineLevel="0" collapsed="false">
      <c r="A203" s="27" t="str">
        <f aca="false">D203&amp;B203</f>
        <v>320230</v>
      </c>
      <c r="B203" s="28" t="n">
        <v>230</v>
      </c>
      <c r="C203" s="29" t="s">
        <v>480</v>
      </c>
      <c r="D203" s="30" t="n">
        <v>320</v>
      </c>
    </row>
    <row r="204" customFormat="false" ht="15" hidden="false" customHeight="false" outlineLevel="0" collapsed="false">
      <c r="A204" s="31" t="str">
        <f aca="false">D204&amp;B204</f>
        <v>320235</v>
      </c>
      <c r="B204" s="32" t="n">
        <v>235</v>
      </c>
      <c r="C204" s="33" t="s">
        <v>481</v>
      </c>
      <c r="D204" s="34" t="n">
        <v>320</v>
      </c>
    </row>
    <row r="205" customFormat="false" ht="15" hidden="false" customHeight="false" outlineLevel="0" collapsed="false">
      <c r="A205" s="27" t="str">
        <f aca="false">D205&amp;B205</f>
        <v>320239</v>
      </c>
      <c r="B205" s="28" t="n">
        <v>239</v>
      </c>
      <c r="C205" s="29" t="s">
        <v>482</v>
      </c>
      <c r="D205" s="30" t="n">
        <v>320</v>
      </c>
    </row>
    <row r="206" customFormat="false" ht="15" hidden="false" customHeight="false" outlineLevel="0" collapsed="false">
      <c r="A206" s="31" t="str">
        <f aca="false">D206&amp;B206</f>
        <v>320240</v>
      </c>
      <c r="B206" s="32" t="n">
        <v>240</v>
      </c>
      <c r="C206" s="33" t="s">
        <v>483</v>
      </c>
      <c r="D206" s="34" t="n">
        <v>320</v>
      </c>
    </row>
    <row r="207" customFormat="false" ht="15" hidden="false" customHeight="false" outlineLevel="0" collapsed="false">
      <c r="A207" s="27" t="str">
        <f aca="false">D207&amp;B207</f>
        <v>320240</v>
      </c>
      <c r="B207" s="28" t="n">
        <v>240</v>
      </c>
      <c r="C207" s="29" t="s">
        <v>484</v>
      </c>
      <c r="D207" s="30" t="n">
        <v>320</v>
      </c>
    </row>
    <row r="208" customFormat="false" ht="15" hidden="false" customHeight="false" outlineLevel="0" collapsed="false">
      <c r="A208" s="31" t="str">
        <f aca="false">D208&amp;B208</f>
        <v>320245</v>
      </c>
      <c r="B208" s="32" t="n">
        <v>245</v>
      </c>
      <c r="C208" s="33" t="s">
        <v>485</v>
      </c>
      <c r="D208" s="34" t="n">
        <v>320</v>
      </c>
    </row>
    <row r="209" customFormat="false" ht="15" hidden="false" customHeight="false" outlineLevel="0" collapsed="false">
      <c r="A209" s="27" t="str">
        <f aca="false">D209&amp;B209</f>
        <v>320247</v>
      </c>
      <c r="B209" s="28" t="n">
        <v>247</v>
      </c>
      <c r="C209" s="29" t="s">
        <v>486</v>
      </c>
      <c r="D209" s="30" t="n">
        <v>320</v>
      </c>
    </row>
    <row r="210" customFormat="false" ht="15" hidden="false" customHeight="false" outlineLevel="0" collapsed="false">
      <c r="A210" s="31" t="str">
        <f aca="false">D210&amp;B210</f>
        <v>320250</v>
      </c>
      <c r="B210" s="32" t="n">
        <v>250</v>
      </c>
      <c r="C210" s="33" t="s">
        <v>487</v>
      </c>
      <c r="D210" s="34" t="n">
        <v>320</v>
      </c>
    </row>
    <row r="211" customFormat="false" ht="15" hidden="false" customHeight="false" outlineLevel="0" collapsed="false">
      <c r="A211" s="27" t="str">
        <f aca="false">D211&amp;B211</f>
        <v>320250</v>
      </c>
      <c r="B211" s="28" t="n">
        <v>250</v>
      </c>
      <c r="C211" s="29" t="s">
        <v>488</v>
      </c>
      <c r="D211" s="30" t="n">
        <v>320</v>
      </c>
    </row>
    <row r="212" customFormat="false" ht="15" hidden="false" customHeight="false" outlineLevel="0" collapsed="false">
      <c r="A212" s="31" t="str">
        <f aca="false">D212&amp;B212</f>
        <v>320254</v>
      </c>
      <c r="B212" s="32" t="n">
        <v>254</v>
      </c>
      <c r="C212" s="33" t="s">
        <v>489</v>
      </c>
      <c r="D212" s="34" t="n">
        <v>320</v>
      </c>
    </row>
    <row r="213" customFormat="false" ht="15" hidden="false" customHeight="false" outlineLevel="0" collapsed="false">
      <c r="A213" s="27" t="str">
        <f aca="false">D213&amp;B213</f>
        <v>320255</v>
      </c>
      <c r="B213" s="28" t="n">
        <v>255</v>
      </c>
      <c r="C213" s="36" t="s">
        <v>490</v>
      </c>
      <c r="D213" s="30" t="n">
        <v>320</v>
      </c>
    </row>
    <row r="214" customFormat="false" ht="15" hidden="false" customHeight="false" outlineLevel="0" collapsed="false">
      <c r="A214" s="31" t="str">
        <f aca="false">D214&amp;B214</f>
        <v>320257</v>
      </c>
      <c r="B214" s="32" t="n">
        <v>257</v>
      </c>
      <c r="C214" s="33" t="s">
        <v>491</v>
      </c>
      <c r="D214" s="34" t="n">
        <v>320</v>
      </c>
    </row>
    <row r="215" customFormat="false" ht="15" hidden="false" customHeight="false" outlineLevel="0" collapsed="false">
      <c r="A215" s="27" t="str">
        <f aca="false">D215&amp;B215</f>
        <v>320260</v>
      </c>
      <c r="B215" s="28" t="n">
        <v>260</v>
      </c>
      <c r="C215" s="29" t="s">
        <v>492</v>
      </c>
      <c r="D215" s="30" t="n">
        <v>320</v>
      </c>
    </row>
    <row r="216" customFormat="false" ht="15" hidden="false" customHeight="false" outlineLevel="0" collapsed="false">
      <c r="A216" s="31" t="str">
        <f aca="false">D216&amp;B216</f>
        <v>320260</v>
      </c>
      <c r="B216" s="32" t="n">
        <v>260</v>
      </c>
      <c r="C216" s="33" t="s">
        <v>493</v>
      </c>
      <c r="D216" s="34" t="n">
        <v>320</v>
      </c>
    </row>
    <row r="217" customFormat="false" ht="15" hidden="false" customHeight="false" outlineLevel="0" collapsed="false">
      <c r="A217" s="27" t="str">
        <f aca="false">D217&amp;B217</f>
        <v>320262</v>
      </c>
      <c r="B217" s="28" t="n">
        <v>262</v>
      </c>
      <c r="C217" s="29" t="s">
        <v>494</v>
      </c>
      <c r="D217" s="30" t="n">
        <v>320</v>
      </c>
    </row>
    <row r="218" customFormat="false" ht="15" hidden="false" customHeight="false" outlineLevel="0" collapsed="false">
      <c r="A218" s="31" t="str">
        <f aca="false">D218&amp;B218</f>
        <v>320265</v>
      </c>
      <c r="B218" s="32" t="n">
        <v>265</v>
      </c>
      <c r="C218" s="33" t="s">
        <v>495</v>
      </c>
      <c r="D218" s="34" t="n">
        <v>320</v>
      </c>
    </row>
    <row r="219" customFormat="false" ht="15" hidden="false" customHeight="false" outlineLevel="0" collapsed="false">
      <c r="A219" s="27" t="str">
        <f aca="false">D219&amp;B219</f>
        <v>320265</v>
      </c>
      <c r="B219" s="28" t="n">
        <v>265</v>
      </c>
      <c r="C219" s="29" t="s">
        <v>496</v>
      </c>
      <c r="D219" s="30" t="n">
        <v>320</v>
      </c>
    </row>
    <row r="220" customFormat="false" ht="15" hidden="false" customHeight="false" outlineLevel="0" collapsed="false">
      <c r="A220" s="31" t="str">
        <f aca="false">D220&amp;B220</f>
        <v>320266</v>
      </c>
      <c r="B220" s="32" t="n">
        <v>266</v>
      </c>
      <c r="C220" s="33" t="s">
        <v>497</v>
      </c>
      <c r="D220" s="34" t="n">
        <v>320</v>
      </c>
    </row>
    <row r="221" customFormat="false" ht="15" hidden="false" customHeight="false" outlineLevel="0" collapsed="false">
      <c r="A221" s="27" t="str">
        <f aca="false">D221&amp;B221</f>
        <v>320268</v>
      </c>
      <c r="B221" s="28" t="n">
        <v>268</v>
      </c>
      <c r="C221" s="29" t="s">
        <v>498</v>
      </c>
      <c r="D221" s="30" t="n">
        <v>320</v>
      </c>
    </row>
    <row r="222" customFormat="false" ht="15" hidden="false" customHeight="false" outlineLevel="0" collapsed="false">
      <c r="A222" s="31" t="str">
        <f aca="false">D222&amp;B222</f>
        <v>320270</v>
      </c>
      <c r="B222" s="32" t="n">
        <v>270</v>
      </c>
      <c r="C222" s="33" t="s">
        <v>499</v>
      </c>
      <c r="D222" s="34" t="n">
        <v>320</v>
      </c>
    </row>
    <row r="223" customFormat="false" ht="15" hidden="false" customHeight="false" outlineLevel="0" collapsed="false">
      <c r="A223" s="27" t="str">
        <f aca="false">D223&amp;B223</f>
        <v>320271</v>
      </c>
      <c r="B223" s="28" t="n">
        <v>271</v>
      </c>
      <c r="C223" s="29" t="s">
        <v>500</v>
      </c>
      <c r="D223" s="30" t="n">
        <v>320</v>
      </c>
    </row>
    <row r="224" customFormat="false" ht="15" hidden="false" customHeight="false" outlineLevel="0" collapsed="false">
      <c r="A224" s="31" t="str">
        <f aca="false">D224&amp;B224</f>
        <v>320272</v>
      </c>
      <c r="B224" s="32" t="n">
        <v>272</v>
      </c>
      <c r="C224" s="33" t="s">
        <v>501</v>
      </c>
      <c r="D224" s="34" t="n">
        <v>320</v>
      </c>
    </row>
    <row r="225" customFormat="false" ht="15" hidden="false" customHeight="false" outlineLevel="0" collapsed="false">
      <c r="A225" s="27" t="str">
        <f aca="false">D225&amp;B225</f>
        <v>320273</v>
      </c>
      <c r="B225" s="28" t="n">
        <v>273</v>
      </c>
      <c r="C225" s="29" t="s">
        <v>502</v>
      </c>
      <c r="D225" s="30" t="n">
        <v>320</v>
      </c>
    </row>
    <row r="226" customFormat="false" ht="15" hidden="false" customHeight="false" outlineLevel="0" collapsed="false">
      <c r="A226" s="31" t="str">
        <f aca="false">D226&amp;B226</f>
        <v>320274</v>
      </c>
      <c r="B226" s="32" t="n">
        <v>274</v>
      </c>
      <c r="C226" s="33" t="s">
        <v>503</v>
      </c>
      <c r="D226" s="34" t="n">
        <v>320</v>
      </c>
    </row>
    <row r="227" customFormat="false" ht="15" hidden="false" customHeight="false" outlineLevel="0" collapsed="false">
      <c r="A227" s="27" t="str">
        <f aca="false">D227&amp;B227</f>
        <v>320275</v>
      </c>
      <c r="B227" s="28" t="n">
        <v>275</v>
      </c>
      <c r="C227" s="29" t="s">
        <v>504</v>
      </c>
      <c r="D227" s="30" t="n">
        <v>320</v>
      </c>
    </row>
    <row r="228" customFormat="false" ht="15" hidden="false" customHeight="false" outlineLevel="0" collapsed="false">
      <c r="A228" s="31" t="str">
        <f aca="false">D228&amp;B228</f>
        <v>320280</v>
      </c>
      <c r="B228" s="32" t="n">
        <v>280</v>
      </c>
      <c r="C228" s="33" t="s">
        <v>505</v>
      </c>
      <c r="D228" s="34" t="n">
        <v>320</v>
      </c>
    </row>
    <row r="229" customFormat="false" ht="15" hidden="false" customHeight="false" outlineLevel="0" collapsed="false">
      <c r="A229" s="27" t="str">
        <f aca="false">D229&amp;B229</f>
        <v>320285</v>
      </c>
      <c r="B229" s="28" t="n">
        <v>285</v>
      </c>
      <c r="C229" s="29" t="s">
        <v>506</v>
      </c>
      <c r="D229" s="30" t="n">
        <v>320</v>
      </c>
    </row>
    <row r="230" customFormat="false" ht="15" hidden="false" customHeight="false" outlineLevel="0" collapsed="false">
      <c r="A230" s="31" t="str">
        <f aca="false">D230&amp;B230</f>
        <v>320287</v>
      </c>
      <c r="B230" s="32" t="n">
        <v>287</v>
      </c>
      <c r="C230" s="33" t="s">
        <v>507</v>
      </c>
      <c r="D230" s="34" t="n">
        <v>320</v>
      </c>
    </row>
    <row r="231" customFormat="false" ht="15" hidden="false" customHeight="false" outlineLevel="0" collapsed="false">
      <c r="A231" s="27" t="str">
        <f aca="false">D231&amp;B231</f>
        <v>320288</v>
      </c>
      <c r="B231" s="28" t="n">
        <v>288</v>
      </c>
      <c r="C231" s="29" t="s">
        <v>508</v>
      </c>
      <c r="D231" s="30" t="n">
        <v>320</v>
      </c>
    </row>
    <row r="232" customFormat="false" ht="15" hidden="false" customHeight="false" outlineLevel="0" collapsed="false">
      <c r="A232" s="31" t="str">
        <f aca="false">D232&amp;B232</f>
        <v>320290</v>
      </c>
      <c r="B232" s="32" t="n">
        <v>290</v>
      </c>
      <c r="C232" s="33" t="s">
        <v>509</v>
      </c>
      <c r="D232" s="34" t="n">
        <v>320</v>
      </c>
    </row>
    <row r="233" customFormat="false" ht="15" hidden="false" customHeight="false" outlineLevel="0" collapsed="false">
      <c r="A233" s="27" t="str">
        <f aca="false">D233&amp;B233</f>
        <v>320295</v>
      </c>
      <c r="B233" s="28" t="n">
        <v>295</v>
      </c>
      <c r="C233" s="29" t="s">
        <v>510</v>
      </c>
      <c r="D233" s="30" t="n">
        <v>320</v>
      </c>
    </row>
    <row r="234" customFormat="false" ht="15" hidden="false" customHeight="false" outlineLevel="0" collapsed="false">
      <c r="A234" s="31" t="str">
        <f aca="false">D234&amp;B234</f>
        <v>320295</v>
      </c>
      <c r="B234" s="32" t="n">
        <v>295</v>
      </c>
      <c r="C234" s="33" t="s">
        <v>511</v>
      </c>
      <c r="D234" s="34" t="n">
        <v>320</v>
      </c>
    </row>
    <row r="235" customFormat="false" ht="15" hidden="false" customHeight="false" outlineLevel="0" collapsed="false">
      <c r="A235" s="27" t="str">
        <f aca="false">D235&amp;B235</f>
        <v>320300</v>
      </c>
      <c r="B235" s="28" t="n">
        <v>300</v>
      </c>
      <c r="C235" s="29" t="s">
        <v>512</v>
      </c>
      <c r="D235" s="30" t="n">
        <v>320</v>
      </c>
    </row>
    <row r="236" customFormat="false" ht="15" hidden="false" customHeight="false" outlineLevel="0" collapsed="false">
      <c r="A236" s="31" t="str">
        <f aca="false">D236&amp;B236</f>
        <v>320305</v>
      </c>
      <c r="B236" s="32" t="n">
        <v>305</v>
      </c>
      <c r="C236" s="33" t="s">
        <v>513</v>
      </c>
      <c r="D236" s="34" t="n">
        <v>320</v>
      </c>
    </row>
    <row r="237" customFormat="false" ht="15" hidden="false" customHeight="false" outlineLevel="0" collapsed="false">
      <c r="A237" s="27" t="str">
        <f aca="false">D237&amp;B237</f>
        <v>320310</v>
      </c>
      <c r="B237" s="28" t="n">
        <v>310</v>
      </c>
      <c r="C237" s="29" t="s">
        <v>514</v>
      </c>
      <c r="D237" s="30" t="n">
        <v>320</v>
      </c>
    </row>
    <row r="238" customFormat="false" ht="15" hidden="false" customHeight="false" outlineLevel="0" collapsed="false">
      <c r="A238" s="31" t="str">
        <f aca="false">D238&amp;B238</f>
        <v>320313</v>
      </c>
      <c r="B238" s="32" t="n">
        <v>313</v>
      </c>
      <c r="C238" s="33" t="s">
        <v>515</v>
      </c>
      <c r="D238" s="34" t="n">
        <v>320</v>
      </c>
    </row>
    <row r="239" customFormat="false" ht="15" hidden="false" customHeight="false" outlineLevel="0" collapsed="false">
      <c r="A239" s="27" t="str">
        <f aca="false">D239&amp;B239</f>
        <v>320315</v>
      </c>
      <c r="B239" s="28" t="n">
        <v>315</v>
      </c>
      <c r="C239" s="29" t="s">
        <v>516</v>
      </c>
      <c r="D239" s="30" t="n">
        <v>320</v>
      </c>
    </row>
    <row r="240" customFormat="false" ht="15" hidden="false" customHeight="false" outlineLevel="0" collapsed="false">
      <c r="A240" s="31" t="str">
        <f aca="false">D240&amp;B240</f>
        <v>320320</v>
      </c>
      <c r="B240" s="32" t="n">
        <v>320</v>
      </c>
      <c r="C240" s="33" t="s">
        <v>517</v>
      </c>
      <c r="D240" s="34" t="n">
        <v>320</v>
      </c>
    </row>
    <row r="241" customFormat="false" ht="15" hidden="false" customHeight="false" outlineLevel="0" collapsed="false">
      <c r="A241" s="27" t="str">
        <f aca="false">D241&amp;B241</f>
        <v>320324</v>
      </c>
      <c r="B241" s="28" t="n">
        <v>324</v>
      </c>
      <c r="C241" s="29" t="s">
        <v>518</v>
      </c>
      <c r="D241" s="30" t="n">
        <v>320</v>
      </c>
    </row>
    <row r="242" customFormat="false" ht="15" hidden="false" customHeight="false" outlineLevel="0" collapsed="false">
      <c r="A242" s="31" t="str">
        <f aca="false">D242&amp;B242</f>
        <v>320325</v>
      </c>
      <c r="B242" s="32" t="n">
        <v>325</v>
      </c>
      <c r="C242" s="33" t="s">
        <v>519</v>
      </c>
      <c r="D242" s="34" t="n">
        <v>320</v>
      </c>
    </row>
    <row r="243" customFormat="false" ht="15" hidden="false" customHeight="false" outlineLevel="0" collapsed="false">
      <c r="A243" s="27" t="str">
        <f aca="false">D243&amp;B243</f>
        <v>320327</v>
      </c>
      <c r="B243" s="28" t="n">
        <v>327</v>
      </c>
      <c r="C243" s="29" t="s">
        <v>520</v>
      </c>
      <c r="D243" s="30" t="n">
        <v>320</v>
      </c>
    </row>
    <row r="244" customFormat="false" ht="15" hidden="false" customHeight="false" outlineLevel="0" collapsed="false">
      <c r="A244" s="31" t="str">
        <f aca="false">D244&amp;B244</f>
        <v>320330</v>
      </c>
      <c r="B244" s="32" t="n">
        <v>330</v>
      </c>
      <c r="C244" s="33" t="s">
        <v>521</v>
      </c>
      <c r="D244" s="34" t="n">
        <v>320</v>
      </c>
    </row>
    <row r="245" customFormat="false" ht="15" hidden="false" customHeight="false" outlineLevel="0" collapsed="false">
      <c r="A245" s="27" t="str">
        <f aca="false">D245&amp;B245</f>
        <v>320335</v>
      </c>
      <c r="B245" s="28" t="n">
        <v>335</v>
      </c>
      <c r="C245" s="29" t="s">
        <v>522</v>
      </c>
      <c r="D245" s="30" t="n">
        <v>320</v>
      </c>
    </row>
    <row r="246" customFormat="false" ht="15" hidden="false" customHeight="false" outlineLevel="0" collapsed="false">
      <c r="A246" s="31" t="str">
        <f aca="false">D246&amp;B246</f>
        <v>320335</v>
      </c>
      <c r="B246" s="32" t="n">
        <v>335</v>
      </c>
      <c r="C246" s="33" t="s">
        <v>523</v>
      </c>
      <c r="D246" s="34" t="n">
        <v>320</v>
      </c>
    </row>
    <row r="247" customFormat="false" ht="15" hidden="false" customHeight="false" outlineLevel="0" collapsed="false">
      <c r="A247" s="27" t="str">
        <f aca="false">D247&amp;B247</f>
        <v>320338</v>
      </c>
      <c r="B247" s="28" t="n">
        <v>338</v>
      </c>
      <c r="C247" s="29" t="s">
        <v>524</v>
      </c>
      <c r="D247" s="30" t="n">
        <v>320</v>
      </c>
    </row>
    <row r="248" customFormat="false" ht="15" hidden="false" customHeight="false" outlineLevel="0" collapsed="false">
      <c r="A248" s="31" t="str">
        <f aca="false">D248&amp;B248</f>
        <v>320340</v>
      </c>
      <c r="B248" s="32" t="n">
        <v>340</v>
      </c>
      <c r="C248" s="33" t="s">
        <v>525</v>
      </c>
      <c r="D248" s="34" t="n">
        <v>320</v>
      </c>
    </row>
    <row r="249" customFormat="false" ht="15" hidden="false" customHeight="false" outlineLevel="0" collapsed="false">
      <c r="A249" s="27" t="str">
        <f aca="false">D249&amp;B249</f>
        <v>320345</v>
      </c>
      <c r="B249" s="28" t="n">
        <v>345</v>
      </c>
      <c r="C249" s="29" t="s">
        <v>526</v>
      </c>
      <c r="D249" s="30" t="n">
        <v>320</v>
      </c>
    </row>
    <row r="250" customFormat="false" ht="15" hidden="false" customHeight="false" outlineLevel="0" collapsed="false">
      <c r="A250" s="31" t="str">
        <f aca="false">D250&amp;B250</f>
        <v>320350</v>
      </c>
      <c r="B250" s="32" t="n">
        <v>350</v>
      </c>
      <c r="C250" s="33" t="s">
        <v>527</v>
      </c>
      <c r="D250" s="34" t="n">
        <v>320</v>
      </c>
    </row>
    <row r="251" customFormat="false" ht="15" hidden="false" customHeight="false" outlineLevel="0" collapsed="false">
      <c r="A251" s="27" t="str">
        <f aca="false">D251&amp;B251</f>
        <v>320355</v>
      </c>
      <c r="B251" s="28" t="n">
        <v>355</v>
      </c>
      <c r="C251" s="29" t="s">
        <v>528</v>
      </c>
      <c r="D251" s="30" t="n">
        <v>320</v>
      </c>
    </row>
    <row r="252" customFormat="false" ht="15" hidden="false" customHeight="false" outlineLevel="0" collapsed="false">
      <c r="A252" s="31" t="str">
        <f aca="false">D252&amp;B252</f>
        <v>320360</v>
      </c>
      <c r="B252" s="32" t="n">
        <v>360</v>
      </c>
      <c r="C252" s="33" t="s">
        <v>529</v>
      </c>
      <c r="D252" s="34" t="n">
        <v>320</v>
      </c>
    </row>
    <row r="253" customFormat="false" ht="15" hidden="false" customHeight="false" outlineLevel="0" collapsed="false">
      <c r="A253" s="27" t="str">
        <f aca="false">D253&amp;B253</f>
        <v>320360</v>
      </c>
      <c r="B253" s="28" t="n">
        <v>360</v>
      </c>
      <c r="C253" s="29" t="s">
        <v>530</v>
      </c>
      <c r="D253" s="30" t="n">
        <v>320</v>
      </c>
    </row>
    <row r="254" customFormat="false" ht="15" hidden="false" customHeight="false" outlineLevel="0" collapsed="false">
      <c r="A254" s="31" t="str">
        <f aca="false">D254&amp;B254</f>
        <v>320365</v>
      </c>
      <c r="B254" s="32" t="n">
        <v>365</v>
      </c>
      <c r="C254" s="33" t="s">
        <v>531</v>
      </c>
      <c r="D254" s="34" t="n">
        <v>320</v>
      </c>
    </row>
    <row r="255" customFormat="false" ht="15" hidden="false" customHeight="false" outlineLevel="0" collapsed="false">
      <c r="A255" s="27" t="str">
        <f aca="false">D255&amp;B255</f>
        <v>320365</v>
      </c>
      <c r="B255" s="28" t="n">
        <v>365</v>
      </c>
      <c r="C255" s="29" t="s">
        <v>532</v>
      </c>
      <c r="D255" s="30" t="n">
        <v>320</v>
      </c>
    </row>
    <row r="256" customFormat="false" ht="15" hidden="false" customHeight="false" outlineLevel="0" collapsed="false">
      <c r="A256" s="31" t="str">
        <f aca="false">D256&amp;B256</f>
        <v>320366</v>
      </c>
      <c r="B256" s="32" t="n">
        <v>366</v>
      </c>
      <c r="C256" s="33" t="s">
        <v>533</v>
      </c>
      <c r="D256" s="34" t="n">
        <v>320</v>
      </c>
    </row>
    <row r="257" customFormat="false" ht="15" hidden="false" customHeight="false" outlineLevel="0" collapsed="false">
      <c r="A257" s="27" t="str">
        <f aca="false">D257&amp;B257</f>
        <v>320370</v>
      </c>
      <c r="B257" s="28" t="n">
        <v>370</v>
      </c>
      <c r="C257" s="29" t="s">
        <v>534</v>
      </c>
      <c r="D257" s="30" t="n">
        <v>320</v>
      </c>
    </row>
    <row r="258" customFormat="false" ht="15" hidden="false" customHeight="false" outlineLevel="0" collapsed="false">
      <c r="A258" s="31" t="str">
        <f aca="false">D258&amp;B258</f>
        <v>320375</v>
      </c>
      <c r="B258" s="32" t="n">
        <v>375</v>
      </c>
      <c r="C258" s="33" t="s">
        <v>535</v>
      </c>
      <c r="D258" s="34" t="n">
        <v>320</v>
      </c>
    </row>
    <row r="259" customFormat="false" ht="15" hidden="false" customHeight="false" outlineLevel="0" collapsed="false">
      <c r="A259" s="27" t="str">
        <f aca="false">D259&amp;B259</f>
        <v>320380</v>
      </c>
      <c r="B259" s="28" t="n">
        <v>380</v>
      </c>
      <c r="C259" s="29" t="s">
        <v>536</v>
      </c>
      <c r="D259" s="30" t="n">
        <v>320</v>
      </c>
    </row>
    <row r="260" customFormat="false" ht="15" hidden="false" customHeight="false" outlineLevel="0" collapsed="false">
      <c r="A260" s="31" t="str">
        <f aca="false">D260&amp;B260</f>
        <v>320380</v>
      </c>
      <c r="B260" s="32" t="n">
        <v>380</v>
      </c>
      <c r="C260" s="33" t="s">
        <v>537</v>
      </c>
      <c r="D260" s="34" t="n">
        <v>320</v>
      </c>
    </row>
    <row r="261" customFormat="false" ht="15" hidden="false" customHeight="false" outlineLevel="0" collapsed="false">
      <c r="A261" s="27" t="str">
        <f aca="false">D261&amp;B261</f>
        <v>320382</v>
      </c>
      <c r="B261" s="28" t="n">
        <v>382</v>
      </c>
      <c r="C261" s="29" t="s">
        <v>538</v>
      </c>
      <c r="D261" s="30" t="n">
        <v>320</v>
      </c>
    </row>
    <row r="262" customFormat="false" ht="15" hidden="false" customHeight="false" outlineLevel="0" collapsed="false">
      <c r="A262" s="31" t="str">
        <f aca="false">D262&amp;B262</f>
        <v>320385</v>
      </c>
      <c r="B262" s="32" t="n">
        <v>385</v>
      </c>
      <c r="C262" s="33" t="s">
        <v>539</v>
      </c>
      <c r="D262" s="34" t="n">
        <v>320</v>
      </c>
    </row>
    <row r="263" customFormat="false" ht="15" hidden="false" customHeight="false" outlineLevel="0" collapsed="false">
      <c r="A263" s="27" t="str">
        <f aca="false">D263&amp;B263</f>
        <v>320390</v>
      </c>
      <c r="B263" s="28" t="n">
        <v>390</v>
      </c>
      <c r="C263" s="29" t="s">
        <v>540</v>
      </c>
      <c r="D263" s="30" t="n">
        <v>320</v>
      </c>
    </row>
    <row r="264" customFormat="false" ht="15" hidden="false" customHeight="false" outlineLevel="0" collapsed="false">
      <c r="A264" s="31" t="str">
        <f aca="false">D264&amp;B264</f>
        <v>320390</v>
      </c>
      <c r="B264" s="32" t="n">
        <v>390</v>
      </c>
      <c r="C264" s="33" t="s">
        <v>541</v>
      </c>
      <c r="D264" s="34" t="n">
        <v>320</v>
      </c>
    </row>
    <row r="265" customFormat="false" ht="15" hidden="false" customHeight="false" outlineLevel="0" collapsed="false">
      <c r="A265" s="27" t="str">
        <f aca="false">D265&amp;B265</f>
        <v>320392</v>
      </c>
      <c r="B265" s="28" t="n">
        <v>392</v>
      </c>
      <c r="C265" s="29" t="s">
        <v>542</v>
      </c>
      <c r="D265" s="30" t="n">
        <v>320</v>
      </c>
    </row>
    <row r="266" customFormat="false" ht="15" hidden="false" customHeight="false" outlineLevel="0" collapsed="false">
      <c r="A266" s="31" t="str">
        <f aca="false">D266&amp;B266</f>
        <v>320395</v>
      </c>
      <c r="B266" s="32" t="n">
        <v>395</v>
      </c>
      <c r="C266" s="33" t="s">
        <v>543</v>
      </c>
      <c r="D266" s="34" t="n">
        <v>320</v>
      </c>
    </row>
    <row r="267" customFormat="false" ht="15" hidden="false" customHeight="false" outlineLevel="0" collapsed="false">
      <c r="A267" s="27" t="str">
        <f aca="false">D267&amp;B267</f>
        <v>320400</v>
      </c>
      <c r="B267" s="28" t="n">
        <v>400</v>
      </c>
      <c r="C267" s="29" t="s">
        <v>544</v>
      </c>
      <c r="D267" s="30" t="n">
        <v>320</v>
      </c>
    </row>
    <row r="268" customFormat="false" ht="15" hidden="false" customHeight="false" outlineLevel="0" collapsed="false">
      <c r="A268" s="31" t="str">
        <f aca="false">D268&amp;B268</f>
        <v>320403</v>
      </c>
      <c r="B268" s="32" t="n">
        <v>403</v>
      </c>
      <c r="C268" s="33" t="s">
        <v>545</v>
      </c>
      <c r="D268" s="34" t="n">
        <v>320</v>
      </c>
    </row>
    <row r="269" customFormat="false" ht="15" hidden="false" customHeight="false" outlineLevel="0" collapsed="false">
      <c r="A269" s="27" t="str">
        <f aca="false">D269&amp;B269</f>
        <v>320410</v>
      </c>
      <c r="B269" s="28" t="n">
        <v>410</v>
      </c>
      <c r="C269" s="29" t="s">
        <v>546</v>
      </c>
      <c r="D269" s="30" t="n">
        <v>320</v>
      </c>
    </row>
    <row r="270" customFormat="false" ht="15" hidden="false" customHeight="false" outlineLevel="0" collapsed="false">
      <c r="A270" s="31" t="str">
        <f aca="false">D270&amp;B270</f>
        <v>320411</v>
      </c>
      <c r="B270" s="32" t="n">
        <v>411</v>
      </c>
      <c r="C270" s="33" t="s">
        <v>547</v>
      </c>
      <c r="D270" s="34" t="n">
        <v>320</v>
      </c>
    </row>
    <row r="271" customFormat="false" ht="15" hidden="false" customHeight="false" outlineLevel="0" collapsed="false">
      <c r="A271" s="27" t="str">
        <f aca="false">D271&amp;B271</f>
        <v>320415</v>
      </c>
      <c r="B271" s="28" t="n">
        <v>415</v>
      </c>
      <c r="C271" s="29" t="s">
        <v>548</v>
      </c>
      <c r="D271" s="30" t="n">
        <v>320</v>
      </c>
    </row>
    <row r="272" customFormat="false" ht="15" hidden="false" customHeight="false" outlineLevel="0" collapsed="false">
      <c r="A272" s="31" t="str">
        <f aca="false">D272&amp;B272</f>
        <v>320420</v>
      </c>
      <c r="B272" s="32" t="n">
        <v>420</v>
      </c>
      <c r="C272" s="33" t="s">
        <v>549</v>
      </c>
      <c r="D272" s="34" t="n">
        <v>320</v>
      </c>
    </row>
    <row r="273" customFormat="false" ht="15" hidden="false" customHeight="false" outlineLevel="0" collapsed="false">
      <c r="A273" s="27" t="str">
        <f aca="false">D273&amp;B273</f>
        <v>320430</v>
      </c>
      <c r="B273" s="28" t="n">
        <v>430</v>
      </c>
      <c r="C273" s="29" t="s">
        <v>550</v>
      </c>
      <c r="D273" s="30" t="n">
        <v>320</v>
      </c>
    </row>
    <row r="274" customFormat="false" ht="15" hidden="false" customHeight="false" outlineLevel="0" collapsed="false">
      <c r="A274" s="31" t="str">
        <f aca="false">D274&amp;B274</f>
        <v>320435</v>
      </c>
      <c r="B274" s="32" t="n">
        <v>435</v>
      </c>
      <c r="C274" s="33" t="s">
        <v>551</v>
      </c>
      <c r="D274" s="34" t="n">
        <v>320</v>
      </c>
    </row>
    <row r="275" customFormat="false" ht="15" hidden="false" customHeight="false" outlineLevel="0" collapsed="false">
      <c r="A275" s="27" t="str">
        <f aca="false">D275&amp;B275</f>
        <v>320437</v>
      </c>
      <c r="B275" s="28" t="n">
        <v>437</v>
      </c>
      <c r="C275" s="29" t="s">
        <v>552</v>
      </c>
      <c r="D275" s="30" t="n">
        <v>320</v>
      </c>
    </row>
    <row r="276" customFormat="false" ht="15" hidden="false" customHeight="false" outlineLevel="0" collapsed="false">
      <c r="A276" s="31" t="str">
        <f aca="false">D276&amp;B276</f>
        <v>320440</v>
      </c>
      <c r="B276" s="32" t="n">
        <v>440</v>
      </c>
      <c r="C276" s="33" t="s">
        <v>553</v>
      </c>
      <c r="D276" s="34" t="n">
        <v>320</v>
      </c>
    </row>
    <row r="277" customFormat="false" ht="15" hidden="false" customHeight="false" outlineLevel="0" collapsed="false">
      <c r="A277" s="27" t="str">
        <f aca="false">D277&amp;B277</f>
        <v>320440</v>
      </c>
      <c r="B277" s="28" t="n">
        <v>440</v>
      </c>
      <c r="C277" s="29" t="s">
        <v>554</v>
      </c>
      <c r="D277" s="30" t="n">
        <v>320</v>
      </c>
    </row>
    <row r="278" customFormat="false" ht="15" hidden="false" customHeight="false" outlineLevel="0" collapsed="false">
      <c r="A278" s="31" t="str">
        <f aca="false">D278&amp;B278</f>
        <v>320445</v>
      </c>
      <c r="B278" s="32" t="n">
        <v>445</v>
      </c>
      <c r="C278" s="33" t="s">
        <v>555</v>
      </c>
      <c r="D278" s="34" t="n">
        <v>320</v>
      </c>
    </row>
    <row r="279" customFormat="false" ht="15" hidden="false" customHeight="false" outlineLevel="0" collapsed="false">
      <c r="A279" s="27" t="str">
        <f aca="false">D279&amp;B279</f>
        <v>320450</v>
      </c>
      <c r="B279" s="28" t="n">
        <v>450</v>
      </c>
      <c r="C279" s="29" t="s">
        <v>556</v>
      </c>
      <c r="D279" s="30" t="n">
        <v>320</v>
      </c>
    </row>
    <row r="280" customFormat="false" ht="15" hidden="false" customHeight="false" outlineLevel="0" collapsed="false">
      <c r="A280" s="31" t="str">
        <f aca="false">D280&amp;B280</f>
        <v>320455</v>
      </c>
      <c r="B280" s="32" t="n">
        <v>455</v>
      </c>
      <c r="C280" s="33" t="s">
        <v>557</v>
      </c>
      <c r="D280" s="34" t="n">
        <v>320</v>
      </c>
    </row>
    <row r="281" customFormat="false" ht="15" hidden="false" customHeight="false" outlineLevel="0" collapsed="false">
      <c r="A281" s="27" t="str">
        <f aca="false">D281&amp;B281</f>
        <v>320460</v>
      </c>
      <c r="B281" s="28" t="n">
        <v>460</v>
      </c>
      <c r="C281" s="36" t="s">
        <v>558</v>
      </c>
      <c r="D281" s="30" t="n">
        <v>320</v>
      </c>
    </row>
    <row r="282" customFormat="false" ht="15" hidden="false" customHeight="false" outlineLevel="0" collapsed="false">
      <c r="A282" s="31" t="str">
        <f aca="false">D282&amp;B282</f>
        <v>320465</v>
      </c>
      <c r="B282" s="32" t="n">
        <v>465</v>
      </c>
      <c r="C282" s="33" t="s">
        <v>559</v>
      </c>
      <c r="D282" s="34" t="n">
        <v>320</v>
      </c>
    </row>
    <row r="283" customFormat="false" ht="15" hidden="false" customHeight="false" outlineLevel="0" collapsed="false">
      <c r="A283" s="27" t="str">
        <f aca="false">D283&amp;B283</f>
        <v>320470</v>
      </c>
      <c r="B283" s="28" t="n">
        <v>470</v>
      </c>
      <c r="C283" s="29" t="s">
        <v>560</v>
      </c>
      <c r="D283" s="30" t="n">
        <v>320</v>
      </c>
    </row>
    <row r="284" customFormat="false" ht="15" hidden="false" customHeight="false" outlineLevel="0" collapsed="false">
      <c r="A284" s="31" t="str">
        <f aca="false">D284&amp;B284</f>
        <v>320478</v>
      </c>
      <c r="B284" s="32" t="n">
        <v>478</v>
      </c>
      <c r="C284" s="33" t="s">
        <v>561</v>
      </c>
      <c r="D284" s="34" t="n">
        <v>320</v>
      </c>
    </row>
    <row r="285" customFormat="false" ht="15" hidden="false" customHeight="false" outlineLevel="0" collapsed="false">
      <c r="A285" s="27" t="str">
        <f aca="false">D285&amp;B285</f>
        <v>320480</v>
      </c>
      <c r="B285" s="28" t="n">
        <v>480</v>
      </c>
      <c r="C285" s="29" t="s">
        <v>562</v>
      </c>
      <c r="D285" s="30" t="n">
        <v>320</v>
      </c>
    </row>
    <row r="286" customFormat="false" ht="15" hidden="false" customHeight="false" outlineLevel="0" collapsed="false">
      <c r="A286" s="31" t="str">
        <f aca="false">D286&amp;B286</f>
        <v>320485</v>
      </c>
      <c r="B286" s="32" t="n">
        <v>485</v>
      </c>
      <c r="C286" s="33" t="s">
        <v>563</v>
      </c>
      <c r="D286" s="34" t="n">
        <v>320</v>
      </c>
    </row>
    <row r="287" customFormat="false" ht="15" hidden="false" customHeight="false" outlineLevel="0" collapsed="false">
      <c r="A287" s="27" t="str">
        <f aca="false">D287&amp;B287</f>
        <v>320490</v>
      </c>
      <c r="B287" s="28" t="n">
        <v>490</v>
      </c>
      <c r="C287" s="29" t="s">
        <v>564</v>
      </c>
      <c r="D287" s="30" t="n">
        <v>320</v>
      </c>
    </row>
    <row r="288" customFormat="false" ht="15" hidden="false" customHeight="false" outlineLevel="0" collapsed="false">
      <c r="A288" s="31" t="str">
        <f aca="false">D288&amp;B288</f>
        <v>320490</v>
      </c>
      <c r="B288" s="32" t="n">
        <v>490</v>
      </c>
      <c r="C288" s="33" t="s">
        <v>565</v>
      </c>
      <c r="D288" s="34" t="n">
        <v>320</v>
      </c>
    </row>
    <row r="289" customFormat="false" ht="15" hidden="false" customHeight="false" outlineLevel="0" collapsed="false">
      <c r="A289" s="27" t="str">
        <f aca="false">D289&amp;B289</f>
        <v>320495</v>
      </c>
      <c r="B289" s="28" t="n">
        <v>495</v>
      </c>
      <c r="C289" s="29" t="s">
        <v>566</v>
      </c>
      <c r="D289" s="30" t="n">
        <v>320</v>
      </c>
    </row>
    <row r="290" customFormat="false" ht="15" hidden="false" customHeight="false" outlineLevel="0" collapsed="false">
      <c r="A290" s="31" t="str">
        <f aca="false">D290&amp;B290</f>
        <v>320500</v>
      </c>
      <c r="B290" s="32" t="n">
        <v>500</v>
      </c>
      <c r="C290" s="33" t="s">
        <v>567</v>
      </c>
      <c r="D290" s="34" t="n">
        <v>320</v>
      </c>
    </row>
    <row r="291" customFormat="false" ht="15" hidden="false" customHeight="false" outlineLevel="0" collapsed="false">
      <c r="A291" s="27" t="str">
        <f aca="false">D291&amp;B291</f>
        <v>320503</v>
      </c>
      <c r="B291" s="28" t="n">
        <v>503</v>
      </c>
      <c r="C291" s="29" t="s">
        <v>568</v>
      </c>
      <c r="D291" s="30" t="n">
        <v>320</v>
      </c>
    </row>
    <row r="292" customFormat="false" ht="15" hidden="false" customHeight="false" outlineLevel="0" collapsed="false">
      <c r="A292" s="31" t="str">
        <f aca="false">D292&amp;B292</f>
        <v>320503</v>
      </c>
      <c r="B292" s="32" t="n">
        <v>503</v>
      </c>
      <c r="C292" s="33" t="s">
        <v>569</v>
      </c>
      <c r="D292" s="34" t="n">
        <v>320</v>
      </c>
    </row>
    <row r="293" customFormat="false" ht="15" hidden="false" customHeight="false" outlineLevel="0" collapsed="false">
      <c r="A293" s="27" t="str">
        <f aca="false">D293&amp;B293</f>
        <v>320503</v>
      </c>
      <c r="B293" s="28" t="n">
        <v>503</v>
      </c>
      <c r="C293" s="29" t="s">
        <v>570</v>
      </c>
      <c r="D293" s="30" t="n">
        <v>320</v>
      </c>
    </row>
    <row r="294" customFormat="false" ht="15" hidden="false" customHeight="false" outlineLevel="0" collapsed="false">
      <c r="A294" s="31" t="str">
        <f aca="false">D294&amp;B294</f>
        <v>320506</v>
      </c>
      <c r="B294" s="32" t="n">
        <v>506</v>
      </c>
      <c r="C294" s="33" t="s">
        <v>571</v>
      </c>
      <c r="D294" s="34" t="n">
        <v>320</v>
      </c>
    </row>
    <row r="295" customFormat="false" ht="15" hidden="false" customHeight="false" outlineLevel="0" collapsed="false">
      <c r="A295" s="27" t="str">
        <f aca="false">D295&amp;B295</f>
        <v>320508</v>
      </c>
      <c r="B295" s="28" t="n">
        <v>508</v>
      </c>
      <c r="C295" s="29" t="s">
        <v>572</v>
      </c>
      <c r="D295" s="30" t="n">
        <v>320</v>
      </c>
    </row>
    <row r="296" customFormat="false" ht="15" hidden="false" customHeight="false" outlineLevel="0" collapsed="false">
      <c r="A296" s="31" t="str">
        <f aca="false">D296&amp;B296</f>
        <v>320510</v>
      </c>
      <c r="B296" s="32" t="n">
        <v>510</v>
      </c>
      <c r="C296" s="33" t="s">
        <v>573</v>
      </c>
      <c r="D296" s="34" t="n">
        <v>320</v>
      </c>
    </row>
    <row r="297" customFormat="false" ht="15" hidden="false" customHeight="false" outlineLevel="0" collapsed="false">
      <c r="A297" s="27" t="str">
        <f aca="false">D297&amp;B297</f>
        <v>320513</v>
      </c>
      <c r="B297" s="28" t="n">
        <v>513</v>
      </c>
      <c r="C297" s="29" t="s">
        <v>574</v>
      </c>
      <c r="D297" s="30" t="n">
        <v>320</v>
      </c>
    </row>
    <row r="298" customFormat="false" ht="15" hidden="false" customHeight="false" outlineLevel="0" collapsed="false">
      <c r="A298" s="31" t="str">
        <f aca="false">D298&amp;B298</f>
        <v>320518</v>
      </c>
      <c r="B298" s="32" t="n">
        <v>518</v>
      </c>
      <c r="C298" s="33" t="s">
        <v>575</v>
      </c>
      <c r="D298" s="34" t="n">
        <v>320</v>
      </c>
    </row>
    <row r="299" customFormat="false" ht="15" hidden="false" customHeight="false" outlineLevel="0" collapsed="false">
      <c r="A299" s="27" t="str">
        <f aca="false">D299&amp;B299</f>
        <v>320518</v>
      </c>
      <c r="B299" s="28" t="n">
        <v>518</v>
      </c>
      <c r="C299" s="29" t="s">
        <v>576</v>
      </c>
      <c r="D299" s="30" t="n">
        <v>320</v>
      </c>
    </row>
    <row r="300" customFormat="false" ht="15" hidden="false" customHeight="false" outlineLevel="0" collapsed="false">
      <c r="A300" s="31" t="str">
        <f aca="false">D300&amp;B300</f>
        <v>320520</v>
      </c>
      <c r="B300" s="32" t="n">
        <v>520</v>
      </c>
      <c r="C300" s="33" t="s">
        <v>577</v>
      </c>
      <c r="D300" s="34" t="n">
        <v>320</v>
      </c>
    </row>
    <row r="301" customFormat="false" ht="15" hidden="false" customHeight="false" outlineLevel="0" collapsed="false">
      <c r="A301" s="27" t="str">
        <f aca="false">D301&amp;B301</f>
        <v>320528</v>
      </c>
      <c r="B301" s="28" t="n">
        <v>528</v>
      </c>
      <c r="C301" s="29" t="s">
        <v>578</v>
      </c>
      <c r="D301" s="30" t="n">
        <v>320</v>
      </c>
    </row>
    <row r="302" customFormat="false" ht="15" hidden="false" customHeight="false" outlineLevel="0" collapsed="false">
      <c r="A302" s="31" t="str">
        <f aca="false">D302&amp;B302</f>
        <v>320530</v>
      </c>
      <c r="B302" s="32" t="n">
        <v>530</v>
      </c>
      <c r="C302" s="33" t="s">
        <v>579</v>
      </c>
      <c r="D302" s="34" t="n">
        <v>320</v>
      </c>
    </row>
    <row r="303" customFormat="false" ht="15" hidden="false" customHeight="false" outlineLevel="0" collapsed="false">
      <c r="A303" s="27" t="str">
        <f aca="false">D303&amp;B303</f>
        <v>320533</v>
      </c>
      <c r="B303" s="28" t="n">
        <v>533</v>
      </c>
      <c r="C303" s="29" t="s">
        <v>580</v>
      </c>
      <c r="D303" s="30" t="n">
        <v>320</v>
      </c>
    </row>
    <row r="304" customFormat="false" ht="15" hidden="false" customHeight="false" outlineLevel="0" collapsed="false">
      <c r="A304" s="31" t="str">
        <f aca="false">D304&amp;B304</f>
        <v>320538</v>
      </c>
      <c r="B304" s="32" t="n">
        <v>538</v>
      </c>
      <c r="C304" s="33" t="s">
        <v>581</v>
      </c>
      <c r="D304" s="34" t="n">
        <v>320</v>
      </c>
    </row>
    <row r="305" customFormat="false" ht="15" hidden="false" customHeight="false" outlineLevel="0" collapsed="false">
      <c r="A305" s="27" t="str">
        <f aca="false">D305&amp;B305</f>
        <v>320538</v>
      </c>
      <c r="B305" s="28" t="n">
        <v>538</v>
      </c>
      <c r="C305" s="29" t="s">
        <v>582</v>
      </c>
      <c r="D305" s="30" t="n">
        <v>320</v>
      </c>
    </row>
    <row r="306" customFormat="false" ht="15" hidden="false" customHeight="false" outlineLevel="0" collapsed="false">
      <c r="A306" s="31" t="str">
        <f aca="false">D306&amp;B306</f>
        <v>320540</v>
      </c>
      <c r="B306" s="32" t="n">
        <v>540</v>
      </c>
      <c r="C306" s="33" t="s">
        <v>583</v>
      </c>
      <c r="D306" s="34" t="n">
        <v>320</v>
      </c>
    </row>
    <row r="307" customFormat="false" ht="15" hidden="false" customHeight="false" outlineLevel="0" collapsed="false">
      <c r="A307" s="27" t="str">
        <f aca="false">D307&amp;B307</f>
        <v>320547</v>
      </c>
      <c r="B307" s="28" t="n">
        <v>547</v>
      </c>
      <c r="C307" s="29" t="s">
        <v>584</v>
      </c>
      <c r="D307" s="30" t="n">
        <v>320</v>
      </c>
    </row>
    <row r="308" customFormat="false" ht="15" hidden="false" customHeight="false" outlineLevel="0" collapsed="false">
      <c r="A308" s="31" t="str">
        <f aca="false">D308&amp;B308</f>
        <v>320550</v>
      </c>
      <c r="B308" s="32" t="n">
        <v>550</v>
      </c>
      <c r="C308" s="33" t="s">
        <v>585</v>
      </c>
      <c r="D308" s="34" t="n">
        <v>320</v>
      </c>
    </row>
    <row r="309" customFormat="false" ht="15" hidden="false" customHeight="false" outlineLevel="0" collapsed="false">
      <c r="A309" s="27" t="str">
        <f aca="false">D309&amp;B309</f>
        <v>320554</v>
      </c>
      <c r="B309" s="28" t="n">
        <v>554</v>
      </c>
      <c r="C309" s="29" t="s">
        <v>586</v>
      </c>
      <c r="D309" s="30" t="n">
        <v>320</v>
      </c>
    </row>
    <row r="310" customFormat="false" ht="15" hidden="false" customHeight="false" outlineLevel="0" collapsed="false">
      <c r="A310" s="31" t="str">
        <f aca="false">D310&amp;B310</f>
        <v>320555</v>
      </c>
      <c r="B310" s="32" t="n">
        <v>555</v>
      </c>
      <c r="C310" s="33" t="s">
        <v>587</v>
      </c>
      <c r="D310" s="34" t="n">
        <v>320</v>
      </c>
    </row>
    <row r="311" customFormat="false" ht="15" hidden="false" customHeight="false" outlineLevel="0" collapsed="false">
      <c r="A311" s="27" t="str">
        <f aca="false">D311&amp;B311</f>
        <v>320560</v>
      </c>
      <c r="B311" s="28" t="n">
        <v>560</v>
      </c>
      <c r="C311" s="29" t="s">
        <v>588</v>
      </c>
      <c r="D311" s="30" t="n">
        <v>320</v>
      </c>
    </row>
    <row r="312" customFormat="false" ht="15" hidden="false" customHeight="false" outlineLevel="0" collapsed="false">
      <c r="A312" s="31" t="str">
        <f aca="false">D312&amp;B312</f>
        <v>320565</v>
      </c>
      <c r="B312" s="32" t="n">
        <v>565</v>
      </c>
      <c r="C312" s="33" t="s">
        <v>589</v>
      </c>
      <c r="D312" s="34" t="n">
        <v>320</v>
      </c>
    </row>
    <row r="313" customFormat="false" ht="15" hidden="false" customHeight="false" outlineLevel="0" collapsed="false">
      <c r="A313" s="27" t="str">
        <f aca="false">D313&amp;B313</f>
        <v>320570</v>
      </c>
      <c r="B313" s="28" t="n">
        <v>570</v>
      </c>
      <c r="C313" s="29" t="s">
        <v>590</v>
      </c>
      <c r="D313" s="30" t="n">
        <v>320</v>
      </c>
    </row>
    <row r="314" customFormat="false" ht="15" hidden="false" customHeight="false" outlineLevel="0" collapsed="false">
      <c r="A314" s="31" t="str">
        <f aca="false">D314&amp;B314</f>
        <v>320575</v>
      </c>
      <c r="B314" s="32" t="n">
        <v>575</v>
      </c>
      <c r="C314" s="33" t="s">
        <v>591</v>
      </c>
      <c r="D314" s="34" t="n">
        <v>320</v>
      </c>
    </row>
    <row r="315" customFormat="false" ht="15" hidden="false" customHeight="false" outlineLevel="0" collapsed="false">
      <c r="A315" s="27" t="str">
        <f aca="false">D315&amp;B315</f>
        <v>320577</v>
      </c>
      <c r="B315" s="28" t="n">
        <v>577</v>
      </c>
      <c r="C315" s="29" t="s">
        <v>592</v>
      </c>
      <c r="D315" s="30" t="n">
        <v>320</v>
      </c>
    </row>
    <row r="316" customFormat="false" ht="15" hidden="false" customHeight="false" outlineLevel="0" collapsed="false">
      <c r="A316" s="31" t="str">
        <f aca="false">D316&amp;B316</f>
        <v>320580</v>
      </c>
      <c r="B316" s="32" t="n">
        <v>580</v>
      </c>
      <c r="C316" s="33" t="s">
        <v>593</v>
      </c>
      <c r="D316" s="34" t="n">
        <v>320</v>
      </c>
    </row>
    <row r="317" customFormat="false" ht="15" hidden="false" customHeight="false" outlineLevel="0" collapsed="false">
      <c r="A317" s="27" t="str">
        <f aca="false">D317&amp;B317</f>
        <v>320582</v>
      </c>
      <c r="B317" s="28" t="n">
        <v>582</v>
      </c>
      <c r="C317" s="29" t="s">
        <v>594</v>
      </c>
      <c r="D317" s="30" t="n">
        <v>320</v>
      </c>
    </row>
    <row r="318" customFormat="false" ht="15" hidden="false" customHeight="false" outlineLevel="0" collapsed="false">
      <c r="A318" s="31" t="str">
        <f aca="false">D318&amp;B318</f>
        <v>320585</v>
      </c>
      <c r="B318" s="32" t="n">
        <v>585</v>
      </c>
      <c r="C318" s="33" t="s">
        <v>595</v>
      </c>
      <c r="D318" s="34" t="n">
        <v>320</v>
      </c>
    </row>
    <row r="319" customFormat="false" ht="15" hidden="false" customHeight="false" outlineLevel="0" collapsed="false">
      <c r="A319" s="27" t="str">
        <f aca="false">D319&amp;B319</f>
        <v>320585</v>
      </c>
      <c r="B319" s="28" t="n">
        <v>585</v>
      </c>
      <c r="C319" s="29" t="s">
        <v>596</v>
      </c>
      <c r="D319" s="30" t="n">
        <v>320</v>
      </c>
    </row>
    <row r="320" customFormat="false" ht="15" hidden="false" customHeight="false" outlineLevel="0" collapsed="false">
      <c r="A320" s="31" t="str">
        <f aca="false">D320&amp;B320</f>
        <v>320590</v>
      </c>
      <c r="B320" s="32" t="n">
        <v>590</v>
      </c>
      <c r="C320" s="33" t="s">
        <v>597</v>
      </c>
      <c r="D320" s="34" t="n">
        <v>320</v>
      </c>
    </row>
    <row r="321" customFormat="false" ht="15" hidden="false" customHeight="false" outlineLevel="0" collapsed="false">
      <c r="A321" s="27" t="str">
        <f aca="false">D321&amp;B321</f>
        <v>320598</v>
      </c>
      <c r="B321" s="28" t="n">
        <v>598</v>
      </c>
      <c r="C321" s="29" t="s">
        <v>598</v>
      </c>
      <c r="D321" s="30" t="n">
        <v>320</v>
      </c>
    </row>
    <row r="322" customFormat="false" ht="15" hidden="false" customHeight="false" outlineLevel="0" collapsed="false">
      <c r="A322" s="31" t="str">
        <f aca="false">D322&amp;B322</f>
        <v>320600</v>
      </c>
      <c r="B322" s="32" t="n">
        <v>600</v>
      </c>
      <c r="C322" s="33" t="s">
        <v>599</v>
      </c>
      <c r="D322" s="34" t="n">
        <v>320</v>
      </c>
    </row>
    <row r="323" customFormat="false" ht="15" hidden="false" customHeight="false" outlineLevel="0" collapsed="false">
      <c r="A323" s="27" t="str">
        <f aca="false">D323&amp;B323</f>
        <v>320615</v>
      </c>
      <c r="B323" s="28" t="n">
        <v>615</v>
      </c>
      <c r="C323" s="29" t="s">
        <v>600</v>
      </c>
      <c r="D323" s="30" t="n">
        <v>320</v>
      </c>
    </row>
    <row r="324" customFormat="false" ht="15" hidden="false" customHeight="false" outlineLevel="0" collapsed="false">
      <c r="A324" s="31" t="str">
        <f aca="false">D324&amp;B324</f>
        <v>320617</v>
      </c>
      <c r="B324" s="32" t="n">
        <v>617</v>
      </c>
      <c r="C324" s="33" t="s">
        <v>601</v>
      </c>
      <c r="D324" s="34" t="n">
        <v>320</v>
      </c>
    </row>
    <row r="325" customFormat="false" ht="15" hidden="false" customHeight="false" outlineLevel="0" collapsed="false">
      <c r="A325" s="27" t="str">
        <f aca="false">D325&amp;B325</f>
        <v>320620</v>
      </c>
      <c r="B325" s="28" t="n">
        <v>620</v>
      </c>
      <c r="C325" s="29" t="s">
        <v>602</v>
      </c>
      <c r="D325" s="30" t="n">
        <v>320</v>
      </c>
    </row>
    <row r="326" customFormat="false" ht="15" hidden="false" customHeight="false" outlineLevel="0" collapsed="false">
      <c r="A326" s="31" t="str">
        <f aca="false">D326&amp;B326</f>
        <v>320630</v>
      </c>
      <c r="B326" s="32" t="n">
        <v>630</v>
      </c>
      <c r="C326" s="33" t="s">
        <v>603</v>
      </c>
      <c r="D326" s="34" t="n">
        <v>320</v>
      </c>
    </row>
    <row r="327" customFormat="false" ht="15" hidden="false" customHeight="false" outlineLevel="0" collapsed="false">
      <c r="A327" s="27" t="str">
        <f aca="false">D327&amp;B327</f>
        <v>320630</v>
      </c>
      <c r="B327" s="28" t="n">
        <v>630</v>
      </c>
      <c r="C327" s="29" t="s">
        <v>604</v>
      </c>
      <c r="D327" s="30" t="n">
        <v>320</v>
      </c>
    </row>
    <row r="328" customFormat="false" ht="15" hidden="false" customHeight="false" outlineLevel="0" collapsed="false">
      <c r="A328" s="31" t="str">
        <f aca="false">D328&amp;B328</f>
        <v>320632</v>
      </c>
      <c r="B328" s="32" t="n">
        <v>632</v>
      </c>
      <c r="C328" s="33" t="s">
        <v>605</v>
      </c>
      <c r="D328" s="34" t="n">
        <v>320</v>
      </c>
    </row>
    <row r="329" customFormat="false" ht="15" hidden="false" customHeight="false" outlineLevel="0" collapsed="false">
      <c r="A329" s="27" t="str">
        <f aca="false">D329&amp;B329</f>
        <v>320640</v>
      </c>
      <c r="B329" s="28" t="n">
        <v>640</v>
      </c>
      <c r="C329" s="29" t="s">
        <v>606</v>
      </c>
      <c r="D329" s="30" t="n">
        <v>320</v>
      </c>
    </row>
    <row r="330" customFormat="false" ht="15" hidden="false" customHeight="false" outlineLevel="0" collapsed="false">
      <c r="A330" s="31" t="str">
        <f aca="false">D330&amp;B330</f>
        <v>320650</v>
      </c>
      <c r="B330" s="32" t="n">
        <v>650</v>
      </c>
      <c r="C330" s="33" t="s">
        <v>607</v>
      </c>
      <c r="D330" s="34" t="n">
        <v>320</v>
      </c>
    </row>
    <row r="331" customFormat="false" ht="15" hidden="false" customHeight="false" outlineLevel="0" collapsed="false">
      <c r="A331" s="27" t="str">
        <f aca="false">D331&amp;B331</f>
        <v>320660</v>
      </c>
      <c r="B331" s="28" t="n">
        <v>660</v>
      </c>
      <c r="C331" s="29" t="s">
        <v>608</v>
      </c>
      <c r="D331" s="30" t="n">
        <v>320</v>
      </c>
    </row>
    <row r="332" customFormat="false" ht="15" hidden="false" customHeight="false" outlineLevel="0" collapsed="false">
      <c r="A332" s="31" t="str">
        <f aca="false">D332&amp;B332</f>
        <v>320662</v>
      </c>
      <c r="B332" s="32" t="n">
        <v>662</v>
      </c>
      <c r="C332" s="33" t="s">
        <v>609</v>
      </c>
      <c r="D332" s="34" t="n">
        <v>320</v>
      </c>
    </row>
    <row r="333" customFormat="false" ht="15" hidden="false" customHeight="false" outlineLevel="0" collapsed="false">
      <c r="A333" s="27" t="str">
        <f aca="false">D333&amp;B333</f>
        <v>320670</v>
      </c>
      <c r="B333" s="28" t="n">
        <v>670</v>
      </c>
      <c r="C333" s="29" t="s">
        <v>610</v>
      </c>
      <c r="D333" s="30" t="n">
        <v>320</v>
      </c>
    </row>
    <row r="334" customFormat="false" ht="15" hidden="false" customHeight="false" outlineLevel="0" collapsed="false">
      <c r="A334" s="31" t="str">
        <f aca="false">D334&amp;B334</f>
        <v>320680</v>
      </c>
      <c r="B334" s="32" t="n">
        <v>680</v>
      </c>
      <c r="C334" s="35" t="s">
        <v>611</v>
      </c>
      <c r="D334" s="34" t="n">
        <v>320</v>
      </c>
    </row>
    <row r="335" customFormat="false" ht="15" hidden="false" customHeight="false" outlineLevel="0" collapsed="false">
      <c r="A335" s="27" t="str">
        <f aca="false">D335&amp;B335</f>
        <v>320690</v>
      </c>
      <c r="B335" s="28" t="n">
        <v>690</v>
      </c>
      <c r="C335" s="29" t="s">
        <v>612</v>
      </c>
      <c r="D335" s="30" t="n">
        <v>320</v>
      </c>
    </row>
    <row r="336" customFormat="false" ht="15" hidden="false" customHeight="false" outlineLevel="0" collapsed="false">
      <c r="A336" s="31" t="str">
        <f aca="false">D336&amp;B336</f>
        <v>320695</v>
      </c>
      <c r="B336" s="32" t="n">
        <v>695</v>
      </c>
      <c r="C336" s="33" t="s">
        <v>613</v>
      </c>
      <c r="D336" s="34" t="n">
        <v>320</v>
      </c>
    </row>
    <row r="337" customFormat="false" ht="15" hidden="false" customHeight="false" outlineLevel="0" collapsed="false">
      <c r="A337" s="27" t="str">
        <f aca="false">D337&amp;B337</f>
        <v>320700</v>
      </c>
      <c r="B337" s="28" t="n">
        <v>700</v>
      </c>
      <c r="C337" s="29" t="s">
        <v>614</v>
      </c>
      <c r="D337" s="30" t="n">
        <v>320</v>
      </c>
    </row>
    <row r="338" customFormat="false" ht="15" hidden="false" customHeight="false" outlineLevel="0" collapsed="false">
      <c r="A338" s="31" t="str">
        <f aca="false">D338&amp;B338</f>
        <v>320705</v>
      </c>
      <c r="B338" s="32" t="n">
        <v>705</v>
      </c>
      <c r="C338" s="33" t="s">
        <v>615</v>
      </c>
      <c r="D338" s="34" t="n">
        <v>320</v>
      </c>
    </row>
    <row r="339" customFormat="false" ht="15" hidden="false" customHeight="false" outlineLevel="0" collapsed="false">
      <c r="A339" s="27" t="str">
        <f aca="false">D339&amp;B339</f>
        <v>320710</v>
      </c>
      <c r="B339" s="28" t="n">
        <v>710</v>
      </c>
      <c r="C339" s="29" t="s">
        <v>616</v>
      </c>
      <c r="D339" s="30" t="n">
        <v>320</v>
      </c>
    </row>
    <row r="340" customFormat="false" ht="15" hidden="false" customHeight="false" outlineLevel="0" collapsed="false">
      <c r="A340" s="31" t="str">
        <f aca="false">D340&amp;B340</f>
        <v>320715</v>
      </c>
      <c r="B340" s="32" t="n">
        <v>715</v>
      </c>
      <c r="C340" s="33" t="s">
        <v>617</v>
      </c>
      <c r="D340" s="34" t="n">
        <v>320</v>
      </c>
    </row>
    <row r="341" customFormat="false" ht="15" hidden="false" customHeight="false" outlineLevel="0" collapsed="false">
      <c r="A341" s="27" t="str">
        <f aca="false">D341&amp;B341</f>
        <v>320720</v>
      </c>
      <c r="B341" s="28" t="n">
        <v>720</v>
      </c>
      <c r="C341" s="29" t="s">
        <v>618</v>
      </c>
      <c r="D341" s="30" t="n">
        <v>320</v>
      </c>
    </row>
    <row r="342" customFormat="false" ht="15" hidden="false" customHeight="false" outlineLevel="0" collapsed="false">
      <c r="A342" s="31" t="str">
        <f aca="false">D342&amp;B342</f>
        <v>320725</v>
      </c>
      <c r="B342" s="32" t="n">
        <v>725</v>
      </c>
      <c r="C342" s="33" t="s">
        <v>619</v>
      </c>
      <c r="D342" s="34" t="n">
        <v>320</v>
      </c>
    </row>
    <row r="343" customFormat="false" ht="15" hidden="false" customHeight="false" outlineLevel="0" collapsed="false">
      <c r="A343" s="27" t="str">
        <f aca="false">D343&amp;B343</f>
        <v>320730</v>
      </c>
      <c r="B343" s="28" t="n">
        <v>730</v>
      </c>
      <c r="C343" s="29" t="s">
        <v>620</v>
      </c>
      <c r="D343" s="30" t="n">
        <v>320</v>
      </c>
    </row>
    <row r="344" customFormat="false" ht="15" hidden="false" customHeight="false" outlineLevel="0" collapsed="false">
      <c r="A344" s="31" t="str">
        <f aca="false">D344&amp;B344</f>
        <v>320735</v>
      </c>
      <c r="B344" s="32" t="n">
        <v>735</v>
      </c>
      <c r="C344" s="33" t="s">
        <v>621</v>
      </c>
      <c r="D344" s="34" t="n">
        <v>320</v>
      </c>
    </row>
    <row r="345" customFormat="false" ht="15" hidden="false" customHeight="false" outlineLevel="0" collapsed="false">
      <c r="A345" s="27" t="str">
        <f aca="false">D345&amp;B345</f>
        <v>320745</v>
      </c>
      <c r="B345" s="28" t="n">
        <v>745</v>
      </c>
      <c r="C345" s="29" t="s">
        <v>622</v>
      </c>
      <c r="D345" s="30" t="n">
        <v>320</v>
      </c>
    </row>
    <row r="346" customFormat="false" ht="15" hidden="false" customHeight="false" outlineLevel="0" collapsed="false">
      <c r="A346" s="31" t="str">
        <f aca="false">D346&amp;B346</f>
        <v>320750</v>
      </c>
      <c r="B346" s="32" t="n">
        <v>750</v>
      </c>
      <c r="C346" s="33" t="s">
        <v>623</v>
      </c>
      <c r="D346" s="34" t="n">
        <v>320</v>
      </c>
    </row>
    <row r="347" customFormat="false" ht="15" hidden="false" customHeight="false" outlineLevel="0" collapsed="false">
      <c r="A347" s="27" t="str">
        <f aca="false">D347&amp;B347</f>
        <v>320755</v>
      </c>
      <c r="B347" s="28" t="n">
        <v>755</v>
      </c>
      <c r="C347" s="29" t="s">
        <v>624</v>
      </c>
      <c r="D347" s="30" t="n">
        <v>320</v>
      </c>
    </row>
    <row r="348" customFormat="false" ht="15" hidden="false" customHeight="false" outlineLevel="0" collapsed="false">
      <c r="A348" s="31" t="str">
        <f aca="false">D348&amp;B348</f>
        <v>320760</v>
      </c>
      <c r="B348" s="32" t="n">
        <v>760</v>
      </c>
      <c r="C348" s="33" t="s">
        <v>625</v>
      </c>
      <c r="D348" s="34" t="n">
        <v>320</v>
      </c>
    </row>
    <row r="349" customFormat="false" ht="15" hidden="false" customHeight="false" outlineLevel="0" collapsed="false">
      <c r="A349" s="27" t="str">
        <f aca="false">D349&amp;B349</f>
        <v>320765</v>
      </c>
      <c r="B349" s="28" t="n">
        <v>765</v>
      </c>
      <c r="C349" s="29" t="s">
        <v>626</v>
      </c>
      <c r="D349" s="30" t="n">
        <v>320</v>
      </c>
    </row>
    <row r="350" customFormat="false" ht="15" hidden="false" customHeight="false" outlineLevel="0" collapsed="false">
      <c r="A350" s="31" t="str">
        <f aca="false">D350&amp;B350</f>
        <v>320780</v>
      </c>
      <c r="B350" s="32" t="n">
        <v>780</v>
      </c>
      <c r="C350" s="33" t="s">
        <v>627</v>
      </c>
      <c r="D350" s="34" t="n">
        <v>320</v>
      </c>
    </row>
    <row r="351" customFormat="false" ht="15" hidden="false" customHeight="false" outlineLevel="0" collapsed="false">
      <c r="A351" s="27" t="str">
        <f aca="false">D351&amp;B351</f>
        <v>320785</v>
      </c>
      <c r="B351" s="28" t="n">
        <v>785</v>
      </c>
      <c r="C351" s="29" t="s">
        <v>628</v>
      </c>
      <c r="D351" s="30" t="n">
        <v>320</v>
      </c>
    </row>
    <row r="352" customFormat="false" ht="15" hidden="false" customHeight="false" outlineLevel="0" collapsed="false">
      <c r="A352" s="31" t="str">
        <f aca="false">D352&amp;B352</f>
        <v>320790</v>
      </c>
      <c r="B352" s="32" t="n">
        <v>790</v>
      </c>
      <c r="C352" s="33" t="s">
        <v>629</v>
      </c>
      <c r="D352" s="34" t="n">
        <v>320</v>
      </c>
    </row>
    <row r="353" customFormat="false" ht="15" hidden="false" customHeight="false" outlineLevel="0" collapsed="false">
      <c r="A353" s="27" t="str">
        <f aca="false">D353&amp;B353</f>
        <v>320805</v>
      </c>
      <c r="B353" s="28" t="n">
        <v>805</v>
      </c>
      <c r="C353" s="29" t="s">
        <v>630</v>
      </c>
      <c r="D353" s="30" t="n">
        <v>320</v>
      </c>
    </row>
    <row r="354" customFormat="false" ht="15" hidden="false" customHeight="false" outlineLevel="0" collapsed="false">
      <c r="A354" s="31" t="str">
        <f aca="false">D354&amp;B354</f>
        <v>320815</v>
      </c>
      <c r="B354" s="32" t="n">
        <v>815</v>
      </c>
      <c r="C354" s="33" t="s">
        <v>631</v>
      </c>
      <c r="D354" s="34" t="n">
        <v>320</v>
      </c>
    </row>
    <row r="355" customFormat="false" ht="15" hidden="false" customHeight="false" outlineLevel="0" collapsed="false">
      <c r="A355" s="27" t="str">
        <f aca="false">D355&amp;B355</f>
        <v>320820</v>
      </c>
      <c r="B355" s="28" t="n">
        <v>820</v>
      </c>
      <c r="C355" s="29" t="s">
        <v>632</v>
      </c>
      <c r="D355" s="30" t="n">
        <v>320</v>
      </c>
    </row>
    <row r="356" customFormat="false" ht="15" hidden="false" customHeight="false" outlineLevel="0" collapsed="false">
      <c r="A356" s="31" t="str">
        <f aca="false">D356&amp;B356</f>
        <v>320825</v>
      </c>
      <c r="B356" s="32" t="n">
        <v>825</v>
      </c>
      <c r="C356" s="33" t="s">
        <v>633</v>
      </c>
      <c r="D356" s="34" t="n">
        <v>320</v>
      </c>
    </row>
    <row r="357" customFormat="false" ht="15" hidden="false" customHeight="false" outlineLevel="0" collapsed="false">
      <c r="A357" s="27" t="str">
        <f aca="false">D357&amp;B357</f>
        <v>320830</v>
      </c>
      <c r="B357" s="28" t="n">
        <v>830</v>
      </c>
      <c r="C357" s="29" t="s">
        <v>634</v>
      </c>
      <c r="D357" s="30" t="n">
        <v>320</v>
      </c>
    </row>
    <row r="358" customFormat="false" ht="15" hidden="false" customHeight="false" outlineLevel="0" collapsed="false">
      <c r="A358" s="31" t="str">
        <f aca="false">D358&amp;B358</f>
        <v>320835</v>
      </c>
      <c r="B358" s="32" t="n">
        <v>835</v>
      </c>
      <c r="C358" s="33" t="s">
        <v>635</v>
      </c>
      <c r="D358" s="34" t="n">
        <v>320</v>
      </c>
    </row>
    <row r="359" customFormat="false" ht="15" hidden="false" customHeight="false" outlineLevel="0" collapsed="false">
      <c r="A359" s="27" t="str">
        <f aca="false">D359&amp;B359</f>
        <v>320835</v>
      </c>
      <c r="B359" s="28" t="n">
        <v>835</v>
      </c>
      <c r="C359" s="29" t="s">
        <v>636</v>
      </c>
      <c r="D359" s="30" t="n">
        <v>320</v>
      </c>
    </row>
    <row r="360" customFormat="false" ht="15" hidden="false" customHeight="false" outlineLevel="0" collapsed="false">
      <c r="A360" s="31" t="str">
        <f aca="false">D360&amp;B360</f>
        <v>320840</v>
      </c>
      <c r="B360" s="32" t="n">
        <v>840</v>
      </c>
      <c r="C360" s="33" t="s">
        <v>637</v>
      </c>
      <c r="D360" s="34" t="n">
        <v>320</v>
      </c>
    </row>
    <row r="361" customFormat="false" ht="15" hidden="false" customHeight="false" outlineLevel="0" collapsed="false">
      <c r="A361" s="27" t="str">
        <f aca="false">D361&amp;B361</f>
        <v>320845</v>
      </c>
      <c r="B361" s="28" t="n">
        <v>845</v>
      </c>
      <c r="C361" s="29" t="s">
        <v>638</v>
      </c>
      <c r="D361" s="30" t="n">
        <v>320</v>
      </c>
    </row>
    <row r="362" customFormat="false" ht="15" hidden="false" customHeight="false" outlineLevel="0" collapsed="false">
      <c r="A362" s="31" t="str">
        <f aca="false">D362&amp;B362</f>
        <v>320850</v>
      </c>
      <c r="B362" s="32" t="n">
        <v>850</v>
      </c>
      <c r="C362" s="33" t="s">
        <v>639</v>
      </c>
      <c r="D362" s="34" t="n">
        <v>320</v>
      </c>
    </row>
    <row r="363" customFormat="false" ht="15" hidden="false" customHeight="false" outlineLevel="0" collapsed="false">
      <c r="A363" s="27" t="str">
        <f aca="false">D363&amp;B363</f>
        <v>320850</v>
      </c>
      <c r="B363" s="28" t="n">
        <v>850</v>
      </c>
      <c r="C363" s="29" t="s">
        <v>640</v>
      </c>
      <c r="D363" s="30" t="n">
        <v>320</v>
      </c>
    </row>
    <row r="364" customFormat="false" ht="15" hidden="false" customHeight="false" outlineLevel="0" collapsed="false">
      <c r="A364" s="31" t="str">
        <f aca="false">D364&amp;B364</f>
        <v>320855</v>
      </c>
      <c r="B364" s="32" t="n">
        <v>855</v>
      </c>
      <c r="C364" s="33" t="s">
        <v>641</v>
      </c>
      <c r="D364" s="34" t="n">
        <v>320</v>
      </c>
    </row>
    <row r="365" customFormat="false" ht="15" hidden="false" customHeight="false" outlineLevel="0" collapsed="false">
      <c r="A365" s="27" t="str">
        <f aca="false">D365&amp;B365</f>
        <v>320865</v>
      </c>
      <c r="B365" s="28" t="n">
        <v>865</v>
      </c>
      <c r="C365" s="29" t="s">
        <v>642</v>
      </c>
      <c r="D365" s="30" t="n">
        <v>320</v>
      </c>
    </row>
    <row r="366" customFormat="false" ht="15" hidden="false" customHeight="false" outlineLevel="0" collapsed="false">
      <c r="A366" s="31" t="str">
        <f aca="false">D366&amp;B366</f>
        <v>320870</v>
      </c>
      <c r="B366" s="32" t="n">
        <v>870</v>
      </c>
      <c r="C366" s="33" t="s">
        <v>643</v>
      </c>
      <c r="D366" s="34" t="n">
        <v>320</v>
      </c>
    </row>
    <row r="367" customFormat="false" ht="15" hidden="false" customHeight="false" outlineLevel="0" collapsed="false">
      <c r="A367" s="27" t="str">
        <f aca="false">D367&amp;B367</f>
        <v>320875</v>
      </c>
      <c r="B367" s="28" t="n">
        <v>875</v>
      </c>
      <c r="C367" s="29" t="s">
        <v>644</v>
      </c>
      <c r="D367" s="30" t="n">
        <v>320</v>
      </c>
    </row>
    <row r="368" customFormat="false" ht="15" hidden="false" customHeight="false" outlineLevel="0" collapsed="false">
      <c r="A368" s="31" t="str">
        <f aca="false">D368&amp;B368</f>
        <v>320880</v>
      </c>
      <c r="B368" s="32" t="n">
        <v>880</v>
      </c>
      <c r="C368" s="33" t="s">
        <v>645</v>
      </c>
      <c r="D368" s="34" t="n">
        <v>320</v>
      </c>
    </row>
    <row r="369" customFormat="false" ht="15" hidden="false" customHeight="false" outlineLevel="0" collapsed="false">
      <c r="A369" s="27" t="str">
        <f aca="false">D369&amp;B369</f>
        <v>320883</v>
      </c>
      <c r="B369" s="28" t="n">
        <v>883</v>
      </c>
      <c r="C369" s="29" t="s">
        <v>646</v>
      </c>
      <c r="D369" s="30" t="n">
        <v>320</v>
      </c>
    </row>
    <row r="370" customFormat="false" ht="15" hidden="false" customHeight="false" outlineLevel="0" collapsed="false">
      <c r="A370" s="31" t="str">
        <f aca="false">D370&amp;B370</f>
        <v>320890</v>
      </c>
      <c r="B370" s="32" t="n">
        <v>890</v>
      </c>
      <c r="C370" s="33" t="s">
        <v>647</v>
      </c>
      <c r="D370" s="34" t="n">
        <v>320</v>
      </c>
    </row>
    <row r="371" customFormat="false" ht="15" hidden="false" customHeight="false" outlineLevel="0" collapsed="false">
      <c r="A371" s="27" t="str">
        <f aca="false">D371&amp;B371</f>
        <v>320900</v>
      </c>
      <c r="B371" s="28" t="n">
        <v>900</v>
      </c>
      <c r="C371" s="29" t="s">
        <v>648</v>
      </c>
      <c r="D371" s="30" t="n">
        <v>320</v>
      </c>
    </row>
    <row r="372" customFormat="false" ht="15" hidden="false" customHeight="false" outlineLevel="0" collapsed="false">
      <c r="A372" s="31" t="str">
        <f aca="false">D372&amp;B372</f>
        <v>320910</v>
      </c>
      <c r="B372" s="32" t="n">
        <v>910</v>
      </c>
      <c r="C372" s="33" t="s">
        <v>649</v>
      </c>
      <c r="D372" s="34" t="n">
        <v>320</v>
      </c>
    </row>
    <row r="373" customFormat="false" ht="15" hidden="false" customHeight="false" outlineLevel="0" collapsed="false">
      <c r="A373" s="27" t="str">
        <f aca="false">D373&amp;B373</f>
        <v>320915</v>
      </c>
      <c r="B373" s="28" t="n">
        <v>915</v>
      </c>
      <c r="C373" s="29" t="s">
        <v>650</v>
      </c>
      <c r="D373" s="30" t="n">
        <v>320</v>
      </c>
    </row>
    <row r="374" customFormat="false" ht="15" hidden="false" customHeight="false" outlineLevel="0" collapsed="false">
      <c r="A374" s="31" t="str">
        <f aca="false">D374&amp;B374</f>
        <v>320930</v>
      </c>
      <c r="B374" s="32" t="n">
        <v>930</v>
      </c>
      <c r="C374" s="33" t="s">
        <v>651</v>
      </c>
      <c r="D374" s="34" t="n">
        <v>320</v>
      </c>
    </row>
    <row r="375" customFormat="false" ht="15" hidden="false" customHeight="false" outlineLevel="0" collapsed="false">
      <c r="A375" s="27" t="str">
        <f aca="false">D375&amp;B375</f>
        <v>320940</v>
      </c>
      <c r="B375" s="28" t="n">
        <v>940</v>
      </c>
      <c r="C375" s="29" t="s">
        <v>652</v>
      </c>
      <c r="D375" s="30" t="n">
        <v>320</v>
      </c>
    </row>
    <row r="376" customFormat="false" ht="15" hidden="false" customHeight="false" outlineLevel="0" collapsed="false">
      <c r="A376" s="31" t="str">
        <f aca="false">D376&amp;B376</f>
        <v>320950</v>
      </c>
      <c r="B376" s="32" t="n">
        <v>950</v>
      </c>
      <c r="C376" s="33" t="s">
        <v>653</v>
      </c>
      <c r="D376" s="34" t="n">
        <v>320</v>
      </c>
    </row>
    <row r="377" customFormat="false" ht="15" hidden="false" customHeight="false" outlineLevel="0" collapsed="false">
      <c r="A377" s="27" t="str">
        <f aca="false">D377&amp;B377</f>
        <v>320970</v>
      </c>
      <c r="B377" s="28" t="n">
        <v>970</v>
      </c>
      <c r="C377" s="29" t="s">
        <v>654</v>
      </c>
      <c r="D377" s="30" t="n">
        <v>320</v>
      </c>
    </row>
    <row r="378" customFormat="false" ht="15" hidden="false" customHeight="false" outlineLevel="0" collapsed="false">
      <c r="A378" s="31" t="str">
        <f aca="false">D378&amp;B378</f>
        <v>320975</v>
      </c>
      <c r="B378" s="32" t="n">
        <v>975</v>
      </c>
      <c r="C378" s="33" t="s">
        <v>655</v>
      </c>
      <c r="D378" s="34" t="n">
        <v>320</v>
      </c>
    </row>
    <row r="379" customFormat="false" ht="15" hidden="false" customHeight="false" outlineLevel="0" collapsed="false">
      <c r="A379" s="27" t="str">
        <f aca="false">D379&amp;B379</f>
        <v>320990</v>
      </c>
      <c r="B379" s="28" t="n">
        <v>990</v>
      </c>
      <c r="C379" s="29" t="s">
        <v>656</v>
      </c>
      <c r="D379" s="30" t="n">
        <v>320</v>
      </c>
    </row>
    <row r="380" customFormat="false" ht="15" hidden="false" customHeight="false" outlineLevel="0" collapsed="false">
      <c r="A380" s="31" t="str">
        <f aca="false">D380&amp;B380</f>
        <v>320995</v>
      </c>
      <c r="B380" s="32" t="n">
        <v>995</v>
      </c>
      <c r="C380" s="33" t="s">
        <v>657</v>
      </c>
      <c r="D380" s="34" t="n">
        <v>320</v>
      </c>
    </row>
    <row r="381" customFormat="false" ht="15" hidden="false" customHeight="false" outlineLevel="0" collapsed="false">
      <c r="A381" s="27" t="str">
        <f aca="false">D381&amp;B381</f>
        <v>3201010</v>
      </c>
      <c r="B381" s="28" t="n">
        <v>1010</v>
      </c>
      <c r="C381" s="29" t="s">
        <v>658</v>
      </c>
      <c r="D381" s="30" t="n">
        <v>320</v>
      </c>
    </row>
    <row r="382" customFormat="false" ht="15" hidden="false" customHeight="false" outlineLevel="0" collapsed="false">
      <c r="A382" s="31" t="str">
        <f aca="false">D382&amp;B382</f>
        <v>3201030</v>
      </c>
      <c r="B382" s="32" t="n">
        <v>1030</v>
      </c>
      <c r="C382" s="33" t="s">
        <v>659</v>
      </c>
      <c r="D382" s="34" t="n">
        <v>320</v>
      </c>
    </row>
    <row r="383" customFormat="false" ht="15" hidden="false" customHeight="false" outlineLevel="0" collapsed="false">
      <c r="A383" s="27" t="str">
        <f aca="false">D383&amp;B383</f>
        <v>3201060</v>
      </c>
      <c r="B383" s="28" t="n">
        <v>1060</v>
      </c>
      <c r="C383" s="29" t="s">
        <v>660</v>
      </c>
      <c r="D383" s="30" t="n">
        <v>320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28" activeCellId="0" sqref="E2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33.42"/>
  </cols>
  <sheetData>
    <row r="1" customFormat="false" ht="15.75" hidden="false" customHeight="false" outlineLevel="0" collapsed="false">
      <c r="A1" s="37" t="s">
        <v>661</v>
      </c>
      <c r="B1" s="37" t="s">
        <v>662</v>
      </c>
    </row>
    <row r="2" customFormat="false" ht="15" hidden="false" customHeight="false" outlineLevel="0" collapsed="false">
      <c r="A2" s="1" t="s">
        <v>663</v>
      </c>
      <c r="B2" s="1" t="s">
        <v>664</v>
      </c>
    </row>
    <row r="3" customFormat="false" ht="15" hidden="false" customHeight="false" outlineLevel="0" collapsed="false">
      <c r="A3" s="1" t="s">
        <v>665</v>
      </c>
      <c r="B3" s="1" t="s">
        <v>666</v>
      </c>
    </row>
    <row r="4" customFormat="false" ht="15" hidden="false" customHeight="false" outlineLevel="0" collapsed="false">
      <c r="A4" s="1" t="s">
        <v>667</v>
      </c>
      <c r="B4" s="1" t="s">
        <v>664</v>
      </c>
    </row>
    <row r="5" customFormat="false" ht="15" hidden="false" customHeight="false" outlineLevel="0" collapsed="false">
      <c r="A5" s="1" t="s">
        <v>668</v>
      </c>
      <c r="B5" s="1" t="s">
        <v>669</v>
      </c>
    </row>
    <row r="6" customFormat="false" ht="15" hidden="false" customHeight="false" outlineLevel="0" collapsed="false">
      <c r="A6" s="1" t="s">
        <v>670</v>
      </c>
      <c r="B6" s="1" t="s">
        <v>669</v>
      </c>
    </row>
    <row r="7" customFormat="false" ht="15" hidden="false" customHeight="false" outlineLevel="0" collapsed="false">
      <c r="A7" s="1" t="s">
        <v>671</v>
      </c>
      <c r="B7" s="1" t="s">
        <v>672</v>
      </c>
    </row>
    <row r="8" customFormat="false" ht="15" hidden="false" customHeight="false" outlineLevel="0" collapsed="false">
      <c r="A8" s="1" t="s">
        <v>673</v>
      </c>
      <c r="B8" s="1" t="s">
        <v>674</v>
      </c>
    </row>
    <row r="9" customFormat="false" ht="15" hidden="false" customHeight="false" outlineLevel="0" collapsed="false">
      <c r="A9" s="1" t="s">
        <v>675</v>
      </c>
      <c r="B9" s="1" t="s">
        <v>666</v>
      </c>
    </row>
    <row r="10" customFormat="false" ht="15" hidden="false" customHeight="false" outlineLevel="0" collapsed="false">
      <c r="A10" s="1" t="s">
        <v>676</v>
      </c>
      <c r="B10" s="1" t="s">
        <v>674</v>
      </c>
    </row>
    <row r="11" customFormat="false" ht="15" hidden="false" customHeight="false" outlineLevel="0" collapsed="false">
      <c r="A11" s="1" t="s">
        <v>677</v>
      </c>
      <c r="B11" s="1" t="s">
        <v>678</v>
      </c>
    </row>
    <row r="12" customFormat="false" ht="15" hidden="false" customHeight="false" outlineLevel="0" collapsed="false">
      <c r="A12" s="1" t="s">
        <v>679</v>
      </c>
      <c r="B12" s="1" t="s">
        <v>680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" activeCellId="0" sqref="C2"/>
    </sheetView>
  </sheetViews>
  <sheetFormatPr defaultColWidth="8.6796875" defaultRowHeight="15" zeroHeight="false" outlineLevelRow="0" outlineLevelCol="0"/>
  <cols>
    <col collapsed="false" customWidth="true" hidden="false" outlineLevel="0" max="3" min="2" style="1" width="11.29"/>
    <col collapsed="false" customWidth="true" hidden="false" outlineLevel="0" max="5" min="4" style="1" width="10.42"/>
  </cols>
  <sheetData>
    <row r="1" customFormat="false" ht="15" hidden="false" customHeight="false" outlineLevel="0" collapsed="false">
      <c r="B1" s="19" t="s">
        <v>681</v>
      </c>
      <c r="C1" s="19"/>
    </row>
    <row r="2" customFormat="false" ht="15.75" hidden="false" customHeight="false" outlineLevel="0" collapsed="false">
      <c r="A2" s="1" t="s">
        <v>682</v>
      </c>
      <c r="B2" s="37" t="s">
        <v>683</v>
      </c>
      <c r="C2" s="37" t="s">
        <v>53</v>
      </c>
      <c r="D2" s="37" t="s">
        <v>662</v>
      </c>
      <c r="E2" s="37" t="s">
        <v>684</v>
      </c>
    </row>
    <row r="3" customFormat="false" ht="15" hidden="false" customHeight="false" outlineLevel="0" collapsed="false">
      <c r="A3" s="38" t="s">
        <v>685</v>
      </c>
      <c r="B3" s="38" t="s">
        <v>686</v>
      </c>
      <c r="C3" s="38" t="s">
        <v>687</v>
      </c>
      <c r="D3" s="38" t="s">
        <v>688</v>
      </c>
      <c r="E3" s="38" t="s">
        <v>689</v>
      </c>
    </row>
    <row r="4" customFormat="false" ht="15" hidden="false" customHeight="false" outlineLevel="0" collapsed="false">
      <c r="A4" s="1" t="n">
        <v>1</v>
      </c>
      <c r="B4" s="1" t="n">
        <v>1</v>
      </c>
      <c r="C4" s="1" t="s">
        <v>690</v>
      </c>
      <c r="D4" s="1" t="s">
        <v>691</v>
      </c>
      <c r="E4" s="1" t="s">
        <v>691</v>
      </c>
    </row>
    <row r="5" customFormat="false" ht="15" hidden="false" customHeight="false" outlineLevel="0" collapsed="false">
      <c r="A5" s="1" t="n">
        <v>1</v>
      </c>
      <c r="B5" s="1" t="n">
        <v>1</v>
      </c>
      <c r="C5" s="1" t="s">
        <v>692</v>
      </c>
      <c r="D5" s="1" t="s">
        <v>691</v>
      </c>
      <c r="E5" s="1" t="s">
        <v>691</v>
      </c>
    </row>
    <row r="6" customFormat="false" ht="15" hidden="false" customHeight="false" outlineLevel="0" collapsed="false">
      <c r="A6" s="1" t="n">
        <v>1</v>
      </c>
      <c r="B6" s="1" t="n">
        <v>1</v>
      </c>
      <c r="C6" s="1" t="s">
        <v>693</v>
      </c>
      <c r="D6" s="1" t="s">
        <v>694</v>
      </c>
      <c r="E6" s="1" t="s">
        <v>694</v>
      </c>
    </row>
    <row r="7" customFormat="false" ht="15" hidden="false" customHeight="false" outlineLevel="0" collapsed="false">
      <c r="A7" s="1" t="n">
        <v>1</v>
      </c>
      <c r="B7" s="1" t="n">
        <v>1</v>
      </c>
      <c r="C7" s="1" t="s">
        <v>695</v>
      </c>
      <c r="D7" s="1" t="s">
        <v>696</v>
      </c>
      <c r="E7" s="1" t="s">
        <v>696</v>
      </c>
    </row>
    <row r="8" customFormat="false" ht="15" hidden="false" customHeight="false" outlineLevel="0" collapsed="false">
      <c r="A8" s="1" t="n">
        <v>1</v>
      </c>
      <c r="B8" s="1" t="n">
        <v>1</v>
      </c>
      <c r="C8" s="1" t="s">
        <v>697</v>
      </c>
      <c r="D8" s="1" t="s">
        <v>698</v>
      </c>
      <c r="E8" s="1" t="s">
        <v>698</v>
      </c>
    </row>
    <row r="9" customFormat="false" ht="15" hidden="false" customHeight="false" outlineLevel="0" collapsed="false">
      <c r="A9" s="1" t="n">
        <v>1</v>
      </c>
      <c r="B9" s="1" t="n">
        <v>1</v>
      </c>
      <c r="C9" s="1" t="s">
        <v>699</v>
      </c>
      <c r="D9" s="1" t="s">
        <v>700</v>
      </c>
      <c r="E9" s="1" t="s">
        <v>700</v>
      </c>
    </row>
    <row r="10" customFormat="false" ht="15" hidden="false" customHeight="false" outlineLevel="0" collapsed="false">
      <c r="A10" s="1" t="n">
        <v>1</v>
      </c>
      <c r="B10" s="1" t="n">
        <v>1</v>
      </c>
      <c r="C10" s="1" t="s">
        <v>701</v>
      </c>
      <c r="D10" s="1" t="s">
        <v>702</v>
      </c>
      <c r="E10" s="1" t="s">
        <v>702</v>
      </c>
    </row>
    <row r="11" customFormat="false" ht="15" hidden="false" customHeight="false" outlineLevel="0" collapsed="false">
      <c r="A11" s="1" t="n">
        <v>1</v>
      </c>
      <c r="B11" s="1" t="n">
        <v>1</v>
      </c>
      <c r="C11" s="1" t="s">
        <v>703</v>
      </c>
      <c r="D11" s="1" t="s">
        <v>704</v>
      </c>
      <c r="E11" s="1" t="s">
        <v>704</v>
      </c>
    </row>
    <row r="12" customFormat="false" ht="15" hidden="false" customHeight="false" outlineLevel="0" collapsed="false">
      <c r="A12" s="1" t="n">
        <v>1</v>
      </c>
      <c r="B12" s="1" t="n">
        <v>1</v>
      </c>
      <c r="C12" s="1" t="s">
        <v>705</v>
      </c>
      <c r="D12" s="1" t="s">
        <v>706</v>
      </c>
      <c r="E12" s="1" t="s">
        <v>706</v>
      </c>
    </row>
    <row r="13" customFormat="false" ht="15" hidden="false" customHeight="false" outlineLevel="0" collapsed="false">
      <c r="A13" s="1" t="n">
        <v>1</v>
      </c>
      <c r="B13" s="1" t="n">
        <v>1</v>
      </c>
      <c r="C13" s="1" t="s">
        <v>707</v>
      </c>
      <c r="D13" s="1" t="s">
        <v>708</v>
      </c>
      <c r="E13" s="1" t="s">
        <v>708</v>
      </c>
    </row>
    <row r="14" customFormat="false" ht="15" hidden="false" customHeight="false" outlineLevel="0" collapsed="false">
      <c r="A14" s="1" t="n">
        <v>1</v>
      </c>
      <c r="B14" s="1" t="n">
        <v>2</v>
      </c>
      <c r="C14" s="1" t="s">
        <v>709</v>
      </c>
      <c r="D14" s="1" t="s">
        <v>700</v>
      </c>
      <c r="E14" s="1" t="s">
        <v>710</v>
      </c>
    </row>
    <row r="15" customFormat="false" ht="15" hidden="false" customHeight="false" outlineLevel="0" collapsed="false">
      <c r="A15" s="1" t="n">
        <v>1</v>
      </c>
      <c r="B15" s="1" t="n">
        <v>2</v>
      </c>
      <c r="C15" s="1" t="s">
        <v>711</v>
      </c>
      <c r="D15" s="1" t="s">
        <v>691</v>
      </c>
      <c r="E15" s="1" t="s">
        <v>712</v>
      </c>
    </row>
    <row r="16" customFormat="false" ht="15" hidden="false" customHeight="false" outlineLevel="0" collapsed="false">
      <c r="A16" s="1" t="n">
        <v>1</v>
      </c>
      <c r="B16" s="1" t="n">
        <v>2</v>
      </c>
      <c r="C16" s="1" t="s">
        <v>713</v>
      </c>
      <c r="D16" s="1" t="s">
        <v>694</v>
      </c>
      <c r="E16" s="1" t="s">
        <v>714</v>
      </c>
    </row>
    <row r="17" customFormat="false" ht="15" hidden="false" customHeight="false" outlineLevel="0" collapsed="false">
      <c r="A17" s="1" t="n">
        <v>1</v>
      </c>
      <c r="B17" s="1" t="n">
        <v>2</v>
      </c>
      <c r="C17" s="1" t="s">
        <v>715</v>
      </c>
      <c r="D17" s="1" t="s">
        <v>696</v>
      </c>
      <c r="E17" s="1" t="s">
        <v>716</v>
      </c>
    </row>
    <row r="18" customFormat="false" ht="15" hidden="false" customHeight="false" outlineLevel="0" collapsed="false">
      <c r="A18" s="1" t="n">
        <v>1</v>
      </c>
      <c r="B18" s="1" t="n">
        <v>2</v>
      </c>
      <c r="C18" s="1" t="s">
        <v>717</v>
      </c>
      <c r="D18" s="1" t="s">
        <v>698</v>
      </c>
      <c r="E18" s="1" t="s">
        <v>718</v>
      </c>
    </row>
    <row r="19" customFormat="false" ht="15" hidden="false" customHeight="false" outlineLevel="0" collapsed="false">
      <c r="A19" s="1" t="n">
        <v>1</v>
      </c>
      <c r="B19" s="1" t="n">
        <v>2</v>
      </c>
      <c r="C19" s="1" t="s">
        <v>719</v>
      </c>
      <c r="D19" s="1" t="s">
        <v>700</v>
      </c>
      <c r="E19" s="1" t="s">
        <v>720</v>
      </c>
    </row>
    <row r="20" customFormat="false" ht="15" hidden="false" customHeight="false" outlineLevel="0" collapsed="false">
      <c r="A20" s="1" t="n">
        <v>1</v>
      </c>
      <c r="B20" s="1" t="n">
        <v>2</v>
      </c>
      <c r="C20" s="1" t="s">
        <v>721</v>
      </c>
      <c r="D20" s="1" t="s">
        <v>700</v>
      </c>
      <c r="E20" s="1" t="s">
        <v>720</v>
      </c>
    </row>
    <row r="21" customFormat="false" ht="15" hidden="false" customHeight="false" outlineLevel="0" collapsed="false">
      <c r="A21" s="1" t="n">
        <v>1</v>
      </c>
      <c r="B21" s="1" t="n">
        <v>2</v>
      </c>
      <c r="C21" s="1" t="s">
        <v>722</v>
      </c>
      <c r="D21" s="1" t="s">
        <v>700</v>
      </c>
      <c r="E21" s="1" t="s">
        <v>720</v>
      </c>
    </row>
    <row r="22" customFormat="false" ht="15" hidden="false" customHeight="false" outlineLevel="0" collapsed="false">
      <c r="A22" s="1" t="n">
        <v>1</v>
      </c>
      <c r="B22" s="1" t="n">
        <v>2</v>
      </c>
      <c r="C22" s="1" t="s">
        <v>723</v>
      </c>
      <c r="D22" s="1" t="s">
        <v>702</v>
      </c>
      <c r="E22" s="1" t="s">
        <v>724</v>
      </c>
    </row>
    <row r="23" customFormat="false" ht="15" hidden="false" customHeight="false" outlineLevel="0" collapsed="false">
      <c r="A23" s="1" t="n">
        <v>1</v>
      </c>
      <c r="B23" s="1" t="n">
        <v>2</v>
      </c>
      <c r="C23" s="1" t="s">
        <v>725</v>
      </c>
      <c r="D23" s="1" t="s">
        <v>704</v>
      </c>
      <c r="E23" s="1" t="s">
        <v>726</v>
      </c>
    </row>
    <row r="24" customFormat="false" ht="15" hidden="false" customHeight="false" outlineLevel="0" collapsed="false">
      <c r="A24" s="1" t="n">
        <v>1</v>
      </c>
      <c r="B24" s="1" t="n">
        <v>3</v>
      </c>
      <c r="C24" s="1" t="s">
        <v>727</v>
      </c>
      <c r="D24" s="1" t="s">
        <v>691</v>
      </c>
      <c r="E24" s="1" t="s">
        <v>728</v>
      </c>
    </row>
    <row r="25" customFormat="false" ht="15" hidden="false" customHeight="false" outlineLevel="0" collapsed="false">
      <c r="A25" s="1" t="n">
        <v>1</v>
      </c>
      <c r="B25" s="1" t="n">
        <v>3</v>
      </c>
      <c r="C25" s="1" t="s">
        <v>729</v>
      </c>
      <c r="D25" s="1" t="s">
        <v>694</v>
      </c>
      <c r="E25" s="1" t="s">
        <v>730</v>
      </c>
    </row>
    <row r="26" customFormat="false" ht="15" hidden="false" customHeight="false" outlineLevel="0" collapsed="false">
      <c r="A26" s="1" t="n">
        <v>1</v>
      </c>
      <c r="B26" s="1" t="n">
        <v>3</v>
      </c>
      <c r="C26" s="1" t="s">
        <v>731</v>
      </c>
      <c r="D26" s="1" t="s">
        <v>694</v>
      </c>
      <c r="E26" s="1" t="s">
        <v>730</v>
      </c>
    </row>
    <row r="27" customFormat="false" ht="15" hidden="false" customHeight="false" outlineLevel="0" collapsed="false">
      <c r="A27" s="1" t="n">
        <v>1</v>
      </c>
      <c r="B27" s="1" t="n">
        <v>3</v>
      </c>
      <c r="C27" s="1" t="s">
        <v>732</v>
      </c>
      <c r="D27" s="1" t="s">
        <v>696</v>
      </c>
      <c r="E27" s="1" t="s">
        <v>733</v>
      </c>
    </row>
    <row r="28" customFormat="false" ht="15" hidden="false" customHeight="false" outlineLevel="0" collapsed="false">
      <c r="A28" s="1" t="n">
        <v>1</v>
      </c>
      <c r="B28" s="1" t="n">
        <v>3</v>
      </c>
      <c r="C28" s="1" t="s">
        <v>734</v>
      </c>
      <c r="D28" s="1" t="s">
        <v>698</v>
      </c>
      <c r="E28" s="1" t="s">
        <v>735</v>
      </c>
    </row>
    <row r="29" customFormat="false" ht="15" hidden="false" customHeight="false" outlineLevel="0" collapsed="false">
      <c r="A29" s="1" t="n">
        <v>1</v>
      </c>
      <c r="B29" s="1" t="n">
        <v>3</v>
      </c>
      <c r="C29" s="1" t="s">
        <v>736</v>
      </c>
      <c r="D29" s="1" t="s">
        <v>700</v>
      </c>
      <c r="E29" s="1" t="s">
        <v>694</v>
      </c>
    </row>
    <row r="30" customFormat="false" ht="15" hidden="false" customHeight="false" outlineLevel="0" collapsed="false">
      <c r="A30" s="1" t="n">
        <v>1</v>
      </c>
      <c r="B30" s="1" t="n">
        <v>3</v>
      </c>
      <c r="C30" s="1" t="s">
        <v>737</v>
      </c>
      <c r="D30" s="1" t="s">
        <v>702</v>
      </c>
      <c r="E30" s="1" t="s">
        <v>738</v>
      </c>
    </row>
    <row r="31" customFormat="false" ht="15" hidden="false" customHeight="false" outlineLevel="0" collapsed="false">
      <c r="A31" s="1" t="n">
        <v>1</v>
      </c>
      <c r="B31" s="1" t="n">
        <v>3</v>
      </c>
      <c r="C31" s="1" t="s">
        <v>739</v>
      </c>
      <c r="D31" s="1" t="s">
        <v>704</v>
      </c>
      <c r="E31" s="1" t="s">
        <v>740</v>
      </c>
    </row>
    <row r="32" customFormat="false" ht="15" hidden="false" customHeight="false" outlineLevel="0" collapsed="false">
      <c r="A32" s="1" t="n">
        <v>1</v>
      </c>
      <c r="B32" s="1" t="n">
        <v>3</v>
      </c>
      <c r="C32" s="1" t="s">
        <v>741</v>
      </c>
      <c r="D32" s="1" t="s">
        <v>706</v>
      </c>
      <c r="E32" s="1" t="s">
        <v>742</v>
      </c>
    </row>
    <row r="33" customFormat="false" ht="15" hidden="false" customHeight="false" outlineLevel="0" collapsed="false">
      <c r="A33" s="1" t="n">
        <v>1</v>
      </c>
      <c r="B33" s="1" t="n">
        <v>3</v>
      </c>
      <c r="C33" s="1" t="s">
        <v>743</v>
      </c>
      <c r="D33" s="1" t="s">
        <v>708</v>
      </c>
      <c r="E33" s="1" t="s">
        <v>744</v>
      </c>
    </row>
    <row r="34" customFormat="false" ht="15" hidden="false" customHeight="false" outlineLevel="0" collapsed="false">
      <c r="A34" s="1" t="n">
        <v>1</v>
      </c>
      <c r="B34" s="1" t="n">
        <v>4</v>
      </c>
      <c r="C34" s="1" t="s">
        <v>745</v>
      </c>
      <c r="D34" s="1" t="s">
        <v>746</v>
      </c>
      <c r="E34" s="1" t="s">
        <v>747</v>
      </c>
    </row>
    <row r="35" customFormat="false" ht="15" hidden="false" customHeight="false" outlineLevel="0" collapsed="false">
      <c r="A35" s="1" t="n">
        <v>1</v>
      </c>
      <c r="B35" s="1" t="n">
        <v>4</v>
      </c>
      <c r="C35" s="1" t="s">
        <v>748</v>
      </c>
      <c r="D35" s="1" t="s">
        <v>691</v>
      </c>
      <c r="E35" s="1" t="s">
        <v>749</v>
      </c>
    </row>
    <row r="36" customFormat="false" ht="15" hidden="false" customHeight="false" outlineLevel="0" collapsed="false">
      <c r="A36" s="1" t="n">
        <v>1</v>
      </c>
      <c r="B36" s="1" t="n">
        <v>4</v>
      </c>
      <c r="C36" s="1" t="s">
        <v>750</v>
      </c>
      <c r="D36" s="1" t="s">
        <v>694</v>
      </c>
      <c r="E36" s="1" t="s">
        <v>751</v>
      </c>
    </row>
    <row r="37" customFormat="false" ht="15" hidden="false" customHeight="false" outlineLevel="0" collapsed="false">
      <c r="A37" s="1" t="n">
        <v>1</v>
      </c>
      <c r="B37" s="1" t="n">
        <v>4</v>
      </c>
      <c r="C37" s="1" t="s">
        <v>752</v>
      </c>
      <c r="D37" s="1" t="s">
        <v>696</v>
      </c>
      <c r="E37" s="1" t="s">
        <v>753</v>
      </c>
    </row>
    <row r="38" customFormat="false" ht="15" hidden="false" customHeight="false" outlineLevel="0" collapsed="false">
      <c r="A38" s="1" t="n">
        <v>1</v>
      </c>
      <c r="B38" s="1" t="n">
        <v>4</v>
      </c>
      <c r="C38" s="1" t="s">
        <v>754</v>
      </c>
      <c r="D38" s="1" t="s">
        <v>698</v>
      </c>
      <c r="E38" s="1" t="s">
        <v>755</v>
      </c>
    </row>
    <row r="39" customFormat="false" ht="15" hidden="false" customHeight="false" outlineLevel="0" collapsed="false">
      <c r="A39" s="1" t="n">
        <v>1</v>
      </c>
      <c r="B39" s="1" t="n">
        <v>4</v>
      </c>
      <c r="C39" s="1" t="s">
        <v>756</v>
      </c>
      <c r="D39" s="1" t="s">
        <v>700</v>
      </c>
      <c r="E39" s="1" t="s">
        <v>757</v>
      </c>
    </row>
    <row r="40" customFormat="false" ht="15" hidden="false" customHeight="false" outlineLevel="0" collapsed="false">
      <c r="A40" s="1" t="n">
        <v>1</v>
      </c>
      <c r="B40" s="1" t="n">
        <v>4</v>
      </c>
      <c r="C40" s="1" t="s">
        <v>758</v>
      </c>
      <c r="D40" s="1" t="s">
        <v>702</v>
      </c>
      <c r="E40" s="1" t="s">
        <v>759</v>
      </c>
    </row>
    <row r="41" customFormat="false" ht="15" hidden="false" customHeight="false" outlineLevel="0" collapsed="false">
      <c r="A41" s="1" t="n">
        <v>1</v>
      </c>
      <c r="B41" s="1" t="n">
        <v>4</v>
      </c>
      <c r="C41" s="1" t="s">
        <v>760</v>
      </c>
      <c r="D41" s="1" t="s">
        <v>706</v>
      </c>
      <c r="E41" s="1" t="s">
        <v>761</v>
      </c>
    </row>
    <row r="42" customFormat="false" ht="15" hidden="false" customHeight="false" outlineLevel="0" collapsed="false">
      <c r="A42" s="1" t="n">
        <v>1</v>
      </c>
      <c r="B42" s="1" t="n">
        <v>5</v>
      </c>
      <c r="C42" s="1" t="s">
        <v>762</v>
      </c>
      <c r="D42" s="1" t="s">
        <v>691</v>
      </c>
      <c r="E42" s="1" t="s">
        <v>763</v>
      </c>
    </row>
    <row r="43" customFormat="false" ht="15" hidden="false" customHeight="false" outlineLevel="0" collapsed="false">
      <c r="A43" s="1" t="n">
        <v>1</v>
      </c>
      <c r="B43" s="1" t="n">
        <v>5</v>
      </c>
      <c r="C43" s="1" t="s">
        <v>764</v>
      </c>
      <c r="D43" s="1" t="s">
        <v>691</v>
      </c>
      <c r="E43" s="1" t="s">
        <v>763</v>
      </c>
    </row>
    <row r="44" customFormat="false" ht="15" hidden="false" customHeight="false" outlineLevel="0" collapsed="false">
      <c r="A44" s="1" t="n">
        <v>1</v>
      </c>
      <c r="B44" s="1" t="n">
        <v>5</v>
      </c>
      <c r="C44" s="1" t="s">
        <v>765</v>
      </c>
      <c r="D44" s="1" t="s">
        <v>694</v>
      </c>
      <c r="E44" s="1" t="s">
        <v>712</v>
      </c>
    </row>
    <row r="45" customFormat="false" ht="15" hidden="false" customHeight="false" outlineLevel="0" collapsed="false">
      <c r="A45" s="1" t="n">
        <v>1</v>
      </c>
      <c r="B45" s="1" t="n">
        <v>5</v>
      </c>
      <c r="C45" s="1" t="s">
        <v>766</v>
      </c>
      <c r="D45" s="1" t="s">
        <v>696</v>
      </c>
      <c r="E45" s="1" t="s">
        <v>767</v>
      </c>
    </row>
    <row r="46" customFormat="false" ht="15" hidden="false" customHeight="false" outlineLevel="0" collapsed="false">
      <c r="A46" s="1" t="n">
        <v>1</v>
      </c>
      <c r="B46" s="1" t="n">
        <v>5</v>
      </c>
      <c r="C46" s="1" t="s">
        <v>768</v>
      </c>
      <c r="D46" s="1" t="s">
        <v>698</v>
      </c>
      <c r="E46" s="1" t="s">
        <v>769</v>
      </c>
    </row>
    <row r="47" customFormat="false" ht="15" hidden="false" customHeight="false" outlineLevel="0" collapsed="false">
      <c r="A47" s="1" t="n">
        <v>1</v>
      </c>
      <c r="B47" s="1" t="n">
        <v>5</v>
      </c>
      <c r="C47" s="1" t="s">
        <v>770</v>
      </c>
      <c r="D47" s="1" t="s">
        <v>700</v>
      </c>
      <c r="E47" s="1" t="s">
        <v>771</v>
      </c>
    </row>
    <row r="48" customFormat="false" ht="15" hidden="false" customHeight="false" outlineLevel="0" collapsed="false">
      <c r="A48" s="1" t="n">
        <v>1</v>
      </c>
      <c r="B48" s="1" t="n">
        <v>5</v>
      </c>
      <c r="C48" s="1" t="s">
        <v>772</v>
      </c>
      <c r="D48" s="1" t="s">
        <v>702</v>
      </c>
      <c r="E48" s="1" t="s">
        <v>773</v>
      </c>
    </row>
    <row r="49" customFormat="false" ht="15" hidden="false" customHeight="false" outlineLevel="0" collapsed="false">
      <c r="A49" s="1" t="n">
        <v>1</v>
      </c>
      <c r="B49" s="1" t="n">
        <v>5</v>
      </c>
      <c r="C49" s="1" t="s">
        <v>774</v>
      </c>
      <c r="D49" s="1" t="s">
        <v>704</v>
      </c>
      <c r="E49" s="1" t="s">
        <v>775</v>
      </c>
    </row>
    <row r="50" customFormat="false" ht="15" hidden="false" customHeight="false" outlineLevel="0" collapsed="false">
      <c r="A50" s="1" t="n">
        <v>1</v>
      </c>
      <c r="B50" s="1" t="n">
        <v>6</v>
      </c>
      <c r="C50" s="1" t="s">
        <v>776</v>
      </c>
      <c r="D50" s="1" t="s">
        <v>698</v>
      </c>
      <c r="E50" s="1" t="s">
        <v>777</v>
      </c>
    </row>
    <row r="51" customFormat="false" ht="15" hidden="false" customHeight="false" outlineLevel="0" collapsed="false">
      <c r="A51" s="1" t="n">
        <v>1</v>
      </c>
      <c r="B51" s="1" t="n">
        <v>8</v>
      </c>
      <c r="C51" s="1" t="s">
        <v>778</v>
      </c>
      <c r="D51" s="1" t="s">
        <v>696</v>
      </c>
      <c r="E51" s="1" t="s">
        <v>779</v>
      </c>
    </row>
    <row r="52" customFormat="false" ht="15" hidden="false" customHeight="false" outlineLevel="0" collapsed="false">
      <c r="A52" s="1" t="n">
        <v>1</v>
      </c>
      <c r="B52" s="1" t="n">
        <v>8</v>
      </c>
      <c r="C52" s="1" t="s">
        <v>780</v>
      </c>
      <c r="D52" s="1" t="s">
        <v>698</v>
      </c>
      <c r="E52" s="1" t="s">
        <v>781</v>
      </c>
    </row>
    <row r="53" customFormat="false" ht="15" hidden="false" customHeight="false" outlineLevel="0" collapsed="false">
      <c r="A53" s="1" t="n">
        <v>2</v>
      </c>
      <c r="B53" s="1" t="n">
        <v>1</v>
      </c>
      <c r="C53" s="1" t="s">
        <v>782</v>
      </c>
      <c r="D53" s="1" t="s">
        <v>691</v>
      </c>
      <c r="E53" s="1" t="s">
        <v>783</v>
      </c>
    </row>
    <row r="54" customFormat="false" ht="15" hidden="false" customHeight="false" outlineLevel="0" collapsed="false">
      <c r="A54" s="1" t="n">
        <v>2</v>
      </c>
      <c r="B54" s="1" t="n">
        <v>1</v>
      </c>
      <c r="C54" s="1" t="s">
        <v>784</v>
      </c>
      <c r="D54" s="1" t="s">
        <v>785</v>
      </c>
      <c r="E54" s="1" t="s">
        <v>786</v>
      </c>
    </row>
    <row r="55" customFormat="false" ht="15" hidden="false" customHeight="false" outlineLevel="0" collapsed="false">
      <c r="A55" s="1" t="n">
        <v>2</v>
      </c>
      <c r="B55" s="1" t="n">
        <v>1</v>
      </c>
      <c r="C55" s="1" t="s">
        <v>787</v>
      </c>
      <c r="D55" s="1" t="s">
        <v>788</v>
      </c>
      <c r="E55" s="1" t="s">
        <v>789</v>
      </c>
    </row>
    <row r="56" customFormat="false" ht="15" hidden="false" customHeight="false" outlineLevel="0" collapsed="false">
      <c r="A56" s="1" t="n">
        <v>2</v>
      </c>
      <c r="B56" s="1" t="n">
        <v>1</v>
      </c>
      <c r="C56" s="1" t="s">
        <v>790</v>
      </c>
      <c r="D56" s="1" t="s">
        <v>694</v>
      </c>
      <c r="E56" s="1" t="s">
        <v>791</v>
      </c>
    </row>
    <row r="57" customFormat="false" ht="15" hidden="false" customHeight="false" outlineLevel="0" collapsed="false">
      <c r="A57" s="1" t="n">
        <v>2</v>
      </c>
      <c r="B57" s="1" t="n">
        <v>1</v>
      </c>
      <c r="C57" s="1" t="s">
        <v>792</v>
      </c>
      <c r="D57" s="1" t="s">
        <v>696</v>
      </c>
      <c r="E57" s="1" t="s">
        <v>793</v>
      </c>
    </row>
    <row r="58" customFormat="false" ht="15" hidden="false" customHeight="false" outlineLevel="0" collapsed="false">
      <c r="A58" s="1" t="n">
        <v>2</v>
      </c>
      <c r="B58" s="1" t="n">
        <v>1</v>
      </c>
      <c r="C58" s="1" t="s">
        <v>794</v>
      </c>
      <c r="D58" s="1" t="s">
        <v>706</v>
      </c>
      <c r="E58" s="1" t="s">
        <v>795</v>
      </c>
    </row>
    <row r="59" customFormat="false" ht="15" hidden="false" customHeight="false" outlineLevel="0" collapsed="false">
      <c r="A59" s="1" t="n">
        <v>2</v>
      </c>
      <c r="B59" s="1" t="n">
        <v>1</v>
      </c>
      <c r="C59" s="1" t="s">
        <v>796</v>
      </c>
      <c r="D59" s="1" t="s">
        <v>708</v>
      </c>
      <c r="E59" s="1" t="s">
        <v>797</v>
      </c>
    </row>
    <row r="60" customFormat="false" ht="15" hidden="false" customHeight="false" outlineLevel="0" collapsed="false">
      <c r="A60" s="1" t="n">
        <v>2</v>
      </c>
      <c r="B60" s="1" t="n">
        <v>1</v>
      </c>
      <c r="C60" s="1" t="s">
        <v>798</v>
      </c>
      <c r="D60" s="1" t="s">
        <v>698</v>
      </c>
      <c r="E60" s="1" t="s">
        <v>799</v>
      </c>
    </row>
    <row r="61" customFormat="false" ht="15.75" hidden="false" customHeight="false" outlineLevel="0" collapsed="false">
      <c r="A61" s="1" t="n">
        <v>2</v>
      </c>
      <c r="B61" s="1" t="n">
        <v>1</v>
      </c>
      <c r="C61" s="37" t="s">
        <v>800</v>
      </c>
      <c r="D61" s="1" t="s">
        <v>746</v>
      </c>
      <c r="E61" s="1" t="s">
        <v>801</v>
      </c>
    </row>
    <row r="62" customFormat="false" ht="15" hidden="false" customHeight="false" outlineLevel="0" collapsed="false">
      <c r="A62" s="1" t="n">
        <v>2</v>
      </c>
      <c r="B62" s="1" t="n">
        <v>1</v>
      </c>
      <c r="C62" s="1" t="s">
        <v>802</v>
      </c>
      <c r="D62" s="1" t="s">
        <v>700</v>
      </c>
      <c r="E62" s="1" t="s">
        <v>801</v>
      </c>
    </row>
    <row r="63" customFormat="false" ht="15" hidden="false" customHeight="false" outlineLevel="0" collapsed="false">
      <c r="A63" s="1" t="n">
        <v>2</v>
      </c>
      <c r="B63" s="1" t="n">
        <v>1</v>
      </c>
      <c r="C63" s="1" t="s">
        <v>803</v>
      </c>
      <c r="D63" s="1" t="s">
        <v>804</v>
      </c>
      <c r="E63" s="1" t="s">
        <v>805</v>
      </c>
    </row>
    <row r="64" customFormat="false" ht="15" hidden="false" customHeight="false" outlineLevel="0" collapsed="false">
      <c r="A64" s="1" t="n">
        <v>2</v>
      </c>
      <c r="B64" s="1" t="n">
        <v>1</v>
      </c>
      <c r="C64" s="1" t="s">
        <v>806</v>
      </c>
      <c r="D64" s="1" t="s">
        <v>702</v>
      </c>
      <c r="E64" s="1" t="s">
        <v>807</v>
      </c>
    </row>
    <row r="65" customFormat="false" ht="15" hidden="false" customHeight="false" outlineLevel="0" collapsed="false">
      <c r="A65" s="1" t="n">
        <v>2</v>
      </c>
      <c r="B65" s="1" t="n">
        <v>1</v>
      </c>
      <c r="C65" s="1" t="s">
        <v>808</v>
      </c>
      <c r="D65" s="1" t="s">
        <v>704</v>
      </c>
      <c r="E65" s="1" t="s">
        <v>809</v>
      </c>
    </row>
    <row r="66" customFormat="false" ht="15" hidden="false" customHeight="false" outlineLevel="0" collapsed="false">
      <c r="A66" s="1" t="n">
        <v>2</v>
      </c>
      <c r="B66" s="1" t="n">
        <v>1</v>
      </c>
      <c r="C66" s="1" t="s">
        <v>810</v>
      </c>
      <c r="D66" s="1" t="s">
        <v>811</v>
      </c>
      <c r="E66" s="1" t="s">
        <v>812</v>
      </c>
    </row>
    <row r="67" customFormat="false" ht="15" hidden="false" customHeight="false" outlineLevel="0" collapsed="false">
      <c r="A67" s="1" t="n">
        <v>2</v>
      </c>
      <c r="B67" s="1" t="n">
        <v>2</v>
      </c>
      <c r="C67" s="1" t="s">
        <v>813</v>
      </c>
      <c r="D67" s="1" t="s">
        <v>691</v>
      </c>
      <c r="E67" s="1" t="s">
        <v>691</v>
      </c>
    </row>
    <row r="68" customFormat="false" ht="15" hidden="false" customHeight="false" outlineLevel="0" collapsed="false">
      <c r="A68" s="1" t="n">
        <v>2</v>
      </c>
      <c r="B68" s="1" t="n">
        <v>2</v>
      </c>
      <c r="C68" s="1" t="s">
        <v>814</v>
      </c>
      <c r="D68" s="1" t="s">
        <v>694</v>
      </c>
      <c r="E68" s="1" t="s">
        <v>694</v>
      </c>
    </row>
    <row r="69" customFormat="false" ht="15" hidden="false" customHeight="false" outlineLevel="0" collapsed="false">
      <c r="A69" s="1" t="n">
        <v>2</v>
      </c>
      <c r="B69" s="1" t="n">
        <v>2</v>
      </c>
      <c r="C69" s="1" t="s">
        <v>815</v>
      </c>
      <c r="D69" s="1" t="s">
        <v>694</v>
      </c>
      <c r="E69" s="1" t="s">
        <v>694</v>
      </c>
    </row>
    <row r="70" customFormat="false" ht="15" hidden="false" customHeight="false" outlineLevel="0" collapsed="false">
      <c r="A70" s="1" t="n">
        <v>2</v>
      </c>
      <c r="B70" s="1" t="n">
        <v>2</v>
      </c>
      <c r="C70" s="1" t="s">
        <v>816</v>
      </c>
      <c r="D70" s="1" t="s">
        <v>696</v>
      </c>
      <c r="E70" s="1" t="s">
        <v>696</v>
      </c>
    </row>
    <row r="71" customFormat="false" ht="15" hidden="false" customHeight="false" outlineLevel="0" collapsed="false">
      <c r="A71" s="1" t="n">
        <v>2</v>
      </c>
      <c r="B71" s="1" t="n">
        <v>2</v>
      </c>
      <c r="C71" s="1" t="s">
        <v>817</v>
      </c>
      <c r="D71" s="1" t="s">
        <v>698</v>
      </c>
      <c r="E71" s="1" t="s">
        <v>698</v>
      </c>
    </row>
    <row r="72" customFormat="false" ht="15" hidden="false" customHeight="false" outlineLevel="0" collapsed="false">
      <c r="A72" s="1" t="n">
        <v>2</v>
      </c>
      <c r="B72" s="1" t="n">
        <v>2</v>
      </c>
      <c r="C72" s="1" t="s">
        <v>818</v>
      </c>
      <c r="D72" s="1" t="s">
        <v>700</v>
      </c>
      <c r="E72" s="1" t="s">
        <v>700</v>
      </c>
    </row>
    <row r="73" customFormat="false" ht="15" hidden="false" customHeight="false" outlineLevel="0" collapsed="false">
      <c r="A73" s="1" t="n">
        <v>2</v>
      </c>
      <c r="B73" s="1" t="n">
        <v>2</v>
      </c>
      <c r="C73" s="1" t="s">
        <v>819</v>
      </c>
      <c r="D73" s="1" t="s">
        <v>820</v>
      </c>
      <c r="E73" s="1" t="s">
        <v>820</v>
      </c>
    </row>
    <row r="74" customFormat="false" ht="15" hidden="false" customHeight="false" outlineLevel="0" collapsed="false">
      <c r="A74" s="1" t="n">
        <v>2</v>
      </c>
      <c r="B74" s="1" t="n">
        <v>2</v>
      </c>
      <c r="C74" s="1" t="s">
        <v>821</v>
      </c>
      <c r="D74" s="1" t="s">
        <v>704</v>
      </c>
      <c r="E74" s="1" t="s">
        <v>822</v>
      </c>
    </row>
    <row r="75" customFormat="false" ht="15" hidden="false" customHeight="false" outlineLevel="0" collapsed="false">
      <c r="A75" s="1" t="n">
        <v>2</v>
      </c>
      <c r="B75" s="1" t="n">
        <v>3</v>
      </c>
      <c r="C75" s="1" t="s">
        <v>823</v>
      </c>
      <c r="D75" s="1" t="s">
        <v>691</v>
      </c>
      <c r="E75" s="1" t="s">
        <v>824</v>
      </c>
    </row>
    <row r="76" customFormat="false" ht="15" hidden="false" customHeight="false" outlineLevel="0" collapsed="false">
      <c r="A76" s="1" t="n">
        <v>2</v>
      </c>
      <c r="B76" s="1" t="n">
        <v>3</v>
      </c>
      <c r="C76" s="1" t="s">
        <v>825</v>
      </c>
      <c r="D76" s="1" t="s">
        <v>691</v>
      </c>
      <c r="E76" s="1" t="s">
        <v>824</v>
      </c>
    </row>
    <row r="77" customFormat="false" ht="15" hidden="false" customHeight="false" outlineLevel="0" collapsed="false">
      <c r="A77" s="1" t="n">
        <v>2</v>
      </c>
      <c r="B77" s="1" t="n">
        <v>3</v>
      </c>
      <c r="C77" s="1" t="s">
        <v>826</v>
      </c>
      <c r="D77" s="1" t="s">
        <v>694</v>
      </c>
      <c r="E77" s="1" t="s">
        <v>827</v>
      </c>
    </row>
    <row r="78" customFormat="false" ht="15" hidden="false" customHeight="false" outlineLevel="0" collapsed="false">
      <c r="A78" s="1" t="n">
        <v>2</v>
      </c>
      <c r="B78" s="1" t="n">
        <v>3</v>
      </c>
      <c r="C78" s="1" t="s">
        <v>828</v>
      </c>
      <c r="D78" s="1" t="s">
        <v>696</v>
      </c>
      <c r="E78" s="1" t="s">
        <v>829</v>
      </c>
    </row>
    <row r="79" customFormat="false" ht="15" hidden="false" customHeight="false" outlineLevel="0" collapsed="false">
      <c r="A79" s="1" t="n">
        <v>2</v>
      </c>
      <c r="B79" s="1" t="n">
        <v>3</v>
      </c>
      <c r="C79" s="1" t="s">
        <v>830</v>
      </c>
      <c r="D79" s="1" t="s">
        <v>696</v>
      </c>
      <c r="E79" s="1" t="s">
        <v>829</v>
      </c>
    </row>
    <row r="80" customFormat="false" ht="15" hidden="false" customHeight="false" outlineLevel="0" collapsed="false">
      <c r="A80" s="1" t="n">
        <v>2</v>
      </c>
      <c r="B80" s="1" t="n">
        <v>3</v>
      </c>
      <c r="C80" s="1" t="s">
        <v>831</v>
      </c>
      <c r="D80" s="1" t="s">
        <v>698</v>
      </c>
      <c r="E80" s="1" t="s">
        <v>832</v>
      </c>
    </row>
    <row r="81" customFormat="false" ht="15" hidden="false" customHeight="false" outlineLevel="0" collapsed="false">
      <c r="A81" s="1" t="n">
        <v>2</v>
      </c>
      <c r="B81" s="1" t="n">
        <v>3</v>
      </c>
      <c r="C81" s="1" t="s">
        <v>833</v>
      </c>
      <c r="D81" s="1" t="s">
        <v>698</v>
      </c>
      <c r="E81" s="1" t="s">
        <v>832</v>
      </c>
    </row>
    <row r="82" customFormat="false" ht="15" hidden="false" customHeight="false" outlineLevel="0" collapsed="false">
      <c r="A82" s="1" t="n">
        <v>2</v>
      </c>
      <c r="B82" s="1" t="n">
        <v>3</v>
      </c>
      <c r="C82" s="1" t="s">
        <v>834</v>
      </c>
      <c r="D82" s="1" t="s">
        <v>700</v>
      </c>
      <c r="E82" s="1" t="s">
        <v>835</v>
      </c>
    </row>
    <row r="83" customFormat="false" ht="15" hidden="false" customHeight="false" outlineLevel="0" collapsed="false">
      <c r="A83" s="1" t="n">
        <v>2</v>
      </c>
      <c r="B83" s="1" t="n">
        <v>3</v>
      </c>
      <c r="C83" s="1" t="s">
        <v>836</v>
      </c>
      <c r="D83" s="1" t="s">
        <v>702</v>
      </c>
      <c r="E83" s="1" t="s">
        <v>837</v>
      </c>
    </row>
    <row r="84" customFormat="false" ht="15" hidden="false" customHeight="false" outlineLevel="0" collapsed="false">
      <c r="A84" s="1" t="n">
        <v>2</v>
      </c>
      <c r="B84" s="1" t="n">
        <v>4</v>
      </c>
      <c r="C84" s="1" t="s">
        <v>838</v>
      </c>
      <c r="D84" s="1" t="s">
        <v>691</v>
      </c>
      <c r="E84" s="1" t="s">
        <v>839</v>
      </c>
    </row>
    <row r="85" customFormat="false" ht="15" hidden="false" customHeight="false" outlineLevel="0" collapsed="false">
      <c r="A85" s="1" t="n">
        <v>2</v>
      </c>
      <c r="B85" s="1" t="n">
        <v>4</v>
      </c>
      <c r="C85" s="1" t="s">
        <v>840</v>
      </c>
      <c r="D85" s="1" t="s">
        <v>694</v>
      </c>
      <c r="E85" s="1" t="s">
        <v>841</v>
      </c>
    </row>
    <row r="86" customFormat="false" ht="15" hidden="false" customHeight="false" outlineLevel="0" collapsed="false">
      <c r="A86" s="1" t="n">
        <v>2</v>
      </c>
      <c r="B86" s="1" t="n">
        <v>4</v>
      </c>
      <c r="C86" s="1" t="s">
        <v>842</v>
      </c>
      <c r="D86" s="1" t="s">
        <v>696</v>
      </c>
      <c r="E86" s="1" t="s">
        <v>716</v>
      </c>
    </row>
    <row r="87" customFormat="false" ht="15" hidden="false" customHeight="false" outlineLevel="0" collapsed="false">
      <c r="A87" s="1" t="n">
        <v>2</v>
      </c>
      <c r="B87" s="1" t="n">
        <v>4</v>
      </c>
      <c r="C87" s="1" t="s">
        <v>843</v>
      </c>
      <c r="D87" s="1" t="s">
        <v>698</v>
      </c>
      <c r="E87" s="1" t="s">
        <v>844</v>
      </c>
    </row>
    <row r="88" customFormat="false" ht="15" hidden="false" customHeight="false" outlineLevel="0" collapsed="false">
      <c r="A88" s="1" t="n">
        <v>2</v>
      </c>
      <c r="B88" s="1" t="n">
        <v>4</v>
      </c>
      <c r="C88" s="1" t="s">
        <v>845</v>
      </c>
      <c r="D88" s="1" t="s">
        <v>700</v>
      </c>
      <c r="E88" s="1" t="s">
        <v>720</v>
      </c>
    </row>
    <row r="89" customFormat="false" ht="15" hidden="false" customHeight="false" outlineLevel="0" collapsed="false">
      <c r="A89" s="1" t="n">
        <v>2</v>
      </c>
      <c r="B89" s="1" t="n">
        <v>4</v>
      </c>
      <c r="C89" s="1" t="s">
        <v>846</v>
      </c>
      <c r="D89" s="1" t="s">
        <v>702</v>
      </c>
      <c r="E89" s="1" t="s">
        <v>724</v>
      </c>
    </row>
    <row r="90" customFormat="false" ht="15" hidden="false" customHeight="false" outlineLevel="0" collapsed="false">
      <c r="A90" s="1" t="n">
        <v>2</v>
      </c>
      <c r="B90" s="1" t="n">
        <v>4</v>
      </c>
      <c r="C90" s="1" t="s">
        <v>847</v>
      </c>
      <c r="D90" s="1" t="s">
        <v>706</v>
      </c>
      <c r="E90" s="1" t="s">
        <v>848</v>
      </c>
    </row>
    <row r="91" customFormat="false" ht="15" hidden="false" customHeight="false" outlineLevel="0" collapsed="false">
      <c r="A91" s="1" t="n">
        <v>2</v>
      </c>
      <c r="B91" s="1" t="n">
        <v>5</v>
      </c>
      <c r="C91" s="1" t="s">
        <v>849</v>
      </c>
      <c r="D91" s="1" t="s">
        <v>694</v>
      </c>
      <c r="E91" s="1" t="s">
        <v>850</v>
      </c>
    </row>
    <row r="92" customFormat="false" ht="15" hidden="false" customHeight="false" outlineLevel="0" collapsed="false">
      <c r="A92" s="1" t="n">
        <v>2</v>
      </c>
      <c r="B92" s="1" t="n">
        <v>5</v>
      </c>
      <c r="C92" s="1" t="s">
        <v>851</v>
      </c>
      <c r="D92" s="1" t="s">
        <v>691</v>
      </c>
      <c r="E92" s="1" t="s">
        <v>852</v>
      </c>
    </row>
    <row r="93" customFormat="false" ht="15" hidden="false" customHeight="false" outlineLevel="0" collapsed="false">
      <c r="A93" s="1" t="n">
        <v>2</v>
      </c>
      <c r="B93" s="1" t="n">
        <v>5</v>
      </c>
      <c r="C93" s="1" t="s">
        <v>853</v>
      </c>
      <c r="D93" s="1" t="s">
        <v>696</v>
      </c>
      <c r="E93" s="1" t="s">
        <v>854</v>
      </c>
    </row>
    <row r="94" customFormat="false" ht="15" hidden="false" customHeight="false" outlineLevel="0" collapsed="false">
      <c r="A94" s="1" t="n">
        <v>2</v>
      </c>
      <c r="B94" s="1" t="n">
        <v>5</v>
      </c>
      <c r="C94" s="1" t="s">
        <v>855</v>
      </c>
      <c r="D94" s="1" t="s">
        <v>696</v>
      </c>
      <c r="E94" s="1" t="s">
        <v>854</v>
      </c>
    </row>
    <row r="95" customFormat="false" ht="15" hidden="false" customHeight="false" outlineLevel="0" collapsed="false">
      <c r="A95" s="1" t="n">
        <v>2</v>
      </c>
      <c r="B95" s="1" t="n">
        <v>5</v>
      </c>
      <c r="C95" s="1" t="s">
        <v>856</v>
      </c>
      <c r="D95" s="1" t="s">
        <v>698</v>
      </c>
      <c r="E95" s="1" t="s">
        <v>857</v>
      </c>
    </row>
    <row r="96" customFormat="false" ht="15" hidden="false" customHeight="false" outlineLevel="0" collapsed="false">
      <c r="A96" s="1" t="n">
        <v>2</v>
      </c>
      <c r="B96" s="1" t="n">
        <v>5</v>
      </c>
      <c r="C96" s="1" t="s">
        <v>858</v>
      </c>
      <c r="D96" s="1" t="s">
        <v>702</v>
      </c>
      <c r="E96" s="1" t="s">
        <v>859</v>
      </c>
    </row>
    <row r="97" customFormat="false" ht="15" hidden="false" customHeight="false" outlineLevel="0" collapsed="false">
      <c r="A97" s="1" t="n">
        <v>2</v>
      </c>
      <c r="B97" s="1" t="n">
        <v>5</v>
      </c>
      <c r="C97" s="1" t="s">
        <v>860</v>
      </c>
      <c r="D97" s="1" t="s">
        <v>704</v>
      </c>
      <c r="E97" s="1" t="s">
        <v>861</v>
      </c>
    </row>
    <row r="98" customFormat="false" ht="15" hidden="false" customHeight="false" outlineLevel="0" collapsed="false">
      <c r="A98" s="1" t="n">
        <v>3</v>
      </c>
      <c r="B98" s="1" t="n">
        <v>1</v>
      </c>
      <c r="C98" s="1" t="s">
        <v>862</v>
      </c>
      <c r="D98" s="1" t="s">
        <v>691</v>
      </c>
      <c r="E98" s="1" t="s">
        <v>863</v>
      </c>
    </row>
    <row r="99" customFormat="false" ht="15" hidden="false" customHeight="false" outlineLevel="0" collapsed="false">
      <c r="A99" s="1" t="n">
        <v>3</v>
      </c>
      <c r="B99" s="1" t="n">
        <v>1</v>
      </c>
      <c r="C99" s="1" t="s">
        <v>864</v>
      </c>
      <c r="D99" s="1" t="s">
        <v>771</v>
      </c>
      <c r="E99" s="1" t="s">
        <v>865</v>
      </c>
    </row>
    <row r="100" customFormat="false" ht="15" hidden="false" customHeight="false" outlineLevel="0" collapsed="false">
      <c r="A100" s="1" t="n">
        <v>3</v>
      </c>
      <c r="B100" s="1" t="n">
        <v>1</v>
      </c>
      <c r="C100" s="1" t="s">
        <v>866</v>
      </c>
      <c r="D100" s="1" t="s">
        <v>785</v>
      </c>
      <c r="E100" s="1" t="s">
        <v>867</v>
      </c>
    </row>
    <row r="101" customFormat="false" ht="15" hidden="false" customHeight="false" outlineLevel="0" collapsed="false">
      <c r="A101" s="1" t="n">
        <v>3</v>
      </c>
      <c r="B101" s="1" t="n">
        <v>1</v>
      </c>
      <c r="C101" s="1" t="s">
        <v>868</v>
      </c>
      <c r="D101" s="1" t="s">
        <v>694</v>
      </c>
      <c r="E101" s="1" t="s">
        <v>869</v>
      </c>
    </row>
    <row r="102" customFormat="false" ht="15" hidden="false" customHeight="false" outlineLevel="0" collapsed="false">
      <c r="A102" s="1" t="n">
        <v>3</v>
      </c>
      <c r="B102" s="1" t="n">
        <v>1</v>
      </c>
      <c r="C102" s="1" t="s">
        <v>870</v>
      </c>
      <c r="D102" s="1" t="s">
        <v>704</v>
      </c>
      <c r="E102" s="1" t="s">
        <v>871</v>
      </c>
    </row>
    <row r="103" customFormat="false" ht="15" hidden="false" customHeight="false" outlineLevel="0" collapsed="false">
      <c r="A103" s="1" t="n">
        <v>3</v>
      </c>
      <c r="B103" s="1" t="n">
        <v>1</v>
      </c>
      <c r="C103" s="1" t="s">
        <v>872</v>
      </c>
      <c r="D103" s="1" t="s">
        <v>706</v>
      </c>
      <c r="E103" s="1" t="s">
        <v>873</v>
      </c>
    </row>
    <row r="104" customFormat="false" ht="15" hidden="false" customHeight="false" outlineLevel="0" collapsed="false">
      <c r="A104" s="1" t="n">
        <v>3</v>
      </c>
      <c r="B104" s="1" t="n">
        <v>1</v>
      </c>
      <c r="C104" s="1" t="s">
        <v>874</v>
      </c>
      <c r="D104" s="1" t="s">
        <v>696</v>
      </c>
      <c r="E104" s="1" t="s">
        <v>875</v>
      </c>
    </row>
    <row r="105" customFormat="false" ht="15" hidden="false" customHeight="false" outlineLevel="0" collapsed="false">
      <c r="A105" s="1" t="n">
        <v>3</v>
      </c>
      <c r="B105" s="1" t="n">
        <v>1</v>
      </c>
      <c r="C105" s="1" t="s">
        <v>876</v>
      </c>
      <c r="D105" s="1" t="s">
        <v>708</v>
      </c>
      <c r="E105" s="1" t="s">
        <v>877</v>
      </c>
    </row>
    <row r="106" customFormat="false" ht="15" hidden="false" customHeight="false" outlineLevel="0" collapsed="false">
      <c r="A106" s="1" t="n">
        <v>3</v>
      </c>
      <c r="B106" s="1" t="n">
        <v>1</v>
      </c>
      <c r="C106" s="1" t="s">
        <v>878</v>
      </c>
      <c r="D106" s="1" t="s">
        <v>698</v>
      </c>
      <c r="E106" s="1" t="s">
        <v>879</v>
      </c>
    </row>
    <row r="107" customFormat="false" ht="15" hidden="false" customHeight="false" outlineLevel="0" collapsed="false">
      <c r="A107" s="1" t="n">
        <v>3</v>
      </c>
      <c r="B107" s="1" t="n">
        <v>1</v>
      </c>
      <c r="C107" s="1" t="s">
        <v>880</v>
      </c>
      <c r="D107" s="1" t="s">
        <v>700</v>
      </c>
      <c r="E107" s="1" t="s">
        <v>881</v>
      </c>
    </row>
    <row r="108" customFormat="false" ht="15" hidden="false" customHeight="false" outlineLevel="0" collapsed="false">
      <c r="A108" s="1" t="n">
        <v>3</v>
      </c>
      <c r="B108" s="1" t="n">
        <v>1</v>
      </c>
      <c r="C108" s="1" t="s">
        <v>882</v>
      </c>
      <c r="D108" s="1" t="s">
        <v>804</v>
      </c>
      <c r="E108" s="1" t="s">
        <v>883</v>
      </c>
    </row>
    <row r="109" customFormat="false" ht="15" hidden="false" customHeight="false" outlineLevel="0" collapsed="false">
      <c r="A109" s="1" t="n">
        <v>3</v>
      </c>
      <c r="B109" s="1" t="n">
        <v>1</v>
      </c>
      <c r="C109" s="1" t="s">
        <v>884</v>
      </c>
      <c r="D109" s="1" t="s">
        <v>702</v>
      </c>
      <c r="E109" s="1" t="s">
        <v>885</v>
      </c>
    </row>
    <row r="110" customFormat="false" ht="15" hidden="false" customHeight="false" outlineLevel="0" collapsed="false">
      <c r="A110" s="1" t="n">
        <v>3</v>
      </c>
      <c r="B110" s="1" t="n">
        <v>2</v>
      </c>
      <c r="C110" s="1" t="s">
        <v>886</v>
      </c>
      <c r="D110" s="1" t="s">
        <v>691</v>
      </c>
      <c r="E110" s="1" t="s">
        <v>887</v>
      </c>
    </row>
    <row r="111" customFormat="false" ht="15" hidden="false" customHeight="false" outlineLevel="0" collapsed="false">
      <c r="A111" s="1" t="n">
        <v>3</v>
      </c>
      <c r="B111" s="1" t="n">
        <v>2</v>
      </c>
      <c r="C111" s="1" t="s">
        <v>888</v>
      </c>
      <c r="D111" s="1" t="s">
        <v>694</v>
      </c>
      <c r="E111" s="1" t="s">
        <v>720</v>
      </c>
    </row>
    <row r="112" customFormat="false" ht="15" hidden="false" customHeight="false" outlineLevel="0" collapsed="false">
      <c r="A112" s="1" t="n">
        <v>3</v>
      </c>
      <c r="B112" s="1" t="n">
        <v>2</v>
      </c>
      <c r="C112" s="1" t="s">
        <v>889</v>
      </c>
      <c r="D112" s="1" t="s">
        <v>696</v>
      </c>
      <c r="E112" s="1" t="s">
        <v>890</v>
      </c>
    </row>
    <row r="113" customFormat="false" ht="15" hidden="false" customHeight="false" outlineLevel="0" collapsed="false">
      <c r="A113" s="1" t="n">
        <v>3</v>
      </c>
      <c r="B113" s="1" t="n">
        <v>2</v>
      </c>
      <c r="C113" s="1" t="s">
        <v>891</v>
      </c>
      <c r="D113" s="1" t="s">
        <v>702</v>
      </c>
      <c r="E113" s="1" t="s">
        <v>724</v>
      </c>
    </row>
    <row r="114" customFormat="false" ht="15" hidden="false" customHeight="false" outlineLevel="0" collapsed="false">
      <c r="A114" s="1" t="n">
        <v>3</v>
      </c>
      <c r="B114" s="1" t="n">
        <v>2</v>
      </c>
      <c r="C114" s="1" t="s">
        <v>892</v>
      </c>
      <c r="D114" s="1" t="s">
        <v>696</v>
      </c>
      <c r="E114" s="1" t="s">
        <v>893</v>
      </c>
    </row>
    <row r="115" customFormat="false" ht="15" hidden="false" customHeight="false" outlineLevel="0" collapsed="false">
      <c r="A115" s="1" t="n">
        <v>3</v>
      </c>
      <c r="B115" s="1" t="n">
        <v>2</v>
      </c>
      <c r="C115" s="1" t="s">
        <v>894</v>
      </c>
      <c r="D115" s="1" t="s">
        <v>700</v>
      </c>
      <c r="E115" s="1" t="s">
        <v>895</v>
      </c>
    </row>
    <row r="116" customFormat="false" ht="15" hidden="false" customHeight="false" outlineLevel="0" collapsed="false">
      <c r="A116" s="1" t="n">
        <v>3</v>
      </c>
      <c r="B116" s="1" t="n">
        <v>2</v>
      </c>
      <c r="C116" s="1" t="s">
        <v>896</v>
      </c>
      <c r="D116" s="1" t="s">
        <v>704</v>
      </c>
      <c r="E116" s="1" t="s">
        <v>897</v>
      </c>
    </row>
    <row r="117" customFormat="false" ht="15" hidden="false" customHeight="false" outlineLevel="0" collapsed="false">
      <c r="A117" s="1" t="n">
        <v>3</v>
      </c>
      <c r="B117" s="1" t="n">
        <v>2</v>
      </c>
      <c r="C117" s="1" t="s">
        <v>898</v>
      </c>
      <c r="D117" s="1" t="s">
        <v>704</v>
      </c>
      <c r="E117" s="1" t="s">
        <v>899</v>
      </c>
    </row>
    <row r="118" customFormat="false" ht="15" hidden="false" customHeight="false" outlineLevel="0" collapsed="false">
      <c r="A118" s="1" t="n">
        <v>3</v>
      </c>
      <c r="B118" s="1" t="n">
        <v>3</v>
      </c>
      <c r="C118" s="1" t="s">
        <v>900</v>
      </c>
      <c r="D118" s="1" t="s">
        <v>691</v>
      </c>
      <c r="E118" s="1" t="s">
        <v>691</v>
      </c>
    </row>
    <row r="119" customFormat="false" ht="15" hidden="false" customHeight="false" outlineLevel="0" collapsed="false">
      <c r="A119" s="1" t="n">
        <v>3</v>
      </c>
      <c r="B119" s="1" t="n">
        <v>3</v>
      </c>
      <c r="C119" s="1" t="s">
        <v>901</v>
      </c>
      <c r="D119" s="1" t="s">
        <v>696</v>
      </c>
      <c r="E119" s="1" t="s">
        <v>696</v>
      </c>
    </row>
    <row r="120" customFormat="false" ht="15" hidden="false" customHeight="false" outlineLevel="0" collapsed="false">
      <c r="A120" s="1" t="n">
        <v>3</v>
      </c>
      <c r="B120" s="1" t="n">
        <v>3</v>
      </c>
      <c r="C120" s="1" t="s">
        <v>902</v>
      </c>
      <c r="D120" s="1" t="s">
        <v>698</v>
      </c>
      <c r="E120" s="1" t="s">
        <v>698</v>
      </c>
    </row>
    <row r="121" customFormat="false" ht="15.75" hidden="false" customHeight="false" outlineLevel="0" collapsed="false">
      <c r="A121" s="1" t="n">
        <v>3</v>
      </c>
      <c r="B121" s="1" t="n">
        <v>3</v>
      </c>
      <c r="C121" s="37" t="s">
        <v>903</v>
      </c>
      <c r="D121" s="1" t="s">
        <v>704</v>
      </c>
      <c r="E121" s="1" t="s">
        <v>704</v>
      </c>
    </row>
    <row r="122" customFormat="false" ht="15" hidden="false" customHeight="false" outlineLevel="0" collapsed="false">
      <c r="A122" s="1" t="n">
        <v>3</v>
      </c>
      <c r="B122" s="1" t="n">
        <v>3</v>
      </c>
      <c r="C122" s="1" t="s">
        <v>904</v>
      </c>
      <c r="D122" s="1" t="s">
        <v>704</v>
      </c>
      <c r="E122" s="1" t="s">
        <v>704</v>
      </c>
    </row>
    <row r="123" customFormat="false" ht="15" hidden="false" customHeight="false" outlineLevel="0" collapsed="false">
      <c r="A123" s="1" t="n">
        <v>3</v>
      </c>
      <c r="B123" s="1" t="n">
        <v>3</v>
      </c>
      <c r="C123" s="1" t="s">
        <v>905</v>
      </c>
      <c r="D123" s="1" t="s">
        <v>708</v>
      </c>
      <c r="E123" s="1" t="s">
        <v>708</v>
      </c>
    </row>
    <row r="124" customFormat="false" ht="15" hidden="false" customHeight="false" outlineLevel="0" collapsed="false">
      <c r="A124" s="1" t="n">
        <v>3</v>
      </c>
      <c r="B124" s="1" t="n">
        <v>4</v>
      </c>
      <c r="C124" s="1" t="s">
        <v>906</v>
      </c>
      <c r="D124" s="1" t="s">
        <v>691</v>
      </c>
      <c r="E124" s="1" t="s">
        <v>907</v>
      </c>
    </row>
    <row r="125" customFormat="false" ht="15" hidden="false" customHeight="false" outlineLevel="0" collapsed="false">
      <c r="A125" s="1" t="n">
        <v>3</v>
      </c>
      <c r="B125" s="1" t="n">
        <v>4</v>
      </c>
      <c r="C125" s="1" t="s">
        <v>908</v>
      </c>
      <c r="D125" s="1" t="s">
        <v>691</v>
      </c>
      <c r="E125" s="1" t="s">
        <v>777</v>
      </c>
    </row>
    <row r="126" customFormat="false" ht="15" hidden="false" customHeight="false" outlineLevel="0" collapsed="false">
      <c r="A126" s="1" t="n">
        <v>3</v>
      </c>
      <c r="B126" s="1" t="n">
        <v>4</v>
      </c>
      <c r="C126" s="1" t="s">
        <v>909</v>
      </c>
      <c r="D126" s="1" t="s">
        <v>698</v>
      </c>
      <c r="E126" s="1" t="s">
        <v>910</v>
      </c>
    </row>
    <row r="127" customFormat="false" ht="15" hidden="false" customHeight="false" outlineLevel="0" collapsed="false">
      <c r="A127" s="1" t="n">
        <v>3</v>
      </c>
      <c r="B127" s="1" t="n">
        <v>4</v>
      </c>
      <c r="C127" s="1" t="s">
        <v>911</v>
      </c>
      <c r="D127" s="1" t="s">
        <v>700</v>
      </c>
      <c r="E127" s="1" t="s">
        <v>912</v>
      </c>
    </row>
    <row r="128" customFormat="false" ht="15" hidden="false" customHeight="false" outlineLevel="0" collapsed="false">
      <c r="A128" s="1" t="n">
        <v>3</v>
      </c>
      <c r="B128" s="1" t="n">
        <v>4</v>
      </c>
      <c r="C128" s="1" t="s">
        <v>913</v>
      </c>
      <c r="D128" s="1" t="s">
        <v>702</v>
      </c>
      <c r="E128" s="1" t="s">
        <v>914</v>
      </c>
    </row>
    <row r="129" customFormat="false" ht="15" hidden="false" customHeight="false" outlineLevel="0" collapsed="false">
      <c r="A129" s="1" t="n">
        <v>3</v>
      </c>
      <c r="B129" s="1" t="n">
        <v>4</v>
      </c>
      <c r="C129" s="1" t="s">
        <v>915</v>
      </c>
      <c r="D129" s="1" t="s">
        <v>704</v>
      </c>
      <c r="E129" s="1" t="s">
        <v>916</v>
      </c>
    </row>
    <row r="130" customFormat="false" ht="15" hidden="false" customHeight="false" outlineLevel="0" collapsed="false">
      <c r="A130" s="1" t="n">
        <v>3</v>
      </c>
      <c r="B130" s="1" t="n">
        <v>5</v>
      </c>
      <c r="C130" s="1" t="s">
        <v>917</v>
      </c>
      <c r="D130" s="1" t="s">
        <v>691</v>
      </c>
      <c r="E130" s="1" t="s">
        <v>918</v>
      </c>
    </row>
    <row r="131" customFormat="false" ht="15" hidden="false" customHeight="false" outlineLevel="0" collapsed="false">
      <c r="A131" s="1" t="n">
        <v>3</v>
      </c>
      <c r="B131" s="1" t="n">
        <v>5</v>
      </c>
      <c r="C131" s="1" t="s">
        <v>919</v>
      </c>
      <c r="D131" s="1" t="s">
        <v>694</v>
      </c>
      <c r="E131" s="1" t="s">
        <v>771</v>
      </c>
    </row>
    <row r="132" customFormat="false" ht="15" hidden="false" customHeight="false" outlineLevel="0" collapsed="false">
      <c r="A132" s="1" t="n">
        <v>3</v>
      </c>
      <c r="B132" s="1" t="n">
        <v>5</v>
      </c>
      <c r="C132" s="1" t="s">
        <v>920</v>
      </c>
      <c r="D132" s="1" t="s">
        <v>696</v>
      </c>
      <c r="E132" s="1" t="s">
        <v>921</v>
      </c>
    </row>
    <row r="133" customFormat="false" ht="15" hidden="false" customHeight="false" outlineLevel="0" collapsed="false">
      <c r="A133" s="1" t="n">
        <v>3</v>
      </c>
      <c r="B133" s="1" t="n">
        <v>5</v>
      </c>
      <c r="C133" s="1" t="s">
        <v>922</v>
      </c>
      <c r="D133" s="1" t="s">
        <v>700</v>
      </c>
      <c r="E133" s="1" t="s">
        <v>865</v>
      </c>
    </row>
    <row r="134" customFormat="false" ht="15" hidden="false" customHeight="false" outlineLevel="0" collapsed="false">
      <c r="A134" s="1" t="n">
        <v>3</v>
      </c>
      <c r="B134" s="1" t="n">
        <v>5</v>
      </c>
      <c r="C134" s="1" t="s">
        <v>923</v>
      </c>
      <c r="D134" s="1" t="s">
        <v>702</v>
      </c>
      <c r="E134" s="1" t="s">
        <v>924</v>
      </c>
    </row>
    <row r="135" customFormat="false" ht="15" hidden="false" customHeight="false" outlineLevel="0" collapsed="false">
      <c r="A135" s="1" t="n">
        <v>3</v>
      </c>
      <c r="B135" s="1" t="n">
        <v>5</v>
      </c>
      <c r="C135" s="1" t="s">
        <v>925</v>
      </c>
      <c r="D135" s="1" t="s">
        <v>704</v>
      </c>
      <c r="E135" s="1" t="s">
        <v>926</v>
      </c>
    </row>
    <row r="136" customFormat="false" ht="15" hidden="false" customHeight="false" outlineLevel="0" collapsed="false">
      <c r="A136" s="1" t="n">
        <v>3</v>
      </c>
      <c r="B136" s="1" t="n">
        <v>5</v>
      </c>
      <c r="C136" s="1" t="s">
        <v>927</v>
      </c>
      <c r="D136" s="1" t="s">
        <v>704</v>
      </c>
      <c r="E136" s="1" t="s">
        <v>822</v>
      </c>
    </row>
    <row r="137" customFormat="false" ht="15" hidden="false" customHeight="false" outlineLevel="0" collapsed="false">
      <c r="A137" s="1" t="n">
        <v>3</v>
      </c>
      <c r="B137" s="1" t="n">
        <v>5</v>
      </c>
      <c r="C137" s="1" t="s">
        <v>928</v>
      </c>
      <c r="D137" s="1" t="s">
        <v>706</v>
      </c>
      <c r="E137" s="1" t="s">
        <v>929</v>
      </c>
    </row>
    <row r="138" customFormat="false" ht="15" hidden="false" customHeight="false" outlineLevel="0" collapsed="false">
      <c r="A138" s="1" t="n">
        <v>3</v>
      </c>
      <c r="B138" s="1" t="n">
        <v>7</v>
      </c>
      <c r="C138" s="1" t="s">
        <v>930</v>
      </c>
      <c r="D138" s="1" t="s">
        <v>691</v>
      </c>
      <c r="E138" s="1" t="s">
        <v>931</v>
      </c>
    </row>
    <row r="139" customFormat="false" ht="15" hidden="false" customHeight="false" outlineLevel="0" collapsed="false">
      <c r="A139" s="1" t="n">
        <v>4</v>
      </c>
      <c r="B139" s="1" t="n">
        <v>1</v>
      </c>
      <c r="C139" s="1" t="s">
        <v>932</v>
      </c>
      <c r="D139" s="1" t="s">
        <v>933</v>
      </c>
      <c r="E139" s="1" t="s">
        <v>934</v>
      </c>
    </row>
    <row r="140" customFormat="false" ht="15" hidden="false" customHeight="false" outlineLevel="0" collapsed="false">
      <c r="A140" s="1" t="n">
        <v>4</v>
      </c>
      <c r="B140" s="1" t="n">
        <v>1</v>
      </c>
      <c r="C140" s="1" t="s">
        <v>935</v>
      </c>
      <c r="D140" s="1" t="s">
        <v>691</v>
      </c>
      <c r="E140" s="1" t="s">
        <v>936</v>
      </c>
    </row>
    <row r="141" customFormat="false" ht="15" hidden="false" customHeight="false" outlineLevel="0" collapsed="false">
      <c r="A141" s="1" t="n">
        <v>4</v>
      </c>
      <c r="B141" s="1" t="n">
        <v>1</v>
      </c>
      <c r="C141" s="1" t="s">
        <v>937</v>
      </c>
      <c r="D141" s="1" t="s">
        <v>785</v>
      </c>
      <c r="E141" s="1" t="s">
        <v>938</v>
      </c>
    </row>
    <row r="142" customFormat="false" ht="15" hidden="false" customHeight="false" outlineLevel="0" collapsed="false">
      <c r="A142" s="1" t="n">
        <v>4</v>
      </c>
      <c r="B142" s="1" t="n">
        <v>1</v>
      </c>
      <c r="C142" s="1" t="s">
        <v>939</v>
      </c>
      <c r="D142" s="1" t="s">
        <v>702</v>
      </c>
      <c r="E142" s="1" t="s">
        <v>940</v>
      </c>
    </row>
    <row r="143" customFormat="false" ht="15" hidden="false" customHeight="false" outlineLevel="0" collapsed="false">
      <c r="A143" s="1" t="n">
        <v>4</v>
      </c>
      <c r="B143" s="1" t="n">
        <v>1</v>
      </c>
      <c r="C143" s="1" t="s">
        <v>941</v>
      </c>
      <c r="D143" s="1" t="s">
        <v>704</v>
      </c>
      <c r="E143" s="1" t="s">
        <v>942</v>
      </c>
    </row>
    <row r="144" customFormat="false" ht="15" hidden="false" customHeight="false" outlineLevel="0" collapsed="false">
      <c r="A144" s="1" t="n">
        <v>4</v>
      </c>
      <c r="B144" s="1" t="n">
        <v>1</v>
      </c>
      <c r="C144" s="1" t="s">
        <v>943</v>
      </c>
      <c r="D144" s="1" t="s">
        <v>811</v>
      </c>
      <c r="E144" s="1" t="s">
        <v>944</v>
      </c>
    </row>
    <row r="145" customFormat="false" ht="15" hidden="false" customHeight="false" outlineLevel="0" collapsed="false">
      <c r="A145" s="1" t="n">
        <v>4</v>
      </c>
      <c r="B145" s="1" t="n">
        <v>1</v>
      </c>
      <c r="C145" s="1" t="s">
        <v>945</v>
      </c>
      <c r="D145" s="1" t="s">
        <v>694</v>
      </c>
      <c r="E145" s="1" t="s">
        <v>946</v>
      </c>
    </row>
    <row r="146" customFormat="false" ht="15" hidden="false" customHeight="false" outlineLevel="0" collapsed="false">
      <c r="A146" s="1" t="n">
        <v>4</v>
      </c>
      <c r="B146" s="1" t="n">
        <v>1</v>
      </c>
      <c r="C146" s="1" t="s">
        <v>947</v>
      </c>
      <c r="D146" s="1" t="s">
        <v>706</v>
      </c>
      <c r="E146" s="1" t="s">
        <v>948</v>
      </c>
    </row>
    <row r="147" customFormat="false" ht="15" hidden="false" customHeight="false" outlineLevel="0" collapsed="false">
      <c r="A147" s="1" t="n">
        <v>4</v>
      </c>
      <c r="B147" s="1" t="n">
        <v>1</v>
      </c>
      <c r="C147" s="1" t="s">
        <v>949</v>
      </c>
      <c r="D147" s="1" t="s">
        <v>696</v>
      </c>
      <c r="E147" s="1" t="s">
        <v>950</v>
      </c>
    </row>
    <row r="148" customFormat="false" ht="15" hidden="false" customHeight="false" outlineLevel="0" collapsed="false">
      <c r="A148" s="1" t="n">
        <v>4</v>
      </c>
      <c r="B148" s="1" t="n">
        <v>1</v>
      </c>
      <c r="C148" s="1" t="s">
        <v>951</v>
      </c>
      <c r="D148" s="1" t="s">
        <v>708</v>
      </c>
      <c r="E148" s="1" t="s">
        <v>952</v>
      </c>
    </row>
    <row r="149" customFormat="false" ht="15" hidden="false" customHeight="false" outlineLevel="0" collapsed="false">
      <c r="A149" s="1" t="n">
        <v>4</v>
      </c>
      <c r="B149" s="1" t="n">
        <v>1</v>
      </c>
      <c r="C149" s="1" t="s">
        <v>953</v>
      </c>
      <c r="D149" s="1" t="s">
        <v>698</v>
      </c>
      <c r="E149" s="1" t="s">
        <v>954</v>
      </c>
    </row>
    <row r="150" customFormat="false" ht="15" hidden="false" customHeight="false" outlineLevel="0" collapsed="false">
      <c r="A150" s="1" t="n">
        <v>4</v>
      </c>
      <c r="B150" s="1" t="n">
        <v>1</v>
      </c>
      <c r="C150" s="1" t="s">
        <v>955</v>
      </c>
      <c r="D150" s="1" t="s">
        <v>700</v>
      </c>
      <c r="E150" s="1" t="s">
        <v>956</v>
      </c>
    </row>
    <row r="151" customFormat="false" ht="15" hidden="false" customHeight="false" outlineLevel="0" collapsed="false">
      <c r="A151" s="1" t="n">
        <v>4</v>
      </c>
      <c r="B151" s="1" t="n">
        <v>1</v>
      </c>
      <c r="C151" s="1" t="s">
        <v>957</v>
      </c>
      <c r="D151" s="1" t="s">
        <v>804</v>
      </c>
      <c r="E151" s="1" t="s">
        <v>958</v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s">
        <v>959</v>
      </c>
      <c r="D152" s="1" t="s">
        <v>691</v>
      </c>
      <c r="E152" s="1" t="s">
        <v>783</v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s">
        <v>960</v>
      </c>
      <c r="D153" s="1" t="s">
        <v>696</v>
      </c>
      <c r="E153" s="1" t="s">
        <v>789</v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s">
        <v>961</v>
      </c>
      <c r="D154" s="1" t="s">
        <v>694</v>
      </c>
      <c r="E154" s="1" t="s">
        <v>791</v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s">
        <v>962</v>
      </c>
      <c r="D155" s="1" t="s">
        <v>700</v>
      </c>
      <c r="E155" s="1" t="s">
        <v>801</v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s">
        <v>963</v>
      </c>
      <c r="D156" s="1" t="s">
        <v>700</v>
      </c>
      <c r="E156" s="1" t="s">
        <v>801</v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s">
        <v>964</v>
      </c>
      <c r="D157" s="1" t="s">
        <v>820</v>
      </c>
      <c r="E157" s="1" t="s">
        <v>965</v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s">
        <v>966</v>
      </c>
      <c r="D158" s="1" t="s">
        <v>704</v>
      </c>
      <c r="E158" s="1" t="s">
        <v>809</v>
      </c>
    </row>
    <row r="159" customFormat="false" ht="15" hidden="false" customHeight="false" outlineLevel="0" collapsed="false">
      <c r="A159" s="1" t="n">
        <v>4</v>
      </c>
      <c r="B159" s="1" t="n">
        <v>3</v>
      </c>
      <c r="C159" s="1" t="s">
        <v>967</v>
      </c>
      <c r="D159" s="1" t="s">
        <v>694</v>
      </c>
      <c r="E159" s="1" t="s">
        <v>712</v>
      </c>
    </row>
    <row r="160" customFormat="false" ht="15" hidden="false" customHeight="false" outlineLevel="0" collapsed="false">
      <c r="A160" s="1" t="n">
        <v>4</v>
      </c>
      <c r="B160" s="1" t="n">
        <v>3</v>
      </c>
      <c r="C160" s="1" t="s">
        <v>968</v>
      </c>
      <c r="D160" s="1" t="s">
        <v>691</v>
      </c>
      <c r="E160" s="1" t="s">
        <v>969</v>
      </c>
    </row>
    <row r="161" customFormat="false" ht="15" hidden="false" customHeight="false" outlineLevel="0" collapsed="false">
      <c r="A161" s="1" t="n">
        <v>4</v>
      </c>
      <c r="B161" s="1" t="n">
        <v>3</v>
      </c>
      <c r="C161" s="1" t="s">
        <v>970</v>
      </c>
      <c r="D161" s="1" t="s">
        <v>698</v>
      </c>
      <c r="E161" s="1" t="s">
        <v>971</v>
      </c>
    </row>
    <row r="162" customFormat="false" ht="15" hidden="false" customHeight="false" outlineLevel="0" collapsed="false">
      <c r="A162" s="1" t="n">
        <v>4</v>
      </c>
      <c r="B162" s="1" t="n">
        <v>3</v>
      </c>
      <c r="C162" s="1" t="s">
        <v>972</v>
      </c>
      <c r="D162" s="1" t="s">
        <v>700</v>
      </c>
      <c r="E162" s="1" t="s">
        <v>973</v>
      </c>
    </row>
    <row r="163" customFormat="false" ht="15" hidden="false" customHeight="false" outlineLevel="0" collapsed="false">
      <c r="A163" s="1" t="n">
        <v>4</v>
      </c>
      <c r="B163" s="1" t="n">
        <v>3</v>
      </c>
      <c r="C163" s="1" t="s">
        <v>974</v>
      </c>
      <c r="D163" s="1" t="s">
        <v>700</v>
      </c>
      <c r="E163" s="1" t="s">
        <v>973</v>
      </c>
    </row>
    <row r="164" customFormat="false" ht="15" hidden="false" customHeight="false" outlineLevel="0" collapsed="false">
      <c r="A164" s="1" t="n">
        <v>4</v>
      </c>
      <c r="B164" s="1" t="n">
        <v>3</v>
      </c>
      <c r="C164" s="1" t="s">
        <v>975</v>
      </c>
      <c r="D164" s="1" t="s">
        <v>704</v>
      </c>
      <c r="E164" s="1" t="s">
        <v>976</v>
      </c>
    </row>
    <row r="165" customFormat="false" ht="15" hidden="false" customHeight="false" outlineLevel="0" collapsed="false">
      <c r="A165" s="1" t="n">
        <v>4</v>
      </c>
      <c r="B165" s="1" t="n">
        <v>4</v>
      </c>
      <c r="C165" s="1" t="s">
        <v>977</v>
      </c>
      <c r="D165" s="1" t="s">
        <v>702</v>
      </c>
      <c r="E165" s="1" t="s">
        <v>702</v>
      </c>
    </row>
    <row r="166" customFormat="false" ht="15" hidden="false" customHeight="false" outlineLevel="0" collapsed="false">
      <c r="A166" s="1" t="n">
        <v>4</v>
      </c>
      <c r="B166" s="1" t="n">
        <v>4</v>
      </c>
      <c r="C166" s="1" t="s">
        <v>978</v>
      </c>
      <c r="D166" s="1" t="s">
        <v>704</v>
      </c>
      <c r="E166" s="1" t="s">
        <v>704</v>
      </c>
    </row>
    <row r="167" customFormat="false" ht="15" hidden="false" customHeight="false" outlineLevel="0" collapsed="false">
      <c r="A167" s="1" t="n">
        <v>4</v>
      </c>
      <c r="B167" s="1" t="n">
        <v>5</v>
      </c>
      <c r="C167" s="1" t="s">
        <v>979</v>
      </c>
      <c r="D167" s="1" t="s">
        <v>702</v>
      </c>
      <c r="E167" s="1" t="s">
        <v>980</v>
      </c>
    </row>
    <row r="168" customFormat="false" ht="15" hidden="false" customHeight="false" outlineLevel="0" collapsed="false">
      <c r="A168" s="1" t="n">
        <v>4</v>
      </c>
      <c r="B168" s="1" t="n">
        <v>5</v>
      </c>
      <c r="C168" s="1" t="s">
        <v>981</v>
      </c>
      <c r="D168" s="1" t="s">
        <v>704</v>
      </c>
      <c r="E168" s="1" t="s">
        <v>982</v>
      </c>
    </row>
    <row r="169" customFormat="false" ht="15" hidden="false" customHeight="false" outlineLevel="0" collapsed="false">
      <c r="A169" s="1" t="n">
        <v>4</v>
      </c>
      <c r="B169" s="1" t="n">
        <v>5</v>
      </c>
      <c r="C169" s="1" t="s">
        <v>983</v>
      </c>
      <c r="D169" s="1" t="s">
        <v>704</v>
      </c>
      <c r="E169" s="1" t="s">
        <v>982</v>
      </c>
    </row>
    <row r="170" customFormat="false" ht="15" hidden="false" customHeight="false" outlineLevel="0" collapsed="false">
      <c r="A170" s="1" t="n">
        <v>5</v>
      </c>
      <c r="B170" s="1" t="n">
        <v>1</v>
      </c>
      <c r="C170" s="1" t="s">
        <v>984</v>
      </c>
      <c r="D170" s="1" t="s">
        <v>933</v>
      </c>
      <c r="E170" s="1" t="s">
        <v>985</v>
      </c>
    </row>
    <row r="171" customFormat="false" ht="15" hidden="false" customHeight="false" outlineLevel="0" collapsed="false">
      <c r="A171" s="1" t="n">
        <v>5</v>
      </c>
      <c r="B171" s="1" t="n">
        <v>1</v>
      </c>
      <c r="C171" s="1" t="s">
        <v>986</v>
      </c>
      <c r="D171" s="1" t="s">
        <v>691</v>
      </c>
      <c r="E171" s="1" t="s">
        <v>987</v>
      </c>
    </row>
    <row r="172" customFormat="false" ht="15" hidden="false" customHeight="false" outlineLevel="0" collapsed="false">
      <c r="A172" s="1" t="n">
        <v>5</v>
      </c>
      <c r="B172" s="1" t="n">
        <v>1</v>
      </c>
      <c r="C172" s="1" t="s">
        <v>988</v>
      </c>
      <c r="D172" s="1" t="s">
        <v>804</v>
      </c>
      <c r="E172" s="1" t="s">
        <v>989</v>
      </c>
    </row>
    <row r="173" customFormat="false" ht="15" hidden="false" customHeight="false" outlineLevel="0" collapsed="false">
      <c r="A173" s="1" t="n">
        <v>5</v>
      </c>
      <c r="B173" s="1" t="n">
        <v>1</v>
      </c>
      <c r="C173" s="1" t="s">
        <v>990</v>
      </c>
      <c r="D173" s="1" t="s">
        <v>702</v>
      </c>
      <c r="E173" s="1" t="s">
        <v>991</v>
      </c>
    </row>
    <row r="174" customFormat="false" ht="15" hidden="false" customHeight="false" outlineLevel="0" collapsed="false">
      <c r="A174" s="1" t="n">
        <v>5</v>
      </c>
      <c r="B174" s="1" t="n">
        <v>1</v>
      </c>
      <c r="C174" s="1" t="s">
        <v>992</v>
      </c>
      <c r="D174" s="1" t="s">
        <v>704</v>
      </c>
      <c r="E174" s="1" t="s">
        <v>993</v>
      </c>
    </row>
    <row r="175" customFormat="false" ht="15" hidden="false" customHeight="false" outlineLevel="0" collapsed="false">
      <c r="A175" s="1" t="n">
        <v>5</v>
      </c>
      <c r="B175" s="1" t="n">
        <v>1</v>
      </c>
      <c r="C175" s="1" t="s">
        <v>994</v>
      </c>
      <c r="D175" s="1" t="s">
        <v>704</v>
      </c>
      <c r="E175" s="1" t="s">
        <v>993</v>
      </c>
    </row>
    <row r="176" customFormat="false" ht="15" hidden="false" customHeight="false" outlineLevel="0" collapsed="false">
      <c r="A176" s="1" t="n">
        <v>5</v>
      </c>
      <c r="B176" s="1" t="n">
        <v>1</v>
      </c>
      <c r="C176" s="1" t="s">
        <v>995</v>
      </c>
      <c r="D176" s="1" t="s">
        <v>694</v>
      </c>
      <c r="E176" s="1" t="s">
        <v>996</v>
      </c>
    </row>
    <row r="177" customFormat="false" ht="15" hidden="false" customHeight="false" outlineLevel="0" collapsed="false">
      <c r="A177" s="1" t="n">
        <v>5</v>
      </c>
      <c r="B177" s="1" t="n">
        <v>1</v>
      </c>
      <c r="C177" s="1" t="s">
        <v>997</v>
      </c>
      <c r="D177" s="1" t="s">
        <v>811</v>
      </c>
      <c r="E177" s="1" t="s">
        <v>998</v>
      </c>
    </row>
    <row r="178" customFormat="false" ht="15" hidden="false" customHeight="false" outlineLevel="0" collapsed="false">
      <c r="A178" s="1" t="n">
        <v>5</v>
      </c>
      <c r="B178" s="1" t="n">
        <v>1</v>
      </c>
      <c r="C178" s="1" t="s">
        <v>999</v>
      </c>
      <c r="D178" s="1" t="s">
        <v>706</v>
      </c>
      <c r="E178" s="1" t="s">
        <v>1000</v>
      </c>
    </row>
    <row r="179" customFormat="false" ht="15" hidden="false" customHeight="false" outlineLevel="0" collapsed="false">
      <c r="A179" s="1" t="n">
        <v>5</v>
      </c>
      <c r="B179" s="1" t="n">
        <v>1</v>
      </c>
      <c r="C179" s="1" t="s">
        <v>1001</v>
      </c>
      <c r="D179" s="1" t="s">
        <v>696</v>
      </c>
      <c r="E179" s="1" t="s">
        <v>1002</v>
      </c>
    </row>
    <row r="180" customFormat="false" ht="15" hidden="false" customHeight="false" outlineLevel="0" collapsed="false">
      <c r="A180" s="1" t="n">
        <v>5</v>
      </c>
      <c r="B180" s="1" t="n">
        <v>1</v>
      </c>
      <c r="C180" s="1" t="s">
        <v>1003</v>
      </c>
      <c r="D180" s="1" t="s">
        <v>708</v>
      </c>
      <c r="E180" s="1" t="s">
        <v>1004</v>
      </c>
    </row>
    <row r="181" customFormat="false" ht="15.75" hidden="false" customHeight="false" outlineLevel="0" collapsed="false">
      <c r="A181" s="1" t="n">
        <v>5</v>
      </c>
      <c r="B181" s="1" t="n">
        <v>1</v>
      </c>
      <c r="C181" s="37" t="s">
        <v>1005</v>
      </c>
      <c r="D181" s="1" t="s">
        <v>698</v>
      </c>
      <c r="E181" s="1" t="s">
        <v>1006</v>
      </c>
    </row>
    <row r="182" customFormat="false" ht="15" hidden="false" customHeight="false" outlineLevel="0" collapsed="false">
      <c r="A182" s="1" t="n">
        <v>5</v>
      </c>
      <c r="B182" s="1" t="n">
        <v>1</v>
      </c>
      <c r="C182" s="1" t="s">
        <v>1007</v>
      </c>
      <c r="D182" s="1" t="s">
        <v>700</v>
      </c>
      <c r="E182" s="1" t="s">
        <v>1008</v>
      </c>
    </row>
    <row r="183" customFormat="false" ht="15" hidden="false" customHeight="false" outlineLevel="0" collapsed="false">
      <c r="A183" s="1" t="n">
        <v>5</v>
      </c>
      <c r="B183" s="1" t="n">
        <v>1</v>
      </c>
      <c r="C183" s="1" t="s">
        <v>1009</v>
      </c>
      <c r="D183" s="1" t="s">
        <v>700</v>
      </c>
      <c r="E183" s="1" t="s">
        <v>1010</v>
      </c>
    </row>
    <row r="184" customFormat="false" ht="15" hidden="false" customHeight="false" outlineLevel="0" collapsed="false">
      <c r="A184" s="1" t="n">
        <v>5</v>
      </c>
      <c r="B184" s="1" t="n">
        <v>2</v>
      </c>
      <c r="C184" s="1" t="s">
        <v>1011</v>
      </c>
      <c r="D184" s="1" t="s">
        <v>694</v>
      </c>
      <c r="E184" s="1" t="s">
        <v>1012</v>
      </c>
    </row>
    <row r="185" customFormat="false" ht="15" hidden="false" customHeight="false" outlineLevel="0" collapsed="false">
      <c r="A185" s="1" t="n">
        <v>5</v>
      </c>
      <c r="B185" s="1" t="n">
        <v>2</v>
      </c>
      <c r="C185" s="1" t="s">
        <v>1013</v>
      </c>
      <c r="D185" s="1" t="s">
        <v>1014</v>
      </c>
      <c r="E185" s="1" t="s">
        <v>1015</v>
      </c>
    </row>
    <row r="186" customFormat="false" ht="15" hidden="false" customHeight="false" outlineLevel="0" collapsed="false">
      <c r="A186" s="1" t="n">
        <v>5</v>
      </c>
      <c r="B186" s="1" t="n">
        <v>2</v>
      </c>
      <c r="C186" s="1" t="s">
        <v>1016</v>
      </c>
      <c r="D186" s="1" t="s">
        <v>696</v>
      </c>
      <c r="E186" s="1" t="s">
        <v>1017</v>
      </c>
    </row>
    <row r="187" customFormat="false" ht="15" hidden="false" customHeight="false" outlineLevel="0" collapsed="false">
      <c r="A187" s="1" t="n">
        <v>5</v>
      </c>
      <c r="B187" s="1" t="n">
        <v>2</v>
      </c>
      <c r="C187" s="1" t="s">
        <v>1018</v>
      </c>
      <c r="D187" s="1" t="s">
        <v>1019</v>
      </c>
      <c r="E187" s="1" t="s">
        <v>1020</v>
      </c>
    </row>
    <row r="188" customFormat="false" ht="15" hidden="false" customHeight="false" outlineLevel="0" collapsed="false">
      <c r="A188" s="1" t="n">
        <v>5</v>
      </c>
      <c r="B188" s="1" t="n">
        <v>2</v>
      </c>
      <c r="C188" s="1" t="s">
        <v>1021</v>
      </c>
      <c r="D188" s="1" t="s">
        <v>700</v>
      </c>
      <c r="E188" s="1" t="s">
        <v>1022</v>
      </c>
    </row>
    <row r="189" customFormat="false" ht="15" hidden="false" customHeight="false" outlineLevel="0" collapsed="false">
      <c r="A189" s="1" t="n">
        <v>5</v>
      </c>
      <c r="B189" s="1" t="n">
        <v>2</v>
      </c>
      <c r="C189" s="1" t="s">
        <v>1023</v>
      </c>
      <c r="D189" s="1" t="s">
        <v>1024</v>
      </c>
      <c r="E189" s="1" t="s">
        <v>1025</v>
      </c>
    </row>
    <row r="190" customFormat="false" ht="15" hidden="false" customHeight="false" outlineLevel="0" collapsed="false">
      <c r="A190" s="1" t="n">
        <v>5</v>
      </c>
      <c r="B190" s="1" t="n">
        <v>2</v>
      </c>
      <c r="C190" s="1" t="s">
        <v>1026</v>
      </c>
      <c r="D190" s="1" t="s">
        <v>704</v>
      </c>
      <c r="E190" s="1" t="s">
        <v>1027</v>
      </c>
    </row>
    <row r="191" customFormat="false" ht="15" hidden="false" customHeight="false" outlineLevel="0" collapsed="false">
      <c r="A191" s="1" t="n">
        <v>5</v>
      </c>
      <c r="B191" s="1" t="n">
        <v>3</v>
      </c>
      <c r="C191" s="1" t="s">
        <v>1028</v>
      </c>
      <c r="D191" s="1" t="s">
        <v>694</v>
      </c>
      <c r="E191" s="1" t="s">
        <v>936</v>
      </c>
    </row>
    <row r="192" customFormat="false" ht="15" hidden="false" customHeight="false" outlineLevel="0" collapsed="false">
      <c r="A192" s="1" t="n">
        <v>5</v>
      </c>
      <c r="B192" s="1" t="n">
        <v>3</v>
      </c>
      <c r="C192" s="1" t="s">
        <v>1029</v>
      </c>
      <c r="D192" s="1" t="s">
        <v>698</v>
      </c>
      <c r="E192" s="1" t="s">
        <v>1030</v>
      </c>
    </row>
    <row r="193" customFormat="false" ht="15" hidden="false" customHeight="false" outlineLevel="0" collapsed="false">
      <c r="A193" s="1" t="n">
        <v>5</v>
      </c>
      <c r="B193" s="1" t="n">
        <v>3</v>
      </c>
      <c r="C193" s="1" t="s">
        <v>1031</v>
      </c>
      <c r="D193" s="1" t="s">
        <v>746</v>
      </c>
      <c r="E193" s="1" t="s">
        <v>1032</v>
      </c>
    </row>
    <row r="194" customFormat="false" ht="15" hidden="false" customHeight="false" outlineLevel="0" collapsed="false">
      <c r="A194" s="1" t="n">
        <v>5</v>
      </c>
      <c r="B194" s="1" t="n">
        <v>3</v>
      </c>
      <c r="C194" s="1" t="s">
        <v>1033</v>
      </c>
      <c r="D194" s="1" t="s">
        <v>820</v>
      </c>
      <c r="E194" s="1" t="s">
        <v>1034</v>
      </c>
    </row>
    <row r="195" customFormat="false" ht="15" hidden="false" customHeight="false" outlineLevel="0" collapsed="false">
      <c r="A195" s="1" t="n">
        <v>5</v>
      </c>
      <c r="B195" s="1" t="n">
        <v>3</v>
      </c>
      <c r="C195" s="1" t="s">
        <v>1035</v>
      </c>
      <c r="D195" s="1" t="s">
        <v>704</v>
      </c>
      <c r="E195" s="1" t="s">
        <v>1036</v>
      </c>
    </row>
    <row r="196" customFormat="false" ht="15" hidden="false" customHeight="false" outlineLevel="0" collapsed="false">
      <c r="A196" s="1" t="n">
        <v>5</v>
      </c>
      <c r="B196" s="1" t="n">
        <v>3</v>
      </c>
      <c r="C196" s="1" t="s">
        <v>1037</v>
      </c>
      <c r="D196" s="1" t="s">
        <v>704</v>
      </c>
      <c r="E196" s="1" t="s">
        <v>1038</v>
      </c>
    </row>
    <row r="197" customFormat="false" ht="15" hidden="false" customHeight="false" outlineLevel="0" collapsed="false">
      <c r="A197" s="1" t="n">
        <v>5</v>
      </c>
      <c r="B197" s="1" t="n">
        <v>3</v>
      </c>
      <c r="C197" s="1" t="s">
        <v>1039</v>
      </c>
      <c r="D197" s="1" t="s">
        <v>706</v>
      </c>
      <c r="E197" s="1" t="s">
        <v>1040</v>
      </c>
    </row>
    <row r="198" customFormat="false" ht="15" hidden="false" customHeight="false" outlineLevel="0" collapsed="false">
      <c r="A198" s="1" t="n">
        <v>5</v>
      </c>
      <c r="B198" s="1" t="n">
        <v>4</v>
      </c>
      <c r="C198" s="1" t="s">
        <v>1041</v>
      </c>
      <c r="D198" s="1" t="s">
        <v>691</v>
      </c>
      <c r="E198" s="1" t="s">
        <v>1042</v>
      </c>
    </row>
    <row r="199" customFormat="false" ht="15" hidden="false" customHeight="false" outlineLevel="0" collapsed="false">
      <c r="A199" s="1" t="n">
        <v>5</v>
      </c>
      <c r="B199" s="1" t="n">
        <v>4</v>
      </c>
      <c r="C199" s="1" t="s">
        <v>1043</v>
      </c>
      <c r="D199" s="1" t="s">
        <v>746</v>
      </c>
      <c r="E199" s="1" t="s">
        <v>1044</v>
      </c>
    </row>
    <row r="200" customFormat="false" ht="15" hidden="false" customHeight="false" outlineLevel="0" collapsed="false">
      <c r="A200" s="1" t="n">
        <v>5</v>
      </c>
      <c r="B200" s="1" t="n">
        <v>4</v>
      </c>
      <c r="C200" s="1" t="s">
        <v>1045</v>
      </c>
      <c r="D200" s="1" t="s">
        <v>702</v>
      </c>
      <c r="E200" s="1" t="s">
        <v>1046</v>
      </c>
    </row>
    <row r="201" customFormat="false" ht="15" hidden="false" customHeight="false" outlineLevel="0" collapsed="false">
      <c r="A201" s="1" t="n">
        <v>5</v>
      </c>
      <c r="B201" s="1" t="n">
        <v>5</v>
      </c>
      <c r="C201" s="1" t="s">
        <v>1047</v>
      </c>
      <c r="D201" s="1" t="s">
        <v>698</v>
      </c>
      <c r="E201" s="1" t="s">
        <v>698</v>
      </c>
    </row>
    <row r="202" customFormat="false" ht="15" hidden="false" customHeight="false" outlineLevel="0" collapsed="false">
      <c r="A202" s="1" t="n">
        <v>5</v>
      </c>
      <c r="B202" s="1" t="n">
        <v>5</v>
      </c>
      <c r="C202" s="1" t="s">
        <v>1048</v>
      </c>
      <c r="D202" s="1" t="s">
        <v>700</v>
      </c>
      <c r="E202" s="1" t="s">
        <v>700</v>
      </c>
    </row>
    <row r="203" customFormat="false" ht="15" hidden="false" customHeight="false" outlineLevel="0" collapsed="false">
      <c r="A203" s="1" t="n">
        <v>6</v>
      </c>
      <c r="B203" s="1" t="n">
        <v>1</v>
      </c>
      <c r="C203" s="1" t="s">
        <v>1049</v>
      </c>
      <c r="D203" s="1" t="s">
        <v>691</v>
      </c>
      <c r="E203" s="1" t="s">
        <v>1050</v>
      </c>
    </row>
    <row r="204" customFormat="false" ht="15" hidden="false" customHeight="false" outlineLevel="0" collapsed="false">
      <c r="A204" s="1" t="n">
        <v>6</v>
      </c>
      <c r="B204" s="1" t="n">
        <v>1</v>
      </c>
      <c r="C204" s="1" t="s">
        <v>1051</v>
      </c>
      <c r="D204" s="1" t="s">
        <v>702</v>
      </c>
      <c r="E204" s="1" t="s">
        <v>1052</v>
      </c>
    </row>
    <row r="205" customFormat="false" ht="15" hidden="false" customHeight="false" outlineLevel="0" collapsed="false">
      <c r="A205" s="1" t="n">
        <v>6</v>
      </c>
      <c r="B205" s="1" t="n">
        <v>1</v>
      </c>
      <c r="C205" s="1" t="s">
        <v>1053</v>
      </c>
      <c r="D205" s="1" t="s">
        <v>785</v>
      </c>
      <c r="E205" s="1" t="s">
        <v>1054</v>
      </c>
    </row>
    <row r="206" customFormat="false" ht="15" hidden="false" customHeight="false" outlineLevel="0" collapsed="false">
      <c r="A206" s="1" t="n">
        <v>6</v>
      </c>
      <c r="B206" s="1" t="n">
        <v>1</v>
      </c>
      <c r="C206" s="1" t="s">
        <v>1055</v>
      </c>
      <c r="D206" s="1" t="s">
        <v>704</v>
      </c>
      <c r="E206" s="1" t="s">
        <v>1056</v>
      </c>
    </row>
    <row r="207" customFormat="false" ht="15" hidden="false" customHeight="false" outlineLevel="0" collapsed="false">
      <c r="A207" s="1" t="n">
        <v>6</v>
      </c>
      <c r="B207" s="1" t="n">
        <v>1</v>
      </c>
      <c r="C207" s="1" t="s">
        <v>1057</v>
      </c>
      <c r="D207" s="1" t="s">
        <v>811</v>
      </c>
      <c r="E207" s="1" t="s">
        <v>1058</v>
      </c>
    </row>
    <row r="208" customFormat="false" ht="15" hidden="false" customHeight="false" outlineLevel="0" collapsed="false">
      <c r="A208" s="1" t="n">
        <v>6</v>
      </c>
      <c r="B208" s="1" t="n">
        <v>1</v>
      </c>
      <c r="C208" s="1" t="s">
        <v>1059</v>
      </c>
      <c r="D208" s="1" t="s">
        <v>694</v>
      </c>
      <c r="E208" s="1" t="s">
        <v>1060</v>
      </c>
    </row>
    <row r="209" customFormat="false" ht="15" hidden="false" customHeight="false" outlineLevel="0" collapsed="false">
      <c r="A209" s="1" t="n">
        <v>6</v>
      </c>
      <c r="B209" s="1" t="n">
        <v>1</v>
      </c>
      <c r="C209" s="1" t="s">
        <v>1061</v>
      </c>
      <c r="D209" s="1" t="s">
        <v>706</v>
      </c>
      <c r="E209" s="1" t="s">
        <v>1062</v>
      </c>
    </row>
    <row r="210" customFormat="false" ht="15" hidden="false" customHeight="false" outlineLevel="0" collapsed="false">
      <c r="A210" s="1" t="n">
        <v>6</v>
      </c>
      <c r="B210" s="1" t="n">
        <v>1</v>
      </c>
      <c r="C210" s="1" t="s">
        <v>1063</v>
      </c>
      <c r="D210" s="1" t="s">
        <v>696</v>
      </c>
      <c r="E210" s="1" t="s">
        <v>1064</v>
      </c>
    </row>
    <row r="211" customFormat="false" ht="15" hidden="false" customHeight="false" outlineLevel="0" collapsed="false">
      <c r="A211" s="1" t="n">
        <v>6</v>
      </c>
      <c r="B211" s="1" t="n">
        <v>1</v>
      </c>
      <c r="C211" s="1" t="s">
        <v>1065</v>
      </c>
      <c r="D211" s="1" t="s">
        <v>708</v>
      </c>
      <c r="E211" s="1" t="s">
        <v>1066</v>
      </c>
    </row>
    <row r="212" customFormat="false" ht="15" hidden="false" customHeight="false" outlineLevel="0" collapsed="false">
      <c r="A212" s="1" t="n">
        <v>6</v>
      </c>
      <c r="B212" s="1" t="n">
        <v>1</v>
      </c>
      <c r="C212" s="1" t="s">
        <v>1067</v>
      </c>
      <c r="D212" s="1" t="s">
        <v>698</v>
      </c>
      <c r="E212" s="1" t="s">
        <v>1068</v>
      </c>
    </row>
    <row r="213" customFormat="false" ht="15" hidden="false" customHeight="false" outlineLevel="0" collapsed="false">
      <c r="A213" s="1" t="n">
        <v>6</v>
      </c>
      <c r="B213" s="1" t="n">
        <v>1</v>
      </c>
      <c r="C213" s="1" t="s">
        <v>1069</v>
      </c>
      <c r="D213" s="1" t="s">
        <v>700</v>
      </c>
      <c r="E213" s="1" t="s">
        <v>1070</v>
      </c>
    </row>
    <row r="214" customFormat="false" ht="15" hidden="false" customHeight="false" outlineLevel="0" collapsed="false">
      <c r="A214" s="1" t="n">
        <v>6</v>
      </c>
      <c r="B214" s="1" t="n">
        <v>2</v>
      </c>
      <c r="C214" s="1" t="s">
        <v>1071</v>
      </c>
      <c r="D214" s="1" t="s">
        <v>691</v>
      </c>
      <c r="E214" s="1" t="s">
        <v>863</v>
      </c>
    </row>
    <row r="215" customFormat="false" ht="15" hidden="false" customHeight="false" outlineLevel="0" collapsed="false">
      <c r="A215" s="1" t="n">
        <v>6</v>
      </c>
      <c r="B215" s="1" t="n">
        <v>2</v>
      </c>
      <c r="C215" s="1" t="s">
        <v>1072</v>
      </c>
      <c r="D215" s="1" t="s">
        <v>694</v>
      </c>
      <c r="E215" s="1" t="s">
        <v>1073</v>
      </c>
    </row>
    <row r="216" customFormat="false" ht="15" hidden="false" customHeight="false" outlineLevel="0" collapsed="false">
      <c r="A216" s="1" t="n">
        <v>6</v>
      </c>
      <c r="B216" s="1" t="n">
        <v>2</v>
      </c>
      <c r="C216" s="1" t="s">
        <v>1074</v>
      </c>
      <c r="D216" s="1" t="s">
        <v>694</v>
      </c>
      <c r="E216" s="1" t="s">
        <v>869</v>
      </c>
    </row>
    <row r="217" customFormat="false" ht="15" hidden="false" customHeight="false" outlineLevel="0" collapsed="false">
      <c r="A217" s="1" t="n">
        <v>6</v>
      </c>
      <c r="B217" s="1" t="n">
        <v>2</v>
      </c>
      <c r="C217" s="1" t="s">
        <v>1075</v>
      </c>
      <c r="D217" s="1" t="s">
        <v>704</v>
      </c>
      <c r="E217" s="1" t="s">
        <v>871</v>
      </c>
    </row>
    <row r="218" customFormat="false" ht="15" hidden="false" customHeight="false" outlineLevel="0" collapsed="false">
      <c r="A218" s="1" t="n">
        <v>6</v>
      </c>
      <c r="B218" s="1" t="n">
        <v>2</v>
      </c>
      <c r="C218" s="1" t="s">
        <v>1076</v>
      </c>
      <c r="D218" s="1" t="s">
        <v>706</v>
      </c>
      <c r="E218" s="1" t="s">
        <v>873</v>
      </c>
    </row>
    <row r="219" customFormat="false" ht="15" hidden="false" customHeight="false" outlineLevel="0" collapsed="false">
      <c r="A219" s="1" t="n">
        <v>6</v>
      </c>
      <c r="B219" s="1" t="n">
        <v>2</v>
      </c>
      <c r="C219" s="1" t="s">
        <v>1077</v>
      </c>
      <c r="D219" s="1" t="s">
        <v>700</v>
      </c>
      <c r="E219" s="1" t="s">
        <v>881</v>
      </c>
    </row>
    <row r="220" customFormat="false" ht="15" hidden="false" customHeight="false" outlineLevel="0" collapsed="false">
      <c r="A220" s="1" t="n">
        <v>6</v>
      </c>
      <c r="B220" s="1" t="n">
        <v>2</v>
      </c>
      <c r="C220" s="1" t="s">
        <v>1078</v>
      </c>
      <c r="D220" s="1" t="s">
        <v>1024</v>
      </c>
      <c r="E220" s="1" t="s">
        <v>1079</v>
      </c>
    </row>
    <row r="221" customFormat="false" ht="15" hidden="false" customHeight="false" outlineLevel="0" collapsed="false">
      <c r="A221" s="1" t="n">
        <v>6</v>
      </c>
      <c r="B221" s="1" t="n">
        <v>3</v>
      </c>
      <c r="C221" s="1" t="s">
        <v>1080</v>
      </c>
      <c r="D221" s="1" t="s">
        <v>696</v>
      </c>
      <c r="E221" s="1" t="s">
        <v>793</v>
      </c>
    </row>
    <row r="222" customFormat="false" ht="15" hidden="false" customHeight="false" outlineLevel="0" collapsed="false">
      <c r="A222" s="1" t="n">
        <v>6</v>
      </c>
      <c r="B222" s="1" t="n">
        <v>3</v>
      </c>
      <c r="C222" s="1" t="s">
        <v>1081</v>
      </c>
      <c r="D222" s="1" t="s">
        <v>696</v>
      </c>
      <c r="E222" s="1" t="s">
        <v>793</v>
      </c>
    </row>
    <row r="223" customFormat="false" ht="15" hidden="false" customHeight="false" outlineLevel="0" collapsed="false">
      <c r="A223" s="1" t="n">
        <v>6</v>
      </c>
      <c r="B223" s="1" t="n">
        <v>3</v>
      </c>
      <c r="C223" s="1" t="s">
        <v>1082</v>
      </c>
      <c r="D223" s="1" t="s">
        <v>698</v>
      </c>
      <c r="E223" s="1" t="s">
        <v>799</v>
      </c>
    </row>
    <row r="224" customFormat="false" ht="15" hidden="false" customHeight="false" outlineLevel="0" collapsed="false">
      <c r="A224" s="1" t="n">
        <v>6</v>
      </c>
      <c r="B224" s="1" t="n">
        <v>3</v>
      </c>
      <c r="C224" s="1" t="s">
        <v>1083</v>
      </c>
      <c r="D224" s="1" t="s">
        <v>700</v>
      </c>
      <c r="E224" s="1" t="s">
        <v>801</v>
      </c>
    </row>
    <row r="225" customFormat="false" ht="15" hidden="false" customHeight="false" outlineLevel="0" collapsed="false">
      <c r="A225" s="1" t="n">
        <v>6</v>
      </c>
      <c r="B225" s="1" t="n">
        <v>3</v>
      </c>
      <c r="C225" s="1" t="s">
        <v>1084</v>
      </c>
      <c r="D225" s="1" t="s">
        <v>1024</v>
      </c>
      <c r="E225" s="1" t="s">
        <v>1085</v>
      </c>
    </row>
    <row r="226" customFormat="false" ht="15" hidden="false" customHeight="false" outlineLevel="0" collapsed="false">
      <c r="A226" s="1" t="n">
        <v>6</v>
      </c>
      <c r="B226" s="1" t="n">
        <v>3</v>
      </c>
      <c r="C226" s="1" t="s">
        <v>1086</v>
      </c>
      <c r="D226" s="1" t="s">
        <v>704</v>
      </c>
      <c r="E226" s="1" t="s">
        <v>1087</v>
      </c>
    </row>
    <row r="227" customFormat="false" ht="15" hidden="false" customHeight="false" outlineLevel="0" collapsed="false">
      <c r="A227" s="1" t="n">
        <v>7</v>
      </c>
      <c r="B227" s="1" t="n">
        <v>1</v>
      </c>
      <c r="C227" s="1" t="s">
        <v>1088</v>
      </c>
      <c r="D227" s="1" t="s">
        <v>691</v>
      </c>
      <c r="E227" s="1" t="s">
        <v>1089</v>
      </c>
    </row>
    <row r="228" customFormat="false" ht="15" hidden="false" customHeight="false" outlineLevel="0" collapsed="false">
      <c r="A228" s="1" t="n">
        <v>7</v>
      </c>
      <c r="B228" s="1" t="n">
        <v>1</v>
      </c>
      <c r="C228" s="1" t="s">
        <v>1090</v>
      </c>
      <c r="D228" s="1" t="s">
        <v>700</v>
      </c>
      <c r="E228" s="1" t="s">
        <v>1091</v>
      </c>
    </row>
    <row r="229" customFormat="false" ht="15" hidden="false" customHeight="false" outlineLevel="0" collapsed="false">
      <c r="A229" s="1" t="n">
        <v>7</v>
      </c>
      <c r="B229" s="1" t="n">
        <v>1</v>
      </c>
      <c r="C229" s="1" t="s">
        <v>1092</v>
      </c>
      <c r="D229" s="1" t="s">
        <v>804</v>
      </c>
      <c r="E229" s="1" t="s">
        <v>1093</v>
      </c>
    </row>
    <row r="230" customFormat="false" ht="15" hidden="false" customHeight="false" outlineLevel="0" collapsed="false">
      <c r="A230" s="1" t="n">
        <v>7</v>
      </c>
      <c r="B230" s="1" t="n">
        <v>1</v>
      </c>
      <c r="C230" s="1" t="s">
        <v>1094</v>
      </c>
      <c r="D230" s="1" t="s">
        <v>702</v>
      </c>
      <c r="E230" s="1" t="s">
        <v>1095</v>
      </c>
    </row>
    <row r="231" customFormat="false" ht="15" hidden="false" customHeight="false" outlineLevel="0" collapsed="false">
      <c r="A231" s="1" t="n">
        <v>7</v>
      </c>
      <c r="B231" s="1" t="n">
        <v>1</v>
      </c>
      <c r="C231" s="1" t="s">
        <v>1096</v>
      </c>
      <c r="D231" s="1" t="s">
        <v>785</v>
      </c>
      <c r="E231" s="1" t="s">
        <v>1097</v>
      </c>
    </row>
    <row r="232" customFormat="false" ht="15" hidden="false" customHeight="false" outlineLevel="0" collapsed="false">
      <c r="A232" s="1" t="n">
        <v>7</v>
      </c>
      <c r="B232" s="1" t="n">
        <v>1</v>
      </c>
      <c r="C232" s="1" t="s">
        <v>1098</v>
      </c>
      <c r="D232" s="1" t="s">
        <v>704</v>
      </c>
      <c r="E232" s="1" t="s">
        <v>1099</v>
      </c>
    </row>
    <row r="233" customFormat="false" ht="15" hidden="false" customHeight="false" outlineLevel="0" collapsed="false">
      <c r="A233" s="1" t="n">
        <v>7</v>
      </c>
      <c r="B233" s="1" t="n">
        <v>1</v>
      </c>
      <c r="C233" s="1" t="s">
        <v>1100</v>
      </c>
      <c r="D233" s="1" t="s">
        <v>694</v>
      </c>
      <c r="E233" s="1" t="s">
        <v>1101</v>
      </c>
    </row>
    <row r="234" customFormat="false" ht="15" hidden="false" customHeight="false" outlineLevel="0" collapsed="false">
      <c r="A234" s="1" t="n">
        <v>7</v>
      </c>
      <c r="B234" s="1" t="n">
        <v>1</v>
      </c>
      <c r="C234" s="1" t="s">
        <v>1102</v>
      </c>
      <c r="D234" s="1" t="s">
        <v>694</v>
      </c>
      <c r="E234" s="1" t="s">
        <v>1101</v>
      </c>
    </row>
    <row r="235" customFormat="false" ht="15" hidden="false" customHeight="false" outlineLevel="0" collapsed="false">
      <c r="A235" s="1" t="n">
        <v>7</v>
      </c>
      <c r="B235" s="1" t="n">
        <v>1</v>
      </c>
      <c r="C235" s="1" t="s">
        <v>1103</v>
      </c>
      <c r="D235" s="1" t="s">
        <v>811</v>
      </c>
      <c r="E235" s="1" t="s">
        <v>1104</v>
      </c>
    </row>
    <row r="236" customFormat="false" ht="15" hidden="false" customHeight="false" outlineLevel="0" collapsed="false">
      <c r="A236" s="1" t="n">
        <v>7</v>
      </c>
      <c r="B236" s="1" t="n">
        <v>1</v>
      </c>
      <c r="C236" s="1" t="s">
        <v>1105</v>
      </c>
      <c r="D236" s="1" t="s">
        <v>706</v>
      </c>
      <c r="E236" s="1" t="s">
        <v>1106</v>
      </c>
    </row>
    <row r="237" customFormat="false" ht="15" hidden="false" customHeight="false" outlineLevel="0" collapsed="false">
      <c r="A237" s="1" t="n">
        <v>7</v>
      </c>
      <c r="B237" s="1" t="n">
        <v>1</v>
      </c>
      <c r="C237" s="1" t="s">
        <v>1107</v>
      </c>
      <c r="D237" s="1" t="s">
        <v>708</v>
      </c>
      <c r="E237" s="1" t="s">
        <v>1108</v>
      </c>
    </row>
    <row r="238" customFormat="false" ht="15" hidden="false" customHeight="false" outlineLevel="0" collapsed="false">
      <c r="A238" s="1" t="n">
        <v>7</v>
      </c>
      <c r="B238" s="1" t="n">
        <v>1</v>
      </c>
      <c r="C238" s="1" t="s">
        <v>1109</v>
      </c>
      <c r="D238" s="1" t="s">
        <v>696</v>
      </c>
      <c r="E238" s="1" t="s">
        <v>1110</v>
      </c>
    </row>
    <row r="239" customFormat="false" ht="15" hidden="false" customHeight="false" outlineLevel="0" collapsed="false">
      <c r="A239" s="1" t="n">
        <v>7</v>
      </c>
      <c r="B239" s="1" t="n">
        <v>1</v>
      </c>
      <c r="C239" s="1" t="s">
        <v>1111</v>
      </c>
      <c r="D239" s="1" t="s">
        <v>698</v>
      </c>
      <c r="E239" s="1" t="s">
        <v>1112</v>
      </c>
    </row>
    <row r="240" customFormat="false" ht="15" hidden="false" customHeight="false" outlineLevel="0" collapsed="false">
      <c r="A240" s="1" t="n">
        <v>7</v>
      </c>
      <c r="B240" s="1" t="n">
        <v>2</v>
      </c>
      <c r="C240" s="1" t="s">
        <v>1113</v>
      </c>
      <c r="D240" s="1" t="s">
        <v>691</v>
      </c>
      <c r="E240" s="1" t="s">
        <v>1114</v>
      </c>
    </row>
    <row r="241" customFormat="false" ht="15.75" hidden="false" customHeight="false" outlineLevel="0" collapsed="false">
      <c r="A241" s="1" t="n">
        <v>7</v>
      </c>
      <c r="B241" s="1" t="n">
        <v>2</v>
      </c>
      <c r="C241" s="37" t="s">
        <v>1115</v>
      </c>
      <c r="D241" s="1" t="s">
        <v>694</v>
      </c>
      <c r="E241" s="1" t="s">
        <v>1116</v>
      </c>
    </row>
    <row r="242" customFormat="false" ht="15" hidden="false" customHeight="false" outlineLevel="0" collapsed="false">
      <c r="A242" s="1" t="n">
        <v>7</v>
      </c>
      <c r="B242" s="1" t="n">
        <v>2</v>
      </c>
      <c r="C242" s="1" t="s">
        <v>1117</v>
      </c>
      <c r="D242" s="1" t="s">
        <v>696</v>
      </c>
      <c r="E242" s="1" t="s">
        <v>1118</v>
      </c>
    </row>
    <row r="243" customFormat="false" ht="15" hidden="false" customHeight="false" outlineLevel="0" collapsed="false">
      <c r="A243" s="1" t="n">
        <v>7</v>
      </c>
      <c r="B243" s="1" t="n">
        <v>2</v>
      </c>
      <c r="C243" s="1" t="s">
        <v>1119</v>
      </c>
      <c r="D243" s="1" t="s">
        <v>700</v>
      </c>
      <c r="E243" s="1" t="s">
        <v>1120</v>
      </c>
    </row>
    <row r="244" customFormat="false" ht="15" hidden="false" customHeight="false" outlineLevel="0" collapsed="false">
      <c r="A244" s="1" t="n">
        <v>7</v>
      </c>
      <c r="B244" s="1" t="n">
        <v>2</v>
      </c>
      <c r="C244" s="1" t="s">
        <v>1121</v>
      </c>
      <c r="D244" s="1" t="s">
        <v>702</v>
      </c>
      <c r="E244" s="1" t="s">
        <v>1122</v>
      </c>
    </row>
    <row r="245" customFormat="false" ht="15" hidden="false" customHeight="false" outlineLevel="0" collapsed="false">
      <c r="A245" s="1" t="n">
        <v>7</v>
      </c>
      <c r="B245" s="1" t="n">
        <v>3</v>
      </c>
      <c r="C245" s="1" t="s">
        <v>1123</v>
      </c>
      <c r="D245" s="1" t="s">
        <v>694</v>
      </c>
      <c r="E245" s="1" t="s">
        <v>1124</v>
      </c>
    </row>
    <row r="246" customFormat="false" ht="15" hidden="false" customHeight="false" outlineLevel="0" collapsed="false">
      <c r="A246" s="1" t="n">
        <v>7</v>
      </c>
      <c r="B246" s="1" t="n">
        <v>3</v>
      </c>
      <c r="C246" s="1" t="s">
        <v>1125</v>
      </c>
      <c r="D246" s="1" t="s">
        <v>698</v>
      </c>
      <c r="E246" s="1" t="s">
        <v>1126</v>
      </c>
    </row>
    <row r="247" customFormat="false" ht="15" hidden="false" customHeight="false" outlineLevel="0" collapsed="false">
      <c r="A247" s="1" t="n">
        <v>7</v>
      </c>
      <c r="B247" s="1" t="n">
        <v>3</v>
      </c>
      <c r="C247" s="1" t="s">
        <v>1127</v>
      </c>
      <c r="D247" s="1" t="s">
        <v>702</v>
      </c>
      <c r="E247" s="1" t="s">
        <v>1128</v>
      </c>
    </row>
    <row r="248" customFormat="false" ht="15" hidden="false" customHeight="false" outlineLevel="0" collapsed="false">
      <c r="A248" s="1" t="n">
        <v>7</v>
      </c>
      <c r="B248" s="1" t="n">
        <v>4</v>
      </c>
      <c r="C248" s="1" t="s">
        <v>1129</v>
      </c>
      <c r="D248" s="1" t="s">
        <v>694</v>
      </c>
      <c r="E248" s="1" t="s">
        <v>1130</v>
      </c>
    </row>
    <row r="249" customFormat="false" ht="15" hidden="false" customHeight="false" outlineLevel="0" collapsed="false">
      <c r="A249" s="1" t="n">
        <v>7</v>
      </c>
      <c r="B249" s="1" t="n">
        <v>4</v>
      </c>
      <c r="C249" s="1" t="s">
        <v>1131</v>
      </c>
      <c r="D249" s="1" t="s">
        <v>1132</v>
      </c>
      <c r="E249" s="1" t="s">
        <v>726</v>
      </c>
    </row>
    <row r="250" customFormat="false" ht="15" hidden="false" customHeight="false" outlineLevel="0" collapsed="false">
      <c r="A250" s="1" t="n">
        <v>8</v>
      </c>
      <c r="B250" s="1" t="n">
        <v>1</v>
      </c>
      <c r="C250" s="1" t="s">
        <v>1133</v>
      </c>
      <c r="D250" s="1" t="s">
        <v>1134</v>
      </c>
      <c r="E250" s="1" t="s">
        <v>910</v>
      </c>
    </row>
    <row r="251" customFormat="false" ht="15" hidden="false" customHeight="false" outlineLevel="0" collapsed="false">
      <c r="A251" s="1" t="n">
        <v>8</v>
      </c>
      <c r="B251" s="1" t="n">
        <v>1</v>
      </c>
      <c r="C251" s="1" t="s">
        <v>1135</v>
      </c>
      <c r="D251" s="1" t="s">
        <v>691</v>
      </c>
      <c r="E251" s="1" t="s">
        <v>1136</v>
      </c>
    </row>
    <row r="252" customFormat="false" ht="15" hidden="false" customHeight="false" outlineLevel="0" collapsed="false">
      <c r="A252" s="1" t="n">
        <v>8</v>
      </c>
      <c r="B252" s="1" t="n">
        <v>1</v>
      </c>
      <c r="C252" s="1" t="s">
        <v>1137</v>
      </c>
      <c r="D252" s="1" t="s">
        <v>700</v>
      </c>
      <c r="E252" s="1" t="s">
        <v>1138</v>
      </c>
    </row>
    <row r="253" customFormat="false" ht="15" hidden="false" customHeight="false" outlineLevel="0" collapsed="false">
      <c r="A253" s="1" t="n">
        <v>8</v>
      </c>
      <c r="B253" s="1" t="n">
        <v>1</v>
      </c>
      <c r="C253" s="1" t="s">
        <v>1139</v>
      </c>
      <c r="D253" s="1" t="s">
        <v>804</v>
      </c>
      <c r="E253" s="1" t="s">
        <v>1140</v>
      </c>
    </row>
    <row r="254" customFormat="false" ht="15" hidden="false" customHeight="false" outlineLevel="0" collapsed="false">
      <c r="A254" s="1" t="n">
        <v>8</v>
      </c>
      <c r="B254" s="1" t="n">
        <v>1</v>
      </c>
      <c r="C254" s="1" t="s">
        <v>1141</v>
      </c>
      <c r="D254" s="1" t="s">
        <v>702</v>
      </c>
      <c r="E254" s="1" t="s">
        <v>1142</v>
      </c>
    </row>
    <row r="255" customFormat="false" ht="15" hidden="false" customHeight="false" outlineLevel="0" collapsed="false">
      <c r="A255" s="1" t="n">
        <v>8</v>
      </c>
      <c r="B255" s="1" t="n">
        <v>1</v>
      </c>
      <c r="C255" s="1" t="s">
        <v>1143</v>
      </c>
      <c r="D255" s="1" t="s">
        <v>785</v>
      </c>
      <c r="E255" s="1" t="s">
        <v>1144</v>
      </c>
    </row>
    <row r="256" customFormat="false" ht="15" hidden="false" customHeight="false" outlineLevel="0" collapsed="false">
      <c r="A256" s="1" t="n">
        <v>8</v>
      </c>
      <c r="B256" s="1" t="n">
        <v>1</v>
      </c>
      <c r="C256" s="1" t="s">
        <v>1145</v>
      </c>
      <c r="D256" s="1" t="s">
        <v>704</v>
      </c>
      <c r="E256" s="1" t="s">
        <v>1146</v>
      </c>
    </row>
    <row r="257" customFormat="false" ht="15" hidden="false" customHeight="false" outlineLevel="0" collapsed="false">
      <c r="A257" s="1" t="n">
        <v>8</v>
      </c>
      <c r="B257" s="1" t="n">
        <v>1</v>
      </c>
      <c r="C257" s="1" t="s">
        <v>1147</v>
      </c>
      <c r="D257" s="1" t="s">
        <v>811</v>
      </c>
      <c r="E257" s="1" t="s">
        <v>1148</v>
      </c>
    </row>
    <row r="258" customFormat="false" ht="15" hidden="false" customHeight="false" outlineLevel="0" collapsed="false">
      <c r="A258" s="1" t="n">
        <v>8</v>
      </c>
      <c r="B258" s="1" t="n">
        <v>1</v>
      </c>
      <c r="C258" s="1" t="s">
        <v>1149</v>
      </c>
      <c r="D258" s="1" t="s">
        <v>694</v>
      </c>
      <c r="E258" s="1" t="s">
        <v>1150</v>
      </c>
    </row>
    <row r="259" customFormat="false" ht="15" hidden="false" customHeight="false" outlineLevel="0" collapsed="false">
      <c r="A259" s="1" t="n">
        <v>8</v>
      </c>
      <c r="B259" s="1" t="n">
        <v>1</v>
      </c>
      <c r="C259" s="1" t="s">
        <v>1151</v>
      </c>
      <c r="D259" s="1" t="s">
        <v>706</v>
      </c>
      <c r="E259" s="1" t="s">
        <v>1152</v>
      </c>
    </row>
    <row r="260" customFormat="false" ht="15" hidden="false" customHeight="false" outlineLevel="0" collapsed="false">
      <c r="A260" s="1" t="n">
        <v>8</v>
      </c>
      <c r="B260" s="1" t="n">
        <v>1</v>
      </c>
      <c r="C260" s="1" t="s">
        <v>1153</v>
      </c>
      <c r="D260" s="1" t="s">
        <v>708</v>
      </c>
      <c r="E260" s="1" t="s">
        <v>1154</v>
      </c>
    </row>
    <row r="261" customFormat="false" ht="15" hidden="false" customHeight="false" outlineLevel="0" collapsed="false">
      <c r="A261" s="1" t="n">
        <v>8</v>
      </c>
      <c r="B261" s="1" t="n">
        <v>1</v>
      </c>
      <c r="C261" s="1" t="s">
        <v>1155</v>
      </c>
      <c r="D261" s="1" t="s">
        <v>696</v>
      </c>
      <c r="E261" s="1" t="s">
        <v>1156</v>
      </c>
    </row>
    <row r="262" customFormat="false" ht="15" hidden="false" customHeight="false" outlineLevel="0" collapsed="false">
      <c r="A262" s="1" t="n">
        <v>8</v>
      </c>
      <c r="B262" s="1" t="n">
        <v>1</v>
      </c>
      <c r="C262" s="1" t="s">
        <v>1157</v>
      </c>
      <c r="D262" s="1" t="s">
        <v>698</v>
      </c>
      <c r="E262" s="1" t="s">
        <v>1158</v>
      </c>
    </row>
    <row r="263" customFormat="false" ht="15" hidden="false" customHeight="false" outlineLevel="0" collapsed="false">
      <c r="A263" s="1" t="n">
        <v>8</v>
      </c>
      <c r="B263" s="1" t="n">
        <v>2</v>
      </c>
      <c r="C263" s="1" t="s">
        <v>1159</v>
      </c>
      <c r="D263" s="1" t="s">
        <v>691</v>
      </c>
      <c r="E263" s="1" t="s">
        <v>749</v>
      </c>
    </row>
    <row r="264" customFormat="false" ht="15" hidden="false" customHeight="false" outlineLevel="0" collapsed="false">
      <c r="A264" s="1" t="n">
        <v>8</v>
      </c>
      <c r="B264" s="1" t="n">
        <v>2</v>
      </c>
      <c r="C264" s="1" t="s">
        <v>1160</v>
      </c>
      <c r="D264" s="1" t="s">
        <v>698</v>
      </c>
      <c r="E264" s="1" t="s">
        <v>954</v>
      </c>
    </row>
    <row r="265" customFormat="false" ht="15" hidden="false" customHeight="false" outlineLevel="0" collapsed="false">
      <c r="A265" s="1" t="n">
        <v>8</v>
      </c>
      <c r="B265" s="1" t="n">
        <v>2</v>
      </c>
      <c r="C265" s="1" t="s">
        <v>1161</v>
      </c>
      <c r="D265" s="1" t="s">
        <v>700</v>
      </c>
      <c r="E265" s="1" t="s">
        <v>1162</v>
      </c>
    </row>
    <row r="266" customFormat="false" ht="15" hidden="false" customHeight="false" outlineLevel="0" collapsed="false">
      <c r="A266" s="1" t="n">
        <v>9</v>
      </c>
      <c r="B266" s="1" t="n">
        <v>1</v>
      </c>
      <c r="C266" s="1" t="s">
        <v>1163</v>
      </c>
      <c r="D266" s="1" t="s">
        <v>700</v>
      </c>
      <c r="E266" s="1" t="s">
        <v>1164</v>
      </c>
    </row>
    <row r="267" customFormat="false" ht="15" hidden="false" customHeight="false" outlineLevel="0" collapsed="false">
      <c r="A267" s="1" t="n">
        <v>9</v>
      </c>
      <c r="B267" s="1" t="n">
        <v>1</v>
      </c>
      <c r="C267" s="1" t="s">
        <v>1165</v>
      </c>
      <c r="D267" s="1" t="s">
        <v>691</v>
      </c>
      <c r="E267" s="1" t="s">
        <v>1044</v>
      </c>
    </row>
    <row r="268" customFormat="false" ht="15" hidden="false" customHeight="false" outlineLevel="0" collapsed="false">
      <c r="A268" s="1" t="n">
        <v>9</v>
      </c>
      <c r="B268" s="1" t="n">
        <v>1</v>
      </c>
      <c r="C268" s="1" t="s">
        <v>1166</v>
      </c>
      <c r="D268" s="1" t="s">
        <v>702</v>
      </c>
      <c r="E268" s="1" t="s">
        <v>1167</v>
      </c>
    </row>
    <row r="269" customFormat="false" ht="15" hidden="false" customHeight="false" outlineLevel="0" collapsed="false">
      <c r="A269" s="1" t="n">
        <v>9</v>
      </c>
      <c r="B269" s="1" t="n">
        <v>1</v>
      </c>
      <c r="C269" s="1" t="s">
        <v>1168</v>
      </c>
      <c r="D269" s="1" t="s">
        <v>785</v>
      </c>
      <c r="E269" s="1" t="s">
        <v>1169</v>
      </c>
    </row>
    <row r="270" customFormat="false" ht="15" hidden="false" customHeight="false" outlineLevel="0" collapsed="false">
      <c r="A270" s="1" t="n">
        <v>9</v>
      </c>
      <c r="B270" s="1" t="n">
        <v>1</v>
      </c>
      <c r="C270" s="1" t="s">
        <v>1170</v>
      </c>
      <c r="D270" s="1" t="s">
        <v>704</v>
      </c>
      <c r="E270" s="1" t="s">
        <v>1171</v>
      </c>
    </row>
    <row r="271" customFormat="false" ht="15" hidden="false" customHeight="false" outlineLevel="0" collapsed="false">
      <c r="A271" s="1" t="n">
        <v>9</v>
      </c>
      <c r="B271" s="1" t="n">
        <v>1</v>
      </c>
      <c r="C271" s="1" t="s">
        <v>1172</v>
      </c>
      <c r="D271" s="1" t="s">
        <v>694</v>
      </c>
      <c r="E271" s="1" t="s">
        <v>1173</v>
      </c>
    </row>
    <row r="272" customFormat="false" ht="15" hidden="false" customHeight="false" outlineLevel="0" collapsed="false">
      <c r="A272" s="1" t="n">
        <v>9</v>
      </c>
      <c r="B272" s="1" t="n">
        <v>1</v>
      </c>
      <c r="C272" s="1" t="s">
        <v>1174</v>
      </c>
      <c r="D272" s="1" t="s">
        <v>706</v>
      </c>
      <c r="E272" s="1" t="s">
        <v>1175</v>
      </c>
    </row>
    <row r="273" customFormat="false" ht="15" hidden="false" customHeight="false" outlineLevel="0" collapsed="false">
      <c r="A273" s="1" t="n">
        <v>9</v>
      </c>
      <c r="B273" s="1" t="n">
        <v>1</v>
      </c>
      <c r="C273" s="1" t="s">
        <v>1176</v>
      </c>
      <c r="D273" s="1" t="s">
        <v>708</v>
      </c>
      <c r="E273" s="1" t="s">
        <v>1177</v>
      </c>
    </row>
    <row r="274" customFormat="false" ht="15" hidden="false" customHeight="false" outlineLevel="0" collapsed="false">
      <c r="A274" s="1" t="n">
        <v>9</v>
      </c>
      <c r="B274" s="1" t="n">
        <v>1</v>
      </c>
      <c r="C274" s="1" t="s">
        <v>1178</v>
      </c>
      <c r="D274" s="1" t="s">
        <v>696</v>
      </c>
      <c r="E274" s="1" t="s">
        <v>1179</v>
      </c>
    </row>
    <row r="275" customFormat="false" ht="15" hidden="false" customHeight="false" outlineLevel="0" collapsed="false">
      <c r="A275" s="1" t="n">
        <v>9</v>
      </c>
      <c r="B275" s="1" t="n">
        <v>1</v>
      </c>
      <c r="C275" s="1" t="s">
        <v>1180</v>
      </c>
      <c r="D275" s="1" t="s">
        <v>698</v>
      </c>
      <c r="E275" s="1" t="s">
        <v>1181</v>
      </c>
    </row>
    <row r="276" customFormat="false" ht="15" hidden="false" customHeight="false" outlineLevel="0" collapsed="false">
      <c r="A276" s="1" t="n">
        <v>9</v>
      </c>
      <c r="B276" s="1" t="n">
        <v>2</v>
      </c>
      <c r="C276" s="1" t="s">
        <v>1182</v>
      </c>
      <c r="D276" s="1" t="s">
        <v>691</v>
      </c>
      <c r="E276" s="1" t="s">
        <v>1183</v>
      </c>
    </row>
    <row r="277" customFormat="false" ht="15" hidden="false" customHeight="false" outlineLevel="0" collapsed="false">
      <c r="A277" s="1" t="n">
        <v>9</v>
      </c>
      <c r="B277" s="1" t="n">
        <v>2</v>
      </c>
      <c r="C277" s="1" t="s">
        <v>1184</v>
      </c>
      <c r="D277" s="1" t="s">
        <v>694</v>
      </c>
      <c r="E277" s="1" t="s">
        <v>1185</v>
      </c>
    </row>
    <row r="278" customFormat="false" ht="15" hidden="false" customHeight="false" outlineLevel="0" collapsed="false">
      <c r="A278" s="1" t="n">
        <v>9</v>
      </c>
      <c r="B278" s="1" t="n">
        <v>2</v>
      </c>
      <c r="C278" s="1" t="s">
        <v>1186</v>
      </c>
      <c r="D278" s="1" t="s">
        <v>700</v>
      </c>
      <c r="E278" s="1" t="s">
        <v>1187</v>
      </c>
    </row>
    <row r="279" customFormat="false" ht="15" hidden="false" customHeight="false" outlineLevel="0" collapsed="false">
      <c r="A279" s="1" t="n">
        <v>9</v>
      </c>
      <c r="B279" s="1" t="n">
        <v>3</v>
      </c>
      <c r="C279" s="1" t="s">
        <v>1188</v>
      </c>
      <c r="D279" s="1" t="s">
        <v>702</v>
      </c>
      <c r="E279" s="1" t="s">
        <v>1189</v>
      </c>
    </row>
    <row r="280" customFormat="false" ht="15" hidden="false" customHeight="false" outlineLevel="0" collapsed="false">
      <c r="A280" s="1" t="n">
        <v>10</v>
      </c>
      <c r="B280" s="1" t="n">
        <v>1</v>
      </c>
      <c r="C280" s="1" t="s">
        <v>1190</v>
      </c>
      <c r="D280" s="1" t="s">
        <v>698</v>
      </c>
      <c r="E280" s="1" t="s">
        <v>1191</v>
      </c>
    </row>
    <row r="281" customFormat="false" ht="15" hidden="false" customHeight="false" outlineLevel="0" collapsed="false">
      <c r="A281" s="1" t="n">
        <v>10</v>
      </c>
      <c r="B281" s="1" t="n">
        <v>1</v>
      </c>
      <c r="C281" s="1" t="s">
        <v>1192</v>
      </c>
      <c r="D281" s="1" t="s">
        <v>700</v>
      </c>
      <c r="E281" s="1" t="s">
        <v>1193</v>
      </c>
    </row>
    <row r="282" customFormat="false" ht="15" hidden="false" customHeight="false" outlineLevel="0" collapsed="false">
      <c r="A282" s="1" t="n">
        <v>10</v>
      </c>
      <c r="B282" s="1" t="n">
        <v>1</v>
      </c>
      <c r="C282" s="1" t="s">
        <v>1194</v>
      </c>
      <c r="D282" s="1" t="s">
        <v>691</v>
      </c>
      <c r="E282" s="1" t="s">
        <v>1195</v>
      </c>
    </row>
    <row r="283" customFormat="false" ht="15" hidden="false" customHeight="false" outlineLevel="0" collapsed="false">
      <c r="A283" s="1" t="n">
        <v>10</v>
      </c>
      <c r="B283" s="1" t="n">
        <v>1</v>
      </c>
      <c r="C283" s="1" t="s">
        <v>1196</v>
      </c>
      <c r="D283" s="1" t="s">
        <v>704</v>
      </c>
      <c r="E283" s="1" t="s">
        <v>1197</v>
      </c>
    </row>
    <row r="284" customFormat="false" ht="15" hidden="false" customHeight="false" outlineLevel="0" collapsed="false">
      <c r="A284" s="1" t="n">
        <v>10</v>
      </c>
      <c r="B284" s="1" t="n">
        <v>1</v>
      </c>
      <c r="C284" s="1" t="s">
        <v>1198</v>
      </c>
      <c r="D284" s="1" t="s">
        <v>694</v>
      </c>
      <c r="E284" s="1" t="s">
        <v>1199</v>
      </c>
    </row>
    <row r="285" customFormat="false" ht="15" hidden="false" customHeight="false" outlineLevel="0" collapsed="false">
      <c r="A285" s="1" t="n">
        <v>10</v>
      </c>
      <c r="B285" s="1" t="n">
        <v>1</v>
      </c>
      <c r="C285" s="1" t="s">
        <v>1200</v>
      </c>
      <c r="D285" s="1" t="s">
        <v>708</v>
      </c>
      <c r="E285" s="1" t="s">
        <v>1201</v>
      </c>
    </row>
    <row r="286" customFormat="false" ht="15" hidden="false" customHeight="false" outlineLevel="0" collapsed="false">
      <c r="A286" s="1" t="n">
        <v>10</v>
      </c>
      <c r="B286" s="1" t="n">
        <v>1</v>
      </c>
      <c r="C286" s="1" t="s">
        <v>1202</v>
      </c>
      <c r="D286" s="1" t="s">
        <v>696</v>
      </c>
      <c r="E286" s="1" t="s">
        <v>1203</v>
      </c>
    </row>
    <row r="287" customFormat="false" ht="15" hidden="false" customHeight="false" outlineLevel="0" collapsed="false">
      <c r="A287" s="1" t="n">
        <v>10</v>
      </c>
      <c r="B287" s="1" t="n">
        <v>2</v>
      </c>
      <c r="C287" s="1" t="s">
        <v>1204</v>
      </c>
      <c r="D287" s="1" t="s">
        <v>691</v>
      </c>
      <c r="E287" s="1" t="s">
        <v>987</v>
      </c>
    </row>
    <row r="288" customFormat="false" ht="15" hidden="false" customHeight="false" outlineLevel="0" collapsed="false">
      <c r="A288" s="1" t="n">
        <v>10</v>
      </c>
      <c r="B288" s="1" t="n">
        <v>2</v>
      </c>
      <c r="C288" s="1" t="s">
        <v>1205</v>
      </c>
      <c r="D288" s="1" t="s">
        <v>694</v>
      </c>
      <c r="E288" s="1" t="s">
        <v>996</v>
      </c>
    </row>
    <row r="289" customFormat="false" ht="15" hidden="false" customHeight="false" outlineLevel="0" collapsed="false">
      <c r="A289" s="1" t="n">
        <v>10</v>
      </c>
      <c r="B289" s="1" t="n">
        <v>2</v>
      </c>
      <c r="C289" s="1" t="s">
        <v>1206</v>
      </c>
      <c r="D289" s="1" t="s">
        <v>696</v>
      </c>
      <c r="E289" s="1" t="s">
        <v>1207</v>
      </c>
    </row>
    <row r="290" customFormat="false" ht="15" hidden="false" customHeight="false" outlineLevel="0" collapsed="false">
      <c r="A290" s="1" t="n">
        <v>10</v>
      </c>
      <c r="B290" s="1" t="n">
        <v>2</v>
      </c>
      <c r="C290" s="1" t="s">
        <v>1208</v>
      </c>
      <c r="D290" s="1" t="s">
        <v>698</v>
      </c>
      <c r="E290" s="1" t="s">
        <v>1006</v>
      </c>
    </row>
    <row r="291" customFormat="false" ht="15" hidden="false" customHeight="false" outlineLevel="0" collapsed="false">
      <c r="A291" s="1" t="n">
        <v>10</v>
      </c>
      <c r="B291" s="1" t="n">
        <v>2</v>
      </c>
      <c r="C291" s="1" t="s">
        <v>1209</v>
      </c>
      <c r="D291" s="1" t="s">
        <v>746</v>
      </c>
      <c r="E291" s="1" t="s">
        <v>1008</v>
      </c>
    </row>
    <row r="292" customFormat="false" ht="15" hidden="false" customHeight="false" outlineLevel="0" collapsed="false">
      <c r="A292" s="1" t="n">
        <v>11</v>
      </c>
      <c r="B292" s="1" t="n">
        <v>1</v>
      </c>
      <c r="C292" s="1" t="s">
        <v>1210</v>
      </c>
      <c r="D292" s="1" t="s">
        <v>1211</v>
      </c>
      <c r="E292" s="1" t="s">
        <v>1212</v>
      </c>
    </row>
    <row r="293" customFormat="false" ht="15" hidden="false" customHeight="false" outlineLevel="0" collapsed="false">
      <c r="A293" s="1" t="n">
        <v>11</v>
      </c>
      <c r="B293" s="1" t="n">
        <v>1</v>
      </c>
      <c r="C293" s="1" t="s">
        <v>1213</v>
      </c>
      <c r="D293" s="1" t="s">
        <v>696</v>
      </c>
      <c r="E293" s="1" t="s">
        <v>1214</v>
      </c>
    </row>
    <row r="294" customFormat="false" ht="15" hidden="false" customHeight="false" outlineLevel="0" collapsed="false">
      <c r="A294" s="1" t="n">
        <v>11</v>
      </c>
      <c r="B294" s="1" t="n">
        <v>1</v>
      </c>
      <c r="C294" s="1" t="s">
        <v>1215</v>
      </c>
      <c r="D294" s="1" t="s">
        <v>698</v>
      </c>
      <c r="E294" s="1" t="s">
        <v>1216</v>
      </c>
    </row>
    <row r="295" customFormat="false" ht="15" hidden="false" customHeight="false" outlineLevel="0" collapsed="false">
      <c r="A295" s="1" t="n">
        <v>11</v>
      </c>
      <c r="B295" s="1" t="n">
        <v>1</v>
      </c>
      <c r="C295" s="1" t="s">
        <v>1217</v>
      </c>
      <c r="D295" s="1" t="s">
        <v>700</v>
      </c>
      <c r="E295" s="1" t="s">
        <v>1218</v>
      </c>
    </row>
    <row r="296" customFormat="false" ht="15" hidden="false" customHeight="false" outlineLevel="0" collapsed="false">
      <c r="A296" s="1" t="n">
        <v>11</v>
      </c>
      <c r="B296" s="1" t="n">
        <v>1</v>
      </c>
      <c r="C296" s="1" t="s">
        <v>1219</v>
      </c>
      <c r="D296" s="1" t="s">
        <v>691</v>
      </c>
      <c r="E296" s="1" t="s">
        <v>1220</v>
      </c>
    </row>
    <row r="297" customFormat="false" ht="15" hidden="false" customHeight="false" outlineLevel="0" collapsed="false">
      <c r="A297" s="1" t="n">
        <v>11</v>
      </c>
      <c r="B297" s="1" t="n">
        <v>1</v>
      </c>
      <c r="C297" s="1" t="s">
        <v>1221</v>
      </c>
      <c r="D297" s="1" t="s">
        <v>694</v>
      </c>
      <c r="E297" s="1" t="s">
        <v>1222</v>
      </c>
    </row>
    <row r="298" customFormat="false" ht="15" hidden="false" customHeight="false" outlineLevel="0" collapsed="false">
      <c r="A298" s="1" t="n">
        <v>11</v>
      </c>
      <c r="B298" s="1" t="n">
        <v>2</v>
      </c>
      <c r="C298" s="1" t="s">
        <v>1223</v>
      </c>
      <c r="D298" s="1" t="s">
        <v>694</v>
      </c>
      <c r="E298" s="1" t="s">
        <v>1224</v>
      </c>
    </row>
    <row r="299" customFormat="false" ht="15" hidden="false" customHeight="false" outlineLevel="0" collapsed="false">
      <c r="A299" s="1" t="n">
        <v>11</v>
      </c>
      <c r="B299" s="1" t="n">
        <v>2</v>
      </c>
      <c r="C299" s="1" t="s">
        <v>1225</v>
      </c>
      <c r="D299" s="1" t="s">
        <v>700</v>
      </c>
      <c r="E299" s="1" t="s">
        <v>1226</v>
      </c>
    </row>
    <row r="300" customFormat="false" ht="15" hidden="false" customHeight="false" outlineLevel="0" collapsed="false">
      <c r="A300" s="1" t="n">
        <v>12</v>
      </c>
      <c r="B300" s="1" t="n">
        <v>1</v>
      </c>
      <c r="C300" s="1" t="s">
        <v>1227</v>
      </c>
      <c r="D300" s="1" t="s">
        <v>1019</v>
      </c>
      <c r="E300" s="1" t="s">
        <v>1228</v>
      </c>
    </row>
    <row r="301" customFormat="false" ht="15.75" hidden="false" customHeight="false" outlineLevel="0" collapsed="false">
      <c r="A301" s="1" t="n">
        <v>12</v>
      </c>
      <c r="B301" s="1" t="n">
        <v>1</v>
      </c>
      <c r="C301" s="37" t="s">
        <v>1229</v>
      </c>
      <c r="D301" s="1" t="s">
        <v>696</v>
      </c>
      <c r="E301" s="1" t="s">
        <v>1230</v>
      </c>
    </row>
    <row r="302" customFormat="false" ht="15" hidden="false" customHeight="false" outlineLevel="0" collapsed="false">
      <c r="A302" s="1" t="n">
        <v>12</v>
      </c>
      <c r="B302" s="1" t="n">
        <v>1</v>
      </c>
      <c r="C302" s="1" t="s">
        <v>1231</v>
      </c>
      <c r="D302" s="1" t="s">
        <v>700</v>
      </c>
      <c r="E302" s="1" t="s">
        <v>1232</v>
      </c>
    </row>
    <row r="303" customFormat="false" ht="15" hidden="false" customHeight="false" outlineLevel="0" collapsed="false">
      <c r="A303" s="1" t="n">
        <v>12</v>
      </c>
      <c r="B303" s="1" t="n">
        <v>1</v>
      </c>
      <c r="C303" s="1" t="s">
        <v>1233</v>
      </c>
      <c r="D303" s="1" t="s">
        <v>691</v>
      </c>
      <c r="E303" s="1" t="s">
        <v>1234</v>
      </c>
    </row>
    <row r="304" customFormat="false" ht="15" hidden="false" customHeight="false" outlineLevel="0" collapsed="false">
      <c r="A304" s="1" t="n">
        <v>12</v>
      </c>
      <c r="B304" s="1" t="n">
        <v>1</v>
      </c>
      <c r="C304" s="1" t="s">
        <v>1235</v>
      </c>
      <c r="D304" s="1" t="s">
        <v>691</v>
      </c>
      <c r="E304" s="1" t="s">
        <v>1234</v>
      </c>
    </row>
    <row r="305" customFormat="false" ht="15" hidden="false" customHeight="false" outlineLevel="0" collapsed="false">
      <c r="A305" s="1" t="n">
        <v>12</v>
      </c>
      <c r="B305" s="1" t="n">
        <v>1</v>
      </c>
      <c r="C305" s="1" t="s">
        <v>1236</v>
      </c>
      <c r="D305" s="1" t="s">
        <v>694</v>
      </c>
      <c r="E305" s="1" t="s">
        <v>1237</v>
      </c>
    </row>
    <row r="306" customFormat="false" ht="15" hidden="false" customHeight="false" outlineLevel="0" collapsed="false">
      <c r="A306" s="1" t="n">
        <v>12</v>
      </c>
      <c r="B306" s="1" t="n">
        <v>1</v>
      </c>
      <c r="C306" s="1" t="s">
        <v>1238</v>
      </c>
      <c r="D306" s="1" t="s">
        <v>706</v>
      </c>
      <c r="E306" s="1" t="s">
        <v>1239</v>
      </c>
    </row>
    <row r="307" customFormat="false" ht="15" hidden="false" customHeight="false" outlineLevel="0" collapsed="false">
      <c r="A307" s="1" t="n">
        <v>12</v>
      </c>
      <c r="B307" s="1" t="n">
        <v>2</v>
      </c>
      <c r="C307" s="1" t="s">
        <v>1240</v>
      </c>
      <c r="D307" s="1" t="s">
        <v>700</v>
      </c>
      <c r="E307" s="1" t="s">
        <v>1241</v>
      </c>
    </row>
    <row r="308" customFormat="false" ht="15" hidden="false" customHeight="false" outlineLevel="0" collapsed="false">
      <c r="A308" s="1" t="n">
        <v>13</v>
      </c>
      <c r="B308" s="1" t="n">
        <v>1</v>
      </c>
      <c r="C308" s="1" t="s">
        <v>1242</v>
      </c>
      <c r="D308" s="1" t="s">
        <v>1134</v>
      </c>
      <c r="E308" s="1" t="s">
        <v>724</v>
      </c>
    </row>
    <row r="309" customFormat="false" ht="15" hidden="false" customHeight="false" outlineLevel="0" collapsed="false">
      <c r="A309" s="1" t="n">
        <v>13</v>
      </c>
      <c r="B309" s="1" t="n">
        <v>1</v>
      </c>
      <c r="C309" s="1" t="s">
        <v>1243</v>
      </c>
      <c r="D309" s="1" t="s">
        <v>708</v>
      </c>
      <c r="E309" s="1" t="s">
        <v>1244</v>
      </c>
    </row>
    <row r="310" customFormat="false" ht="15" hidden="false" customHeight="false" outlineLevel="0" collapsed="false">
      <c r="A310" s="1" t="n">
        <v>13</v>
      </c>
      <c r="B310" s="1" t="n">
        <v>1</v>
      </c>
      <c r="C310" s="1" t="s">
        <v>1245</v>
      </c>
      <c r="D310" s="1" t="s">
        <v>698</v>
      </c>
      <c r="E310" s="1" t="s">
        <v>1246</v>
      </c>
    </row>
    <row r="311" customFormat="false" ht="15" hidden="false" customHeight="false" outlineLevel="0" collapsed="false">
      <c r="A311" s="1" t="n">
        <v>13</v>
      </c>
      <c r="B311" s="1" t="n">
        <v>1</v>
      </c>
      <c r="C311" s="1" t="s">
        <v>1247</v>
      </c>
      <c r="D311" s="1" t="s">
        <v>691</v>
      </c>
      <c r="E311" s="1" t="s">
        <v>1248</v>
      </c>
    </row>
    <row r="312" customFormat="false" ht="15" hidden="false" customHeight="false" outlineLevel="0" collapsed="false">
      <c r="A312" s="1" t="n">
        <v>13</v>
      </c>
      <c r="B312" s="1" t="n">
        <v>1</v>
      </c>
      <c r="C312" s="1" t="s">
        <v>1249</v>
      </c>
      <c r="D312" s="1" t="s">
        <v>694</v>
      </c>
      <c r="E312" s="1" t="s">
        <v>1250</v>
      </c>
    </row>
    <row r="313" customFormat="false" ht="15" hidden="false" customHeight="false" outlineLevel="0" collapsed="false">
      <c r="A313" s="1" t="n">
        <v>13</v>
      </c>
      <c r="B313" s="1" t="n">
        <v>1</v>
      </c>
      <c r="C313" s="1" t="s">
        <v>1251</v>
      </c>
      <c r="D313" s="1" t="s">
        <v>694</v>
      </c>
      <c r="E313" s="1" t="s">
        <v>1252</v>
      </c>
    </row>
    <row r="314" customFormat="false" ht="15" hidden="false" customHeight="false" outlineLevel="0" collapsed="false">
      <c r="A314" s="1" t="n">
        <v>13</v>
      </c>
      <c r="B314" s="1" t="n">
        <v>1</v>
      </c>
      <c r="C314" s="1" t="s">
        <v>1253</v>
      </c>
      <c r="D314" s="1" t="s">
        <v>694</v>
      </c>
      <c r="E314" s="1" t="s">
        <v>1252</v>
      </c>
    </row>
    <row r="315" customFormat="false" ht="15" hidden="false" customHeight="false" outlineLevel="0" collapsed="false">
      <c r="A315" s="1" t="n">
        <v>14</v>
      </c>
      <c r="B315" s="1" t="n">
        <v>1</v>
      </c>
      <c r="C315" s="1" t="s">
        <v>1254</v>
      </c>
      <c r="D315" s="1" t="s">
        <v>698</v>
      </c>
      <c r="E315" s="1" t="s">
        <v>1255</v>
      </c>
    </row>
    <row r="316" customFormat="false" ht="15" hidden="false" customHeight="false" outlineLevel="0" collapsed="false">
      <c r="A316" s="1" t="n">
        <v>14</v>
      </c>
      <c r="B316" s="1" t="n">
        <v>1</v>
      </c>
      <c r="C316" s="1" t="s">
        <v>1256</v>
      </c>
      <c r="D316" s="1" t="s">
        <v>691</v>
      </c>
      <c r="E316" s="1" t="s">
        <v>1257</v>
      </c>
    </row>
    <row r="317" customFormat="false" ht="15" hidden="false" customHeight="false" outlineLevel="0" collapsed="false">
      <c r="A317" s="1" t="n">
        <v>14</v>
      </c>
      <c r="B317" s="1" t="n">
        <v>1</v>
      </c>
      <c r="C317" s="1" t="s">
        <v>1258</v>
      </c>
      <c r="D317" s="1" t="s">
        <v>691</v>
      </c>
      <c r="E317" s="1" t="s">
        <v>1257</v>
      </c>
    </row>
    <row r="318" customFormat="false" ht="15" hidden="false" customHeight="false" outlineLevel="0" collapsed="false">
      <c r="A318" s="1" t="n">
        <v>14</v>
      </c>
      <c r="B318" s="1" t="n">
        <v>1</v>
      </c>
      <c r="C318" s="1" t="s">
        <v>1259</v>
      </c>
      <c r="D318" s="1" t="s">
        <v>694</v>
      </c>
      <c r="E318" s="1" t="s">
        <v>1260</v>
      </c>
    </row>
    <row r="319" customFormat="false" ht="15" hidden="false" customHeight="false" outlineLevel="0" collapsed="false">
      <c r="A319" s="1" t="n">
        <v>15</v>
      </c>
      <c r="B319" s="1" t="n">
        <v>1</v>
      </c>
      <c r="C319" s="1" t="s">
        <v>1261</v>
      </c>
      <c r="D319" s="1" t="s">
        <v>698</v>
      </c>
      <c r="E319" s="1" t="s">
        <v>1262</v>
      </c>
    </row>
    <row r="320" customFormat="false" ht="15" hidden="false" customHeight="false" outlineLevel="0" collapsed="false">
      <c r="A320" s="1" t="n">
        <v>15</v>
      </c>
      <c r="B320" s="1" t="n">
        <v>1</v>
      </c>
      <c r="C320" s="1" t="s">
        <v>1263</v>
      </c>
      <c r="D320" s="1" t="s">
        <v>691</v>
      </c>
      <c r="E320" s="1" t="s">
        <v>1264</v>
      </c>
    </row>
    <row r="321" customFormat="false" ht="15" hidden="false" customHeight="false" outlineLevel="0" collapsed="false">
      <c r="A321" s="1" t="n">
        <v>15</v>
      </c>
      <c r="B321" s="1" t="n">
        <v>1</v>
      </c>
      <c r="C321" s="1" t="s">
        <v>1265</v>
      </c>
      <c r="D321" s="1" t="s">
        <v>694</v>
      </c>
      <c r="E321" s="1" t="s">
        <v>1266</v>
      </c>
    </row>
    <row r="322" customFormat="false" ht="15" hidden="false" customHeight="false" outlineLevel="0" collapsed="false">
      <c r="A322" s="1" t="n">
        <v>16</v>
      </c>
      <c r="B322" s="1" t="n">
        <v>1</v>
      </c>
      <c r="C322" s="1" t="s">
        <v>1267</v>
      </c>
      <c r="D322" s="1" t="s">
        <v>691</v>
      </c>
      <c r="E322" s="1" t="s">
        <v>1268</v>
      </c>
    </row>
    <row r="323" customFormat="false" ht="15" hidden="false" customHeight="false" outlineLevel="0" collapsed="false">
      <c r="A323" s="1" t="n">
        <v>16</v>
      </c>
      <c r="B323" s="1" t="n">
        <v>1</v>
      </c>
      <c r="C323" s="1" t="s">
        <v>1269</v>
      </c>
      <c r="D323" s="1" t="s">
        <v>691</v>
      </c>
      <c r="E323" s="1" t="s">
        <v>1270</v>
      </c>
    </row>
    <row r="324" customFormat="false" ht="15" hidden="false" customHeight="false" outlineLevel="0" collapsed="false">
      <c r="A324" s="1" t="n">
        <v>16</v>
      </c>
      <c r="B324" s="1" t="n">
        <v>1</v>
      </c>
      <c r="C324" s="1" t="s">
        <v>1271</v>
      </c>
      <c r="D324" s="1" t="s">
        <v>694</v>
      </c>
      <c r="E324" s="1" t="s">
        <v>1272</v>
      </c>
    </row>
    <row r="325" customFormat="false" ht="15" hidden="false" customHeight="false" outlineLevel="0" collapsed="false">
      <c r="A325" s="1" t="n">
        <v>17</v>
      </c>
      <c r="B325" s="1" t="n">
        <v>1</v>
      </c>
      <c r="C325" s="1" t="s">
        <v>1273</v>
      </c>
      <c r="D325" s="1" t="s">
        <v>691</v>
      </c>
      <c r="E325" s="1" t="s">
        <v>1274</v>
      </c>
    </row>
    <row r="326" customFormat="false" ht="15" hidden="false" customHeight="false" outlineLevel="0" collapsed="false">
      <c r="A326" s="1" t="n">
        <v>18</v>
      </c>
      <c r="B326" s="1" t="n">
        <v>1</v>
      </c>
      <c r="C326" s="1" t="s">
        <v>1275</v>
      </c>
      <c r="D326" s="1" t="s">
        <v>691</v>
      </c>
      <c r="E326" s="1" t="s">
        <v>1276</v>
      </c>
    </row>
    <row r="327" customFormat="false" ht="15" hidden="false" customHeight="false" outlineLevel="0" collapsed="false">
      <c r="A327" s="1" t="n">
        <v>18</v>
      </c>
      <c r="B327" s="1" t="n">
        <v>1</v>
      </c>
      <c r="C327" s="1" t="s">
        <v>1277</v>
      </c>
      <c r="D327" s="1" t="s">
        <v>694</v>
      </c>
      <c r="E327" s="1" t="s">
        <v>1278</v>
      </c>
    </row>
    <row r="328" customFormat="false" ht="15" hidden="false" customHeight="false" outlineLevel="0" collapsed="false">
      <c r="A328" s="1" t="n">
        <v>19</v>
      </c>
      <c r="B328" s="1" t="n">
        <v>1</v>
      </c>
      <c r="C328" s="1" t="s">
        <v>1279</v>
      </c>
      <c r="D328" s="1" t="s">
        <v>694</v>
      </c>
      <c r="E328" s="1" t="s">
        <v>1280</v>
      </c>
    </row>
    <row r="329" customFormat="false" ht="15" hidden="false" customHeight="false" outlineLevel="0" collapsed="false">
      <c r="A329" s="1" t="n">
        <v>19</v>
      </c>
      <c r="B329" s="1" t="n">
        <v>1</v>
      </c>
      <c r="C329" s="1" t="s">
        <v>1281</v>
      </c>
      <c r="D329" s="1" t="s">
        <v>691</v>
      </c>
      <c r="E329" s="1" t="s">
        <v>1282</v>
      </c>
    </row>
    <row r="330" customFormat="false" ht="15" hidden="false" customHeight="false" outlineLevel="0" collapsed="false">
      <c r="A330" s="1" t="n">
        <v>21</v>
      </c>
      <c r="B330" s="1" t="n">
        <v>1</v>
      </c>
      <c r="C330" s="1" t="s">
        <v>1283</v>
      </c>
      <c r="D330" s="1" t="s">
        <v>696</v>
      </c>
      <c r="E330" s="1" t="s">
        <v>1284</v>
      </c>
    </row>
    <row r="331" customFormat="false" ht="15" hidden="false" customHeight="false" outlineLevel="0" collapsed="false">
      <c r="A331" s="1" t="n">
        <v>24</v>
      </c>
      <c r="B331" s="1" t="n">
        <v>1</v>
      </c>
      <c r="C331" s="1" t="s">
        <v>1285</v>
      </c>
      <c r="D331" s="1" t="s">
        <v>691</v>
      </c>
      <c r="E331" s="1" t="s">
        <v>1286</v>
      </c>
    </row>
    <row r="332" customFormat="false" ht="15" hidden="false" customHeight="false" outlineLevel="0" collapsed="false">
      <c r="A332" s="1" t="n">
        <v>24</v>
      </c>
      <c r="B332" s="1" t="n">
        <v>1</v>
      </c>
      <c r="C332" s="1" t="s">
        <v>1287</v>
      </c>
      <c r="D332" s="1" t="s">
        <v>702</v>
      </c>
      <c r="E332" s="1" t="s">
        <v>1288</v>
      </c>
    </row>
    <row r="333" customFormat="false" ht="15" hidden="false" customHeight="false" outlineLevel="0" collapsed="false">
      <c r="A333" s="1" t="n">
        <v>25</v>
      </c>
      <c r="B333" s="1" t="n">
        <v>1</v>
      </c>
      <c r="C333" s="1" t="s">
        <v>1289</v>
      </c>
      <c r="D333" s="1" t="s">
        <v>691</v>
      </c>
      <c r="E333" s="1" t="s">
        <v>1290</v>
      </c>
    </row>
    <row r="334" customFormat="false" ht="15" hidden="false" customHeight="false" outlineLevel="0" collapsed="false">
      <c r="A334" s="1" t="n">
        <v>28</v>
      </c>
      <c r="B334" s="1" t="n">
        <v>1</v>
      </c>
      <c r="C334" s="1" t="s">
        <v>1291</v>
      </c>
      <c r="D334" s="1" t="s">
        <v>691</v>
      </c>
      <c r="E334" s="1" t="s">
        <v>1292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61"/>
  <sheetViews>
    <sheetView showFormulas="false" showGridLines="true" showRowColHeaders="true" showZeros="true" rightToLeft="false" tabSelected="false" showOutlineSymbols="true" defaultGridColor="true" view="normal" topLeftCell="A37" colorId="64" zoomScale="150" zoomScaleNormal="150" zoomScalePageLayoutView="100" workbookViewId="0">
      <selection pane="topLeft" activeCell="C50" activeCellId="0" sqref="C5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7.42"/>
    <col collapsed="false" customWidth="true" hidden="false" outlineLevel="0" max="3" min="3" style="1" width="11.29"/>
  </cols>
  <sheetData>
    <row r="1" customFormat="false" ht="15" hidden="false" customHeight="false" outlineLevel="0" collapsed="false">
      <c r="A1" s="38" t="s">
        <v>1293</v>
      </c>
      <c r="B1" s="38" t="s">
        <v>1294</v>
      </c>
      <c r="C1" s="22" t="s">
        <v>53</v>
      </c>
    </row>
    <row r="2" customFormat="false" ht="15" hidden="false" customHeight="false" outlineLevel="0" collapsed="false">
      <c r="A2" s="1" t="n">
        <v>68</v>
      </c>
      <c r="B2" s="1" t="n">
        <v>3</v>
      </c>
      <c r="C2" s="1" t="s">
        <v>1295</v>
      </c>
    </row>
    <row r="3" customFormat="false" ht="15" hidden="false" customHeight="false" outlineLevel="0" collapsed="false">
      <c r="A3" s="1" t="n">
        <v>76</v>
      </c>
      <c r="B3" s="1" t="n">
        <v>3</v>
      </c>
      <c r="C3" s="1" t="s">
        <v>1296</v>
      </c>
    </row>
    <row r="4" customFormat="false" ht="15" hidden="false" customHeight="false" outlineLevel="0" collapsed="false">
      <c r="A4" s="1" t="n">
        <v>81</v>
      </c>
      <c r="B4" s="1" t="n">
        <v>3</v>
      </c>
      <c r="C4" s="1" t="s">
        <v>1297</v>
      </c>
    </row>
    <row r="5" customFormat="false" ht="15" hidden="false" customHeight="false" outlineLevel="0" collapsed="false">
      <c r="A5" s="1" t="n">
        <v>85</v>
      </c>
      <c r="B5" s="1" t="n">
        <v>3</v>
      </c>
      <c r="C5" s="1" t="s">
        <v>1298</v>
      </c>
    </row>
    <row r="6" customFormat="false" ht="15" hidden="false" customHeight="false" outlineLevel="0" collapsed="false">
      <c r="A6" s="1" t="n">
        <v>88</v>
      </c>
      <c r="B6" s="1" t="n">
        <v>3</v>
      </c>
      <c r="C6" s="1" t="s">
        <v>1299</v>
      </c>
    </row>
    <row r="7" customFormat="false" ht="15" hidden="false" customHeight="false" outlineLevel="0" collapsed="false">
      <c r="A7" s="1" t="n">
        <v>90</v>
      </c>
      <c r="B7" s="1" t="n">
        <v>3</v>
      </c>
      <c r="C7" s="1" t="s">
        <v>1300</v>
      </c>
    </row>
    <row r="8" customFormat="false" ht="15" hidden="false" customHeight="false" outlineLevel="0" collapsed="false">
      <c r="A8" s="1" t="n">
        <v>100</v>
      </c>
      <c r="B8" s="1" t="n">
        <v>3</v>
      </c>
      <c r="C8" s="1" t="s">
        <v>1301</v>
      </c>
    </row>
    <row r="9" customFormat="false" ht="15" hidden="false" customHeight="false" outlineLevel="0" collapsed="false">
      <c r="A9" s="1" t="n">
        <v>100</v>
      </c>
      <c r="B9" s="1" t="n">
        <v>3</v>
      </c>
      <c r="C9" s="1" t="s">
        <v>1302</v>
      </c>
    </row>
    <row r="10" customFormat="false" ht="15" hidden="false" customHeight="false" outlineLevel="0" collapsed="false">
      <c r="A10" s="1" t="n">
        <v>107</v>
      </c>
      <c r="B10" s="1" t="n">
        <v>3</v>
      </c>
      <c r="C10" s="1" t="s">
        <v>1303</v>
      </c>
    </row>
    <row r="11" customFormat="false" ht="15" hidden="false" customHeight="false" outlineLevel="0" collapsed="false">
      <c r="A11" s="1" t="n">
        <v>110</v>
      </c>
      <c r="B11" s="1" t="n">
        <v>3</v>
      </c>
      <c r="C11" s="1" t="s">
        <v>1304</v>
      </c>
    </row>
    <row r="12" customFormat="false" ht="15" hidden="false" customHeight="false" outlineLevel="0" collapsed="false">
      <c r="A12" s="1" t="n">
        <v>112</v>
      </c>
      <c r="B12" s="1" t="n">
        <v>3</v>
      </c>
      <c r="C12" s="1" t="s">
        <v>1305</v>
      </c>
    </row>
    <row r="13" customFormat="false" ht="15" hidden="false" customHeight="false" outlineLevel="0" collapsed="false">
      <c r="A13" s="1" t="n">
        <v>114</v>
      </c>
      <c r="B13" s="1" t="n">
        <v>3</v>
      </c>
      <c r="C13" s="1" t="s">
        <v>1306</v>
      </c>
    </row>
    <row r="14" customFormat="false" ht="15" hidden="false" customHeight="false" outlineLevel="0" collapsed="false">
      <c r="A14" s="1" t="n">
        <v>115</v>
      </c>
      <c r="B14" s="1" t="n">
        <v>3</v>
      </c>
      <c r="C14" s="1" t="s">
        <v>1307</v>
      </c>
    </row>
    <row r="15" customFormat="false" ht="15" hidden="false" customHeight="false" outlineLevel="0" collapsed="false">
      <c r="A15" s="1" t="n">
        <v>117</v>
      </c>
      <c r="B15" s="1" t="n">
        <v>3</v>
      </c>
      <c r="C15" s="1" t="s">
        <v>1308</v>
      </c>
    </row>
    <row r="16" customFormat="false" ht="15" hidden="false" customHeight="false" outlineLevel="0" collapsed="false">
      <c r="A16" s="1" t="n">
        <v>122</v>
      </c>
      <c r="B16" s="1" t="n">
        <v>3</v>
      </c>
      <c r="C16" s="1" t="s">
        <v>1309</v>
      </c>
    </row>
    <row r="17" customFormat="false" ht="15" hidden="false" customHeight="false" outlineLevel="0" collapsed="false">
      <c r="A17" s="1" t="n">
        <v>125</v>
      </c>
      <c r="B17" s="1" t="n">
        <v>3</v>
      </c>
      <c r="C17" s="1" t="s">
        <v>1310</v>
      </c>
    </row>
    <row r="18" customFormat="false" ht="15" hidden="false" customHeight="false" outlineLevel="0" collapsed="false">
      <c r="A18" s="1" t="n">
        <v>127</v>
      </c>
      <c r="B18" s="1" t="n">
        <v>3</v>
      </c>
      <c r="C18" s="1" t="s">
        <v>1311</v>
      </c>
    </row>
    <row r="19" customFormat="false" ht="15" hidden="false" customHeight="false" outlineLevel="0" collapsed="false">
      <c r="A19" s="1" t="n">
        <v>135</v>
      </c>
      <c r="B19" s="1" t="n">
        <v>3</v>
      </c>
      <c r="C19" s="1" t="s">
        <v>1312</v>
      </c>
    </row>
    <row r="20" customFormat="false" ht="15" hidden="false" customHeight="false" outlineLevel="0" collapsed="false">
      <c r="A20" s="1" t="n">
        <v>138</v>
      </c>
      <c r="B20" s="1" t="n">
        <v>3</v>
      </c>
      <c r="C20" s="1" t="s">
        <v>1313</v>
      </c>
    </row>
    <row r="21" customFormat="false" ht="15" hidden="false" customHeight="false" outlineLevel="0" collapsed="false">
      <c r="A21" s="1" t="n">
        <v>165</v>
      </c>
      <c r="B21" s="1" t="n">
        <v>3</v>
      </c>
      <c r="C21" s="1" t="s">
        <v>1314</v>
      </c>
    </row>
    <row r="22" customFormat="false" ht="15" hidden="false" customHeight="false" outlineLevel="0" collapsed="false">
      <c r="A22" s="1" t="n">
        <v>180</v>
      </c>
      <c r="B22" s="1" t="n">
        <v>3</v>
      </c>
      <c r="C22" s="1" t="s">
        <v>1315</v>
      </c>
    </row>
    <row r="23" customFormat="false" ht="15" hidden="false" customHeight="false" outlineLevel="0" collapsed="false">
      <c r="A23" s="1" t="n">
        <v>180</v>
      </c>
      <c r="B23" s="1" t="n">
        <v>3</v>
      </c>
      <c r="C23" s="1" t="s">
        <v>1316</v>
      </c>
    </row>
    <row r="24" customFormat="false" ht="15" hidden="false" customHeight="false" outlineLevel="0" collapsed="false">
      <c r="A24" s="1" t="n">
        <v>64</v>
      </c>
      <c r="B24" s="1" t="n">
        <v>4</v>
      </c>
      <c r="C24" s="1" t="s">
        <v>1317</v>
      </c>
    </row>
    <row r="25" customFormat="false" ht="15" hidden="false" customHeight="false" outlineLevel="0" collapsed="false">
      <c r="A25" s="1" t="n">
        <v>75</v>
      </c>
      <c r="B25" s="1" t="n">
        <v>4</v>
      </c>
      <c r="C25" s="1" t="s">
        <v>1318</v>
      </c>
    </row>
    <row r="26" customFormat="false" ht="15" hidden="false" customHeight="false" outlineLevel="0" collapsed="false">
      <c r="A26" s="1" t="n">
        <v>85</v>
      </c>
      <c r="B26" s="1" t="n">
        <v>4</v>
      </c>
      <c r="C26" s="1" t="s">
        <v>1319</v>
      </c>
    </row>
    <row r="27" customFormat="false" ht="15" hidden="false" customHeight="false" outlineLevel="0" collapsed="false">
      <c r="A27" s="1" t="n">
        <v>90</v>
      </c>
      <c r="B27" s="1" t="n">
        <v>4</v>
      </c>
      <c r="C27" s="1" t="s">
        <v>1320</v>
      </c>
    </row>
    <row r="28" customFormat="false" ht="15" hidden="false" customHeight="false" outlineLevel="0" collapsed="false">
      <c r="A28" s="1" t="n">
        <v>95</v>
      </c>
      <c r="B28" s="1" t="n">
        <v>4</v>
      </c>
      <c r="C28" s="1" t="s">
        <v>1321</v>
      </c>
    </row>
    <row r="29" customFormat="false" ht="15" hidden="false" customHeight="false" outlineLevel="0" collapsed="false">
      <c r="A29" s="1" t="n">
        <v>105</v>
      </c>
      <c r="B29" s="1" t="n">
        <v>4</v>
      </c>
      <c r="C29" s="1" t="s">
        <v>1322</v>
      </c>
    </row>
    <row r="30" customFormat="false" ht="15" hidden="false" customHeight="false" outlineLevel="0" collapsed="false">
      <c r="A30" s="1" t="n">
        <v>110</v>
      </c>
      <c r="B30" s="1" t="n">
        <v>4</v>
      </c>
      <c r="C30" s="1" t="s">
        <v>1323</v>
      </c>
    </row>
    <row r="31" customFormat="false" ht="15" hidden="false" customHeight="false" outlineLevel="0" collapsed="false">
      <c r="A31" s="1" t="n">
        <v>112</v>
      </c>
      <c r="B31" s="1" t="n">
        <v>4</v>
      </c>
      <c r="C31" s="1" t="s">
        <v>1324</v>
      </c>
    </row>
    <row r="32" customFormat="false" ht="15" hidden="false" customHeight="false" outlineLevel="0" collapsed="false">
      <c r="A32" s="1" t="n">
        <v>115</v>
      </c>
      <c r="B32" s="1" t="n">
        <v>4</v>
      </c>
      <c r="C32" s="1" t="s">
        <v>1325</v>
      </c>
    </row>
    <row r="33" customFormat="false" ht="15" hidden="false" customHeight="false" outlineLevel="0" collapsed="false">
      <c r="A33" s="1" t="n">
        <v>118</v>
      </c>
      <c r="B33" s="1" t="n">
        <v>4</v>
      </c>
      <c r="C33" s="1" t="s">
        <v>1326</v>
      </c>
    </row>
    <row r="34" customFormat="false" ht="15" hidden="false" customHeight="false" outlineLevel="0" collapsed="false">
      <c r="A34" s="1" t="n">
        <v>122</v>
      </c>
      <c r="B34" s="1" t="n">
        <v>4</v>
      </c>
      <c r="C34" s="1" t="s">
        <v>1327</v>
      </c>
    </row>
    <row r="35" customFormat="false" ht="15" hidden="false" customHeight="false" outlineLevel="0" collapsed="false">
      <c r="A35" s="1" t="n">
        <v>124</v>
      </c>
      <c r="B35" s="1" t="n">
        <v>4</v>
      </c>
      <c r="C35" s="1" t="s">
        <v>1328</v>
      </c>
    </row>
    <row r="36" customFormat="false" ht="15" hidden="false" customHeight="false" outlineLevel="0" collapsed="false">
      <c r="A36" s="1" t="n">
        <v>126</v>
      </c>
      <c r="B36" s="1" t="n">
        <v>4</v>
      </c>
      <c r="C36" s="1" t="s">
        <v>1329</v>
      </c>
    </row>
    <row r="37" customFormat="false" ht="15" hidden="false" customHeight="false" outlineLevel="0" collapsed="false">
      <c r="A37" s="1" t="n">
        <v>130</v>
      </c>
      <c r="B37" s="1" t="n">
        <v>4</v>
      </c>
      <c r="C37" s="1" t="s">
        <v>1330</v>
      </c>
    </row>
    <row r="38" customFormat="false" ht="15" hidden="false" customHeight="false" outlineLevel="0" collapsed="false">
      <c r="A38" s="1" t="n">
        <v>133</v>
      </c>
      <c r="B38" s="1" t="n">
        <v>4</v>
      </c>
      <c r="C38" s="1" t="s">
        <v>1331</v>
      </c>
    </row>
    <row r="39" customFormat="false" ht="15" hidden="false" customHeight="false" outlineLevel="0" collapsed="false">
      <c r="A39" s="1" t="n">
        <v>135</v>
      </c>
      <c r="B39" s="1" t="n">
        <v>4</v>
      </c>
      <c r="C39" s="1" t="s">
        <v>1332</v>
      </c>
    </row>
    <row r="40" customFormat="false" ht="15" hidden="false" customHeight="false" outlineLevel="0" collapsed="false">
      <c r="A40" s="1" t="n">
        <v>137</v>
      </c>
      <c r="B40" s="1" t="n">
        <v>4</v>
      </c>
      <c r="C40" s="1" t="s">
        <v>1333</v>
      </c>
    </row>
    <row r="41" customFormat="false" ht="15" hidden="false" customHeight="false" outlineLevel="0" collapsed="false">
      <c r="A41" s="1" t="n">
        <v>139</v>
      </c>
      <c r="B41" s="1" t="n">
        <v>4</v>
      </c>
      <c r="C41" s="1" t="s">
        <v>1334</v>
      </c>
    </row>
    <row r="42" customFormat="false" ht="15" hidden="false" customHeight="false" outlineLevel="0" collapsed="false">
      <c r="A42" s="1" t="n">
        <v>150</v>
      </c>
      <c r="B42" s="1" t="n">
        <v>4</v>
      </c>
      <c r="C42" s="1" t="s">
        <v>1335</v>
      </c>
    </row>
    <row r="43" customFormat="false" ht="15" hidden="false" customHeight="false" outlineLevel="0" collapsed="false">
      <c r="A43" s="1" t="n">
        <v>155</v>
      </c>
      <c r="B43" s="1" t="n">
        <v>4</v>
      </c>
      <c r="C43" s="1" t="s">
        <v>1336</v>
      </c>
    </row>
    <row r="44" customFormat="false" ht="15" hidden="false" customHeight="false" outlineLevel="0" collapsed="false">
      <c r="A44" s="1" t="n">
        <v>158</v>
      </c>
      <c r="B44" s="1" t="n">
        <v>4</v>
      </c>
      <c r="C44" s="1" t="s">
        <v>1337</v>
      </c>
    </row>
    <row r="45" customFormat="false" ht="15" hidden="false" customHeight="false" outlineLevel="0" collapsed="false">
      <c r="A45" s="1" t="n">
        <v>162</v>
      </c>
      <c r="B45" s="1" t="n">
        <v>4</v>
      </c>
      <c r="C45" s="1" t="s">
        <v>1338</v>
      </c>
    </row>
    <row r="46" customFormat="false" ht="15" hidden="false" customHeight="false" outlineLevel="0" collapsed="false">
      <c r="A46" s="1" t="n">
        <v>176</v>
      </c>
      <c r="B46" s="1" t="n">
        <v>4</v>
      </c>
      <c r="C46" s="1" t="s">
        <v>1339</v>
      </c>
    </row>
    <row r="47" customFormat="false" ht="15" hidden="false" customHeight="false" outlineLevel="0" collapsed="false">
      <c r="A47" s="1" t="n">
        <v>177</v>
      </c>
      <c r="B47" s="1" t="n">
        <v>4</v>
      </c>
      <c r="C47" s="1" t="s">
        <v>1340</v>
      </c>
    </row>
    <row r="48" customFormat="false" ht="15" hidden="false" customHeight="false" outlineLevel="0" collapsed="false">
      <c r="A48" s="1" t="n">
        <v>180</v>
      </c>
      <c r="B48" s="1" t="n">
        <v>4</v>
      </c>
      <c r="C48" s="1" t="s">
        <v>1341</v>
      </c>
    </row>
    <row r="49" customFormat="false" ht="15" hidden="false" customHeight="false" outlineLevel="0" collapsed="false">
      <c r="A49" s="1" t="n">
        <v>184</v>
      </c>
      <c r="B49" s="1" t="n">
        <v>4</v>
      </c>
      <c r="C49" s="1" t="s">
        <v>1342</v>
      </c>
    </row>
    <row r="50" customFormat="false" ht="15" hidden="false" customHeight="false" outlineLevel="0" collapsed="false">
      <c r="A50" s="1" t="n">
        <v>186</v>
      </c>
      <c r="B50" s="1" t="n">
        <v>4</v>
      </c>
      <c r="C50" s="1" t="s">
        <v>1343</v>
      </c>
    </row>
    <row r="51" customFormat="false" ht="15" hidden="false" customHeight="false" outlineLevel="0" collapsed="false">
      <c r="A51" s="1" t="n">
        <v>188</v>
      </c>
      <c r="B51" s="1" t="n">
        <v>4</v>
      </c>
      <c r="C51" s="1" t="s">
        <v>1344</v>
      </c>
    </row>
    <row r="61" customFormat="false" ht="15.75" hidden="false" customHeight="false" outlineLevel="0" collapsed="false">
      <c r="A61" s="37"/>
    </row>
    <row r="121" customFormat="false" ht="15.75" hidden="false" customHeight="false" outlineLevel="0" collapsed="false">
      <c r="A121" s="37"/>
    </row>
    <row r="181" customFormat="false" ht="15.75" hidden="false" customHeight="false" outlineLevel="0" collapsed="false">
      <c r="A181" s="37"/>
    </row>
    <row r="241" customFormat="false" ht="15.75" hidden="false" customHeight="false" outlineLevel="0" collapsed="false">
      <c r="A241" s="37"/>
    </row>
    <row r="301" customFormat="false" ht="15.75" hidden="false" customHeight="false" outlineLevel="0" collapsed="false">
      <c r="A301" s="37"/>
    </row>
    <row r="361" customFormat="false" ht="15.75" hidden="false" customHeight="false" outlineLevel="0" collapsed="false">
      <c r="A361" s="37"/>
    </row>
    <row r="421" customFormat="false" ht="15.75" hidden="false" customHeight="false" outlineLevel="0" collapsed="false">
      <c r="A421" s="37"/>
    </row>
    <row r="481" customFormat="false" ht="15.75" hidden="false" customHeight="false" outlineLevel="0" collapsed="false">
      <c r="A481" s="37"/>
    </row>
    <row r="541" customFormat="false" ht="15.75" hidden="false" customHeight="false" outlineLevel="0" collapsed="false">
      <c r="A541" s="37"/>
    </row>
    <row r="601" customFormat="false" ht="15.75" hidden="false" customHeight="false" outlineLevel="0" collapsed="false">
      <c r="A601" s="37"/>
    </row>
    <row r="661" customFormat="false" ht="15.75" hidden="false" customHeight="false" outlineLevel="0" collapsed="false">
      <c r="A661" s="3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3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2" activeCellId="0" sqref="G2"/>
    </sheetView>
  </sheetViews>
  <sheetFormatPr defaultColWidth="8.6796875" defaultRowHeight="15" zeroHeight="false" outlineLevelRow="0" outlineLevelCol="0"/>
  <cols>
    <col collapsed="false" customWidth="true" hidden="false" outlineLevel="0" max="4" min="4" style="1" width="13.33"/>
    <col collapsed="false" customWidth="true" hidden="false" outlineLevel="0" max="5" min="5" style="1" width="15.2"/>
    <col collapsed="false" customWidth="true" hidden="false" outlineLevel="0" max="6" min="6" style="1" width="15.07"/>
    <col collapsed="false" customWidth="true" hidden="false" outlineLevel="0" max="7" min="7" style="1" width="13.59"/>
    <col collapsed="false" customWidth="true" hidden="false" outlineLevel="0" max="8" min="8" style="1" width="14.53"/>
  </cols>
  <sheetData>
    <row r="1" customFormat="false" ht="13.8" hidden="false" customHeight="false" outlineLevel="0" collapsed="false">
      <c r="B1" s="39" t="s">
        <v>1345</v>
      </c>
      <c r="C1" s="39"/>
      <c r="D1" s="40" t="s">
        <v>1346</v>
      </c>
      <c r="E1" s="40" t="s">
        <v>1347</v>
      </c>
      <c r="F1" s="40" t="s">
        <v>1348</v>
      </c>
      <c r="G1" s="40" t="s">
        <v>1346</v>
      </c>
      <c r="H1" s="40" t="s">
        <v>1349</v>
      </c>
    </row>
    <row r="2" customFormat="false" ht="13.8" hidden="false" customHeight="false" outlineLevel="0" collapsed="false">
      <c r="B2" s="40" t="s">
        <v>1350</v>
      </c>
      <c r="C2" s="40" t="s">
        <v>1351</v>
      </c>
      <c r="D2" s="40" t="s">
        <v>1352</v>
      </c>
      <c r="E2" s="40" t="s">
        <v>1353</v>
      </c>
      <c r="F2" s="40" t="s">
        <v>1354</v>
      </c>
      <c r="G2" s="40" t="s">
        <v>1355</v>
      </c>
      <c r="H2" s="40" t="s">
        <v>1356</v>
      </c>
    </row>
    <row r="3" customFormat="false" ht="15.75" hidden="false" customHeight="false" outlineLevel="0" collapsed="false">
      <c r="A3" s="1" t="str">
        <f aca="false">B3&amp;C3</f>
        <v>105110</v>
      </c>
      <c r="B3" s="41" t="n">
        <v>105</v>
      </c>
      <c r="C3" s="42" t="n">
        <v>110</v>
      </c>
      <c r="D3" s="42" t="s">
        <v>1357</v>
      </c>
      <c r="E3" s="43" t="n">
        <v>1.4079</v>
      </c>
      <c r="F3" s="42" t="s">
        <v>1358</v>
      </c>
      <c r="G3" s="42" t="s">
        <v>1359</v>
      </c>
      <c r="H3" s="44" t="n">
        <f aca="false">((343-3+B3-3)*2-2-2)*C3*1.2*8.3/1000000</f>
        <v>0.964128</v>
      </c>
    </row>
    <row r="4" customFormat="false" ht="15.75" hidden="false" customHeight="false" outlineLevel="0" collapsed="false">
      <c r="A4" s="1" t="str">
        <f aca="false">B4&amp;C4</f>
        <v>105130</v>
      </c>
      <c r="B4" s="41" t="n">
        <v>105</v>
      </c>
      <c r="C4" s="45" t="n">
        <v>130</v>
      </c>
      <c r="D4" s="45" t="s">
        <v>1360</v>
      </c>
      <c r="E4" s="46" t="n">
        <v>1.66388824602</v>
      </c>
      <c r="F4" s="45" t="s">
        <v>1361</v>
      </c>
      <c r="G4" s="45" t="s">
        <v>1362</v>
      </c>
      <c r="H4" s="44" t="n">
        <f aca="false">((343-3+B4-3)*2-2-2)*C4*1.2*8.3/1000000</f>
        <v>1.139424</v>
      </c>
    </row>
    <row r="5" customFormat="false" ht="15.75" hidden="false" customHeight="false" outlineLevel="0" collapsed="false">
      <c r="A5" s="1" t="str">
        <f aca="false">B5&amp;C5</f>
        <v>105142</v>
      </c>
      <c r="B5" s="41" t="n">
        <v>105</v>
      </c>
      <c r="C5" s="42" t="n">
        <v>142</v>
      </c>
      <c r="D5" s="42" t="s">
        <v>1363</v>
      </c>
      <c r="E5" s="43" t="n">
        <v>1.817477930268</v>
      </c>
      <c r="F5" s="42" t="s">
        <v>1364</v>
      </c>
      <c r="G5" s="42" t="s">
        <v>1365</v>
      </c>
      <c r="H5" s="44" t="n">
        <f aca="false">((343-3+B5-3)*2-2-2)*C5*1.2*8.3/1000000</f>
        <v>1.2446016</v>
      </c>
    </row>
    <row r="6" customFormat="false" ht="15.75" hidden="false" customHeight="false" outlineLevel="0" collapsed="false">
      <c r="A6" s="1" t="str">
        <f aca="false">B6&amp;C6</f>
        <v>105150</v>
      </c>
      <c r="B6" s="41" t="n">
        <v>105</v>
      </c>
      <c r="C6" s="45" t="n">
        <v>150</v>
      </c>
      <c r="D6" s="45" t="s">
        <v>1366</v>
      </c>
      <c r="E6" s="46" t="n">
        <v>1.9198710531</v>
      </c>
      <c r="F6" s="45" t="s">
        <v>1367</v>
      </c>
      <c r="G6" s="45" t="s">
        <v>1368</v>
      </c>
      <c r="H6" s="44" t="n">
        <f aca="false">((343-3+B6-3)*2-2-2)*C6*1.2*8.3/1000000</f>
        <v>1.31472</v>
      </c>
    </row>
    <row r="7" customFormat="false" ht="15.75" hidden="false" customHeight="false" outlineLevel="0" collapsed="false">
      <c r="A7" s="1" t="str">
        <f aca="false">B7&amp;C7</f>
        <v>105160</v>
      </c>
      <c r="B7" s="41" t="n">
        <v>105</v>
      </c>
      <c r="C7" s="42" t="n">
        <v>160</v>
      </c>
      <c r="D7" s="42" t="s">
        <v>1369</v>
      </c>
      <c r="E7" s="43" t="n">
        <v>2.04786245664</v>
      </c>
      <c r="F7" s="42" t="s">
        <v>1370</v>
      </c>
      <c r="G7" s="42" t="s">
        <v>1371</v>
      </c>
      <c r="H7" s="44" t="n">
        <f aca="false">((343-3+B7-3)*2-2-2)*C7*1.2*8.3/1000000</f>
        <v>1.402368</v>
      </c>
    </row>
    <row r="8" customFormat="false" ht="15.75" hidden="false" customHeight="false" outlineLevel="0" collapsed="false">
      <c r="A8" s="1" t="str">
        <f aca="false">B8&amp;C8</f>
        <v>105182</v>
      </c>
      <c r="B8" s="41" t="n">
        <v>105</v>
      </c>
      <c r="C8" s="45" t="n">
        <v>182</v>
      </c>
      <c r="D8" s="45" t="s">
        <v>1372</v>
      </c>
      <c r="E8" s="46" t="n">
        <v>2.329443544428</v>
      </c>
      <c r="F8" s="45" t="s">
        <v>1373</v>
      </c>
      <c r="G8" s="45" t="s">
        <v>1374</v>
      </c>
      <c r="H8" s="44" t="n">
        <f aca="false">((343-3+B8-3)*2-2-2)*C8*1.2*8.3/1000000</f>
        <v>1.5951936</v>
      </c>
    </row>
    <row r="9" customFormat="false" ht="15.75" hidden="false" customHeight="false" outlineLevel="0" collapsed="false">
      <c r="A9" s="1" t="str">
        <f aca="false">B9&amp;C9</f>
        <v>105190</v>
      </c>
      <c r="B9" s="41" t="n">
        <v>105</v>
      </c>
      <c r="C9" s="45" t="n">
        <v>190</v>
      </c>
      <c r="D9" s="45" t="s">
        <v>1375</v>
      </c>
      <c r="E9" s="46" t="n">
        <v>2.43183666726</v>
      </c>
      <c r="F9" s="45" t="s">
        <v>1376</v>
      </c>
      <c r="G9" s="45" t="s">
        <v>1377</v>
      </c>
      <c r="H9" s="44" t="n">
        <f aca="false">((343-3+B9-3)*2-2-2)*C9*1.2*8.3/1000000</f>
        <v>1.665312</v>
      </c>
    </row>
    <row r="10" customFormat="false" ht="15.75" hidden="false" customHeight="false" outlineLevel="0" collapsed="false">
      <c r="A10" s="1" t="str">
        <f aca="false">B10&amp;C10</f>
        <v>105220</v>
      </c>
      <c r="B10" s="41" t="n">
        <v>105</v>
      </c>
      <c r="C10" s="42" t="n">
        <v>220</v>
      </c>
      <c r="D10" s="42" t="s">
        <v>1378</v>
      </c>
      <c r="E10" s="43" t="n">
        <v>2.81581087788</v>
      </c>
      <c r="F10" s="42" t="s">
        <v>1379</v>
      </c>
      <c r="G10" s="42" t="s">
        <v>1380</v>
      </c>
      <c r="H10" s="44" t="n">
        <f aca="false">((343-3+B10-3)*2-2-2)*C10*1.2*8.3/1000000</f>
        <v>1.928256</v>
      </c>
    </row>
    <row r="11" customFormat="false" ht="15.75" hidden="false" customHeight="false" outlineLevel="0" collapsed="false">
      <c r="A11" s="1" t="str">
        <f aca="false">B11&amp;C11</f>
        <v>105235</v>
      </c>
      <c r="B11" s="41" t="n">
        <v>105</v>
      </c>
      <c r="C11" s="45" t="n">
        <v>235</v>
      </c>
      <c r="D11" s="45" t="s">
        <v>1381</v>
      </c>
      <c r="E11" s="46" t="n">
        <v>3.00779798319</v>
      </c>
      <c r="F11" s="45" t="s">
        <v>1382</v>
      </c>
      <c r="G11" s="45" t="s">
        <v>1383</v>
      </c>
      <c r="H11" s="44" t="n">
        <f aca="false">((343-3+B11-3)*2-2-2)*C11*1.2*8.3/1000000</f>
        <v>2.059728</v>
      </c>
    </row>
    <row r="12" customFormat="false" ht="15.75" hidden="false" customHeight="false" outlineLevel="0" collapsed="false">
      <c r="A12" s="1" t="str">
        <f aca="false">B12&amp;C12</f>
        <v>105250</v>
      </c>
      <c r="B12" s="41" t="n">
        <v>105</v>
      </c>
      <c r="C12" s="42" t="n">
        <v>250</v>
      </c>
      <c r="D12" s="42" t="s">
        <v>1384</v>
      </c>
      <c r="E12" s="43" t="n">
        <v>3.1997850885</v>
      </c>
      <c r="F12" s="42" t="s">
        <v>1385</v>
      </c>
      <c r="G12" s="42" t="s">
        <v>1386</v>
      </c>
      <c r="H12" s="44" t="n">
        <f aca="false">((343-3+B12-3)*2-2-2)*C12*1.2*8.3/1000000</f>
        <v>2.1912</v>
      </c>
    </row>
    <row r="13" customFormat="false" ht="15.75" hidden="false" customHeight="false" outlineLevel="0" collapsed="false">
      <c r="A13" s="1" t="str">
        <f aca="false">B13&amp;C13</f>
        <v>105257</v>
      </c>
      <c r="B13" s="41" t="n">
        <v>105</v>
      </c>
      <c r="C13" s="45" t="n">
        <v>257</v>
      </c>
      <c r="D13" s="45" t="s">
        <v>1387</v>
      </c>
      <c r="E13" s="46" t="n">
        <v>3.289379070978</v>
      </c>
      <c r="F13" s="45" t="s">
        <v>1388</v>
      </c>
      <c r="G13" s="45" t="s">
        <v>1389</v>
      </c>
      <c r="H13" s="44" t="n">
        <f aca="false">((343-3+B13-3)*2-2-2)*C13*1.2*8.3/1000000</f>
        <v>2.2525536</v>
      </c>
    </row>
    <row r="14" customFormat="false" ht="15.75" hidden="false" customHeight="false" outlineLevel="0" collapsed="false">
      <c r="A14" s="1" t="str">
        <f aca="false">B14&amp;C14</f>
        <v>105280</v>
      </c>
      <c r="B14" s="41" t="n">
        <v>105</v>
      </c>
      <c r="C14" s="42" t="n">
        <v>280</v>
      </c>
      <c r="D14" s="42" t="s">
        <v>1390</v>
      </c>
      <c r="E14" s="43" t="n">
        <v>3.58375929912</v>
      </c>
      <c r="F14" s="42" t="s">
        <v>1391</v>
      </c>
      <c r="G14" s="42" t="s">
        <v>1392</v>
      </c>
      <c r="H14" s="44" t="n">
        <f aca="false">((343-3+B14-3)*2-2-2)*C14*1.2*8.3/1000000</f>
        <v>2.454144</v>
      </c>
    </row>
    <row r="15" customFormat="false" ht="15.75" hidden="false" customHeight="false" outlineLevel="0" collapsed="false">
      <c r="A15" s="1" t="str">
        <f aca="false">B15&amp;C15</f>
        <v>105290</v>
      </c>
      <c r="B15" s="41" t="n">
        <v>105</v>
      </c>
      <c r="C15" s="45" t="n">
        <v>290</v>
      </c>
      <c r="D15" s="45" t="s">
        <v>1393</v>
      </c>
      <c r="E15" s="46" t="n">
        <v>3.71175070266</v>
      </c>
      <c r="F15" s="45" t="s">
        <v>1394</v>
      </c>
      <c r="G15" s="45" t="s">
        <v>1395</v>
      </c>
      <c r="H15" s="44" t="n">
        <f aca="false">((343-3+B15-3)*2-2-2)*C15*1.2*8.3/1000000</f>
        <v>2.541792</v>
      </c>
    </row>
    <row r="16" customFormat="false" ht="15.75" hidden="false" customHeight="false" outlineLevel="0" collapsed="false">
      <c r="A16" s="1" t="str">
        <f aca="false">B16&amp;C16</f>
        <v>105310</v>
      </c>
      <c r="B16" s="41" t="n">
        <v>105</v>
      </c>
      <c r="C16" s="42" t="n">
        <v>310</v>
      </c>
      <c r="D16" s="42" t="s">
        <v>1396</v>
      </c>
      <c r="E16" s="43" t="n">
        <v>3.96773350974</v>
      </c>
      <c r="F16" s="42" t="s">
        <v>1397</v>
      </c>
      <c r="G16" s="42" t="s">
        <v>1398</v>
      </c>
      <c r="H16" s="44" t="n">
        <f aca="false">((343-3+B16-3)*2-2-2)*C16*1.2*8.3/1000000</f>
        <v>2.717088</v>
      </c>
    </row>
    <row r="17" customFormat="false" ht="15.75" hidden="false" customHeight="false" outlineLevel="0" collapsed="false">
      <c r="A17" s="1" t="str">
        <f aca="false">B17&amp;C17</f>
        <v>105320</v>
      </c>
      <c r="B17" s="41" t="n">
        <v>105</v>
      </c>
      <c r="C17" s="45" t="n">
        <v>320</v>
      </c>
      <c r="D17" s="45" t="s">
        <v>1399</v>
      </c>
      <c r="E17" s="46" t="n">
        <v>4.09572491328</v>
      </c>
      <c r="F17" s="45" t="s">
        <v>1400</v>
      </c>
      <c r="G17" s="45" t="s">
        <v>1401</v>
      </c>
      <c r="H17" s="44" t="n">
        <f aca="false">((343-3+B17-3)*2-2-2)*C17*1.2*8.3/1000000</f>
        <v>2.804736</v>
      </c>
    </row>
    <row r="18" customFormat="false" ht="15.75" hidden="false" customHeight="false" outlineLevel="0" collapsed="false">
      <c r="A18" s="1" t="str">
        <f aca="false">B18&amp;C18</f>
        <v>105340</v>
      </c>
      <c r="B18" s="41" t="n">
        <v>105</v>
      </c>
      <c r="C18" s="42" t="n">
        <v>340</v>
      </c>
      <c r="D18" s="42" t="s">
        <v>1402</v>
      </c>
      <c r="E18" s="43" t="n">
        <v>4.35170772036</v>
      </c>
      <c r="F18" s="42" t="s">
        <v>1403</v>
      </c>
      <c r="G18" s="42" t="s">
        <v>1404</v>
      </c>
      <c r="H18" s="44" t="n">
        <f aca="false">((343-3+B18-3)*2-2-2)*C18*1.2*8.3/1000000</f>
        <v>2.980032</v>
      </c>
    </row>
    <row r="19" customFormat="false" ht="15.75" hidden="false" customHeight="false" outlineLevel="0" collapsed="false">
      <c r="A19" s="1" t="str">
        <f aca="false">B19&amp;C19</f>
        <v>105355</v>
      </c>
      <c r="B19" s="41" t="n">
        <v>105</v>
      </c>
      <c r="C19" s="45" t="n">
        <v>355</v>
      </c>
      <c r="D19" s="45" t="s">
        <v>1405</v>
      </c>
      <c r="E19" s="46" t="n">
        <v>4.54369482567</v>
      </c>
      <c r="F19" s="45" t="s">
        <v>1406</v>
      </c>
      <c r="G19" s="45" t="s">
        <v>1407</v>
      </c>
      <c r="H19" s="44" t="n">
        <f aca="false">((343-3+B19-3)*2-2-2)*C19*1.2*8.3/1000000</f>
        <v>3.111504</v>
      </c>
    </row>
    <row r="20" customFormat="false" ht="15.75" hidden="false" customHeight="false" outlineLevel="0" collapsed="false">
      <c r="A20" s="1" t="str">
        <f aca="false">B20&amp;C20</f>
        <v>105375</v>
      </c>
      <c r="B20" s="41" t="n">
        <v>105</v>
      </c>
      <c r="C20" s="42" t="n">
        <v>375</v>
      </c>
      <c r="D20" s="42" t="s">
        <v>1408</v>
      </c>
      <c r="E20" s="43" t="n">
        <v>4.79967763275</v>
      </c>
      <c r="F20" s="42" t="s">
        <v>1409</v>
      </c>
      <c r="G20" s="42" t="s">
        <v>1410</v>
      </c>
      <c r="H20" s="44" t="n">
        <f aca="false">((343-3+B20-3)*2-2-2)*C20*1.2*8.3/1000000</f>
        <v>3.2868</v>
      </c>
    </row>
    <row r="21" customFormat="false" ht="15.75" hidden="false" customHeight="false" outlineLevel="0" collapsed="false">
      <c r="A21" s="1" t="str">
        <f aca="false">B21&amp;C21</f>
        <v>105395</v>
      </c>
      <c r="B21" s="41" t="n">
        <v>105</v>
      </c>
      <c r="C21" s="45" t="n">
        <v>395</v>
      </c>
      <c r="D21" s="45" t="s">
        <v>1411</v>
      </c>
      <c r="E21" s="46" t="n">
        <v>5.05566043983</v>
      </c>
      <c r="F21" s="45" t="s">
        <v>1412</v>
      </c>
      <c r="G21" s="45" t="s">
        <v>1413</v>
      </c>
      <c r="H21" s="44" t="n">
        <f aca="false">((343-3+B21-3)*2-2-2)*C21*1.2*8.3/1000000</f>
        <v>3.462096</v>
      </c>
    </row>
    <row r="22" customFormat="false" ht="15.75" hidden="false" customHeight="false" outlineLevel="0" collapsed="false">
      <c r="A22" s="1" t="str">
        <f aca="false">B22&amp;C22</f>
        <v>105400</v>
      </c>
      <c r="B22" s="41" t="n">
        <v>105</v>
      </c>
      <c r="C22" s="42" t="n">
        <v>400</v>
      </c>
      <c r="D22" s="42" t="s">
        <v>1414</v>
      </c>
      <c r="E22" s="43" t="n">
        <v>5.1196561416</v>
      </c>
      <c r="F22" s="42" t="s">
        <v>1415</v>
      </c>
      <c r="G22" s="42" t="s">
        <v>1416</v>
      </c>
      <c r="H22" s="44" t="n">
        <f aca="false">((343-3+B22-3)*2-2-2)*C22*1.2*8.3/1000000</f>
        <v>3.50592</v>
      </c>
    </row>
    <row r="23" customFormat="false" ht="15.75" hidden="false" customHeight="false" outlineLevel="0" collapsed="false">
      <c r="A23" s="1" t="str">
        <f aca="false">B23&amp;C23</f>
        <v>105440</v>
      </c>
      <c r="B23" s="41" t="n">
        <v>105</v>
      </c>
      <c r="C23" s="42" t="n">
        <v>440</v>
      </c>
      <c r="D23" s="42" t="s">
        <v>1417</v>
      </c>
      <c r="E23" s="43" t="n">
        <v>5.63162175576</v>
      </c>
      <c r="F23" s="42" t="s">
        <v>1418</v>
      </c>
      <c r="G23" s="42" t="s">
        <v>1419</v>
      </c>
      <c r="H23" s="44" t="n">
        <f aca="false">((343-3+B23-3)*2-2-2)*C23*1.2*8.3/1000000</f>
        <v>3.856512</v>
      </c>
    </row>
    <row r="24" customFormat="false" ht="15.75" hidden="false" customHeight="false" outlineLevel="0" collapsed="false">
      <c r="A24" s="1" t="str">
        <f aca="false">B24&amp;C24</f>
        <v>105500</v>
      </c>
      <c r="B24" s="41" t="n">
        <v>105</v>
      </c>
      <c r="C24" s="45" t="n">
        <v>500</v>
      </c>
      <c r="D24" s="45" t="s">
        <v>1420</v>
      </c>
      <c r="E24" s="46" t="n">
        <v>6.399570177</v>
      </c>
      <c r="F24" s="45" t="s">
        <v>1421</v>
      </c>
      <c r="G24" s="45" t="s">
        <v>1422</v>
      </c>
      <c r="H24" s="44" t="n">
        <f aca="false">((343-3+B24-3)*2-2-2)*C24*1.2*8.3/1000000</f>
        <v>4.3824</v>
      </c>
    </row>
    <row r="25" customFormat="false" ht="15.75" hidden="false" customHeight="false" outlineLevel="0" collapsed="false">
      <c r="A25" s="1" t="str">
        <f aca="false">B25&amp;C25</f>
        <v>105520</v>
      </c>
      <c r="B25" s="41" t="n">
        <v>105</v>
      </c>
      <c r="C25" s="42" t="n">
        <v>520</v>
      </c>
      <c r="D25" s="42" t="s">
        <v>1423</v>
      </c>
      <c r="E25" s="43" t="n">
        <v>6.65555298408</v>
      </c>
      <c r="F25" s="42" t="s">
        <v>1424</v>
      </c>
      <c r="G25" s="42" t="s">
        <v>1425</v>
      </c>
      <c r="H25" s="44" t="n">
        <f aca="false">((343-3+B25-3)*2-2-2)*C25*1.2*8.3/1000000</f>
        <v>4.557696</v>
      </c>
    </row>
    <row r="26" customFormat="false" ht="15.75" hidden="false" customHeight="false" outlineLevel="0" collapsed="false">
      <c r="A26" s="1" t="str">
        <f aca="false">B26&amp;C26</f>
        <v>105350</v>
      </c>
      <c r="B26" s="41" t="n">
        <v>105</v>
      </c>
      <c r="C26" s="47" t="n">
        <v>350</v>
      </c>
      <c r="D26" s="47" t="s">
        <v>1426</v>
      </c>
      <c r="E26" s="48" t="n">
        <v>7.3007341407</v>
      </c>
      <c r="F26" s="47" t="s">
        <v>1427</v>
      </c>
      <c r="G26" s="47" t="s">
        <v>1428</v>
      </c>
      <c r="H26" s="44" t="n">
        <f aca="false">((343-3+B26-3)*2-2-2)*C26*1.2*8.3/1000000</f>
        <v>3.06768</v>
      </c>
    </row>
    <row r="27" customFormat="false" ht="15.75" hidden="false" customHeight="false" outlineLevel="0" collapsed="false">
      <c r="A27" s="1" t="str">
        <f aca="false">B27&amp;C27</f>
        <v>105560</v>
      </c>
      <c r="B27" s="41" t="n">
        <v>105</v>
      </c>
      <c r="C27" s="45" t="n">
        <v>560</v>
      </c>
      <c r="D27" s="45" t="s">
        <v>1429</v>
      </c>
      <c r="E27" s="46" t="n">
        <v>7.16751859824</v>
      </c>
      <c r="F27" s="45" t="s">
        <v>1430</v>
      </c>
      <c r="G27" s="45" t="s">
        <v>1431</v>
      </c>
      <c r="H27" s="44" t="n">
        <f aca="false">((343-3+B27-3)*2-2-2)*C27*1.2*8.3/1000000</f>
        <v>4.908288</v>
      </c>
    </row>
    <row r="28" customFormat="false" ht="15.75" hidden="false" customHeight="false" outlineLevel="0" collapsed="false">
      <c r="A28" s="1" t="str">
        <f aca="false">B28&amp;C28</f>
        <v>105565</v>
      </c>
      <c r="B28" s="41" t="n">
        <v>105</v>
      </c>
      <c r="C28" s="42" t="n">
        <v>565</v>
      </c>
      <c r="D28" s="42" t="s">
        <v>1432</v>
      </c>
      <c r="E28" s="43" t="n">
        <v>7.23151430001</v>
      </c>
      <c r="F28" s="42" t="s">
        <v>1433</v>
      </c>
      <c r="G28" s="42" t="s">
        <v>1434</v>
      </c>
      <c r="H28" s="44" t="n">
        <f aca="false">((343-3+B28-3)*2-2-2)*C28*1.2*8.3/1000000</f>
        <v>4.952112</v>
      </c>
    </row>
    <row r="29" customFormat="false" ht="15.75" hidden="false" customHeight="false" outlineLevel="0" collapsed="false">
      <c r="A29" s="1" t="str">
        <f aca="false">B29&amp;C29</f>
        <v>105578</v>
      </c>
      <c r="B29" s="41" t="n">
        <v>105</v>
      </c>
      <c r="C29" s="45" t="n">
        <v>578</v>
      </c>
      <c r="D29" s="45" t="s">
        <v>1435</v>
      </c>
      <c r="E29" s="46" t="n">
        <v>7.397903124612</v>
      </c>
      <c r="F29" s="45" t="s">
        <v>1436</v>
      </c>
      <c r="G29" s="45" t="s">
        <v>1437</v>
      </c>
      <c r="H29" s="44" t="n">
        <f aca="false">((343-3+B29-3)*2-2-2)*C29*1.2*8.3/1000000</f>
        <v>5.0660544</v>
      </c>
    </row>
    <row r="30" customFormat="false" ht="15.75" hidden="false" customHeight="false" outlineLevel="0" collapsed="false">
      <c r="A30" s="1" t="str">
        <f aca="false">B30&amp;C30</f>
        <v>105598</v>
      </c>
      <c r="B30" s="41" t="n">
        <v>105</v>
      </c>
      <c r="C30" s="42" t="n">
        <v>598</v>
      </c>
      <c r="D30" s="42" t="s">
        <v>1438</v>
      </c>
      <c r="E30" s="43" t="n">
        <v>7.653885931692</v>
      </c>
      <c r="F30" s="42" t="s">
        <v>1439</v>
      </c>
      <c r="G30" s="42" t="s">
        <v>1440</v>
      </c>
      <c r="H30" s="44" t="n">
        <f aca="false">((343-3+B30-3)*2-2-2)*C30*1.2*8.3/1000000</f>
        <v>5.2413504</v>
      </c>
    </row>
    <row r="31" customFormat="false" ht="15.75" hidden="false" customHeight="false" outlineLevel="0" collapsed="false">
      <c r="A31" s="1" t="str">
        <f aca="false">B31&amp;C31</f>
        <v>105600</v>
      </c>
      <c r="B31" s="41" t="n">
        <v>105</v>
      </c>
      <c r="C31" s="45" t="n">
        <v>600</v>
      </c>
      <c r="D31" s="45" t="s">
        <v>1441</v>
      </c>
      <c r="E31" s="46" t="n">
        <v>7.6794842124</v>
      </c>
      <c r="F31" s="45" t="s">
        <v>1442</v>
      </c>
      <c r="G31" s="45" t="s">
        <v>1443</v>
      </c>
      <c r="H31" s="44" t="n">
        <f aca="false">((343-3+B31-3)*2-2-2)*C31*1.2*8.3/1000000</f>
        <v>5.25888</v>
      </c>
    </row>
    <row r="32" customFormat="false" ht="15.75" hidden="false" customHeight="false" outlineLevel="0" collapsed="false">
      <c r="A32" s="1" t="str">
        <f aca="false">B32&amp;C32</f>
        <v>105640</v>
      </c>
      <c r="B32" s="41" t="n">
        <v>105</v>
      </c>
      <c r="C32" s="42" t="n">
        <v>640</v>
      </c>
      <c r="D32" s="42" t="s">
        <v>1444</v>
      </c>
      <c r="E32" s="43" t="n">
        <v>8.19144982656</v>
      </c>
      <c r="F32" s="42" t="s">
        <v>1445</v>
      </c>
      <c r="G32" s="42" t="s">
        <v>1446</v>
      </c>
      <c r="H32" s="44" t="n">
        <f aca="false">((343-3+B32-3)*2-2-2)*C32*1.2*8.3/1000000</f>
        <v>5.609472</v>
      </c>
    </row>
    <row r="33" customFormat="false" ht="15.75" hidden="false" customHeight="false" outlineLevel="0" collapsed="false">
      <c r="A33" s="1" t="str">
        <f aca="false">B33&amp;C33</f>
        <v>105660</v>
      </c>
      <c r="B33" s="41" t="n">
        <v>105</v>
      </c>
      <c r="C33" s="45" t="n">
        <v>660</v>
      </c>
      <c r="D33" s="45" t="s">
        <v>1447</v>
      </c>
      <c r="E33" s="46" t="n">
        <v>8.44743263364</v>
      </c>
      <c r="F33" s="45" t="s">
        <v>1448</v>
      </c>
      <c r="G33" s="45" t="s">
        <v>1449</v>
      </c>
      <c r="H33" s="44" t="n">
        <f aca="false">((343-3+B33-3)*2-2-2)*C33*1.2*8.3/1000000</f>
        <v>5.784768</v>
      </c>
    </row>
    <row r="34" customFormat="false" ht="15.75" hidden="false" customHeight="false" outlineLevel="0" collapsed="false">
      <c r="A34" s="1" t="str">
        <f aca="false">B34&amp;C34</f>
        <v>105670</v>
      </c>
      <c r="B34" s="41" t="n">
        <v>105</v>
      </c>
      <c r="C34" s="42" t="n">
        <v>670</v>
      </c>
      <c r="D34" s="42" t="s">
        <v>1450</v>
      </c>
      <c r="E34" s="43" t="n">
        <v>8.57542403718</v>
      </c>
      <c r="F34" s="42" t="s">
        <v>1451</v>
      </c>
      <c r="G34" s="42" t="s">
        <v>1452</v>
      </c>
      <c r="H34" s="44" t="n">
        <f aca="false">((343-3+B34-3)*2-2-2)*C34*1.2*8.3/1000000</f>
        <v>5.872416</v>
      </c>
    </row>
    <row r="35" customFormat="false" ht="15.75" hidden="false" customHeight="false" outlineLevel="0" collapsed="false">
      <c r="A35" s="1" t="str">
        <f aca="false">B35&amp;C35</f>
        <v>105680</v>
      </c>
      <c r="B35" s="41" t="n">
        <v>105</v>
      </c>
      <c r="C35" s="45" t="n">
        <v>680</v>
      </c>
      <c r="D35" s="45" t="s">
        <v>1453</v>
      </c>
      <c r="E35" s="46" t="n">
        <v>8.70341544072</v>
      </c>
      <c r="F35" s="45" t="s">
        <v>1454</v>
      </c>
      <c r="G35" s="45" t="s">
        <v>1455</v>
      </c>
      <c r="H35" s="44" t="n">
        <f aca="false">((343-3+B35-3)*2-2-2)*C35*1.2*8.3/1000000</f>
        <v>5.960064</v>
      </c>
    </row>
    <row r="36" customFormat="false" ht="15.75" hidden="false" customHeight="false" outlineLevel="0" collapsed="false">
      <c r="A36" s="1" t="str">
        <f aca="false">B36&amp;C36</f>
        <v>105800</v>
      </c>
      <c r="B36" s="41" t="n">
        <v>105</v>
      </c>
      <c r="C36" s="49" t="n">
        <v>800</v>
      </c>
      <c r="D36" s="49" t="s">
        <v>1456</v>
      </c>
      <c r="E36" s="50" t="n">
        <v>10.2393122832</v>
      </c>
      <c r="F36" s="49"/>
      <c r="G36" s="49"/>
      <c r="H36" s="44" t="n">
        <f aca="false">((343-3+B36-3)*2-2-2)*C36*1.2*8.3/1000000</f>
        <v>7.01184</v>
      </c>
    </row>
    <row r="37" customFormat="false" ht="15.75" hidden="false" customHeight="false" outlineLevel="0" collapsed="false">
      <c r="A37" s="1" t="str">
        <f aca="false">B37&amp;C37</f>
        <v>105800</v>
      </c>
      <c r="B37" s="41" t="n">
        <v>105</v>
      </c>
      <c r="C37" s="49" t="n">
        <v>800</v>
      </c>
      <c r="D37" s="49" t="s">
        <v>1378</v>
      </c>
      <c r="E37" s="50" t="n">
        <v>10.2393122832</v>
      </c>
      <c r="F37" s="49" t="s">
        <v>1457</v>
      </c>
      <c r="G37" s="49" t="s">
        <v>1458</v>
      </c>
      <c r="H37" s="44" t="n">
        <f aca="false">((343-3+B37-3)*2-2-2)*C37*1.2*8.3/1000000</f>
        <v>7.01184</v>
      </c>
    </row>
    <row r="38" customFormat="false" ht="15.75" hidden="false" customHeight="false" outlineLevel="0" collapsed="false">
      <c r="A38" s="1" t="str">
        <f aca="false">B38&amp;C38</f>
        <v>105950</v>
      </c>
      <c r="B38" s="41" t="n">
        <v>105</v>
      </c>
      <c r="C38" s="51" t="n">
        <v>950</v>
      </c>
      <c r="D38" s="51" t="s">
        <v>1459</v>
      </c>
      <c r="E38" s="52" t="n">
        <v>12.1591833363</v>
      </c>
      <c r="F38" s="51" t="s">
        <v>1460</v>
      </c>
      <c r="G38" s="51" t="s">
        <v>1461</v>
      </c>
      <c r="H38" s="44" t="n">
        <f aca="false">((343-3+B38-3)*2-2-2)*C38*1.2*8.3/1000000</f>
        <v>8.32656</v>
      </c>
    </row>
    <row r="39" customFormat="false" ht="15.75" hidden="false" customHeight="false" outlineLevel="0" collapsed="false">
      <c r="A39" s="1" t="str">
        <f aca="false">B39&amp;C39</f>
        <v>1051000</v>
      </c>
      <c r="B39" s="41" t="n">
        <v>105</v>
      </c>
      <c r="C39" s="53" t="n">
        <v>1000</v>
      </c>
      <c r="D39" s="53" t="s">
        <v>1462</v>
      </c>
      <c r="E39" s="54" t="n">
        <v>12.799140354</v>
      </c>
      <c r="F39" s="53" t="s">
        <v>1463</v>
      </c>
      <c r="G39" s="53" t="s">
        <v>1464</v>
      </c>
      <c r="H39" s="44" t="n">
        <f aca="false">((343-3+B39-3)*2-2-2)*C39*1.2*8.3/1000000</f>
        <v>8.7648</v>
      </c>
    </row>
    <row r="40" customFormat="false" ht="15.75" hidden="false" customHeight="false" outlineLevel="0" collapsed="false">
      <c r="A40" s="1" t="str">
        <f aca="false">B40&amp;C40</f>
        <v>130142</v>
      </c>
      <c r="B40" s="41" t="n">
        <v>130</v>
      </c>
      <c r="C40" s="42" t="n">
        <v>142</v>
      </c>
      <c r="D40" s="42" t="s">
        <v>1465</v>
      </c>
      <c r="E40" s="43" t="n">
        <v>2.250210770808</v>
      </c>
      <c r="F40" s="42" t="s">
        <v>1466</v>
      </c>
      <c r="G40" s="42" t="s">
        <v>1467</v>
      </c>
      <c r="H40" s="44" t="n">
        <f aca="false">((343-3+B40-3)*2-2-2)*C40*1.2*8.3/1000000</f>
        <v>1.3153176</v>
      </c>
    </row>
    <row r="41" customFormat="false" ht="15.75" hidden="false" customHeight="false" outlineLevel="0" collapsed="false">
      <c r="A41" s="1" t="str">
        <f aca="false">B41&amp;C41</f>
        <v>130160</v>
      </c>
      <c r="B41" s="41" t="n">
        <v>130</v>
      </c>
      <c r="C41" s="42" t="n">
        <v>160</v>
      </c>
      <c r="D41" s="42" t="s">
        <v>1468</v>
      </c>
      <c r="E41" s="43" t="n">
        <v>2.53544875584</v>
      </c>
      <c r="F41" s="42" t="s">
        <v>1469</v>
      </c>
      <c r="G41" s="42" t="s">
        <v>1470</v>
      </c>
      <c r="H41" s="44" t="n">
        <f aca="false">((343-3+B41-3)*2-2-2)*C41*1.2*8.3/1000000</f>
        <v>1.482048</v>
      </c>
    </row>
    <row r="42" customFormat="false" ht="15.75" hidden="false" customHeight="false" outlineLevel="0" collapsed="false">
      <c r="A42" s="1" t="str">
        <f aca="false">B42&amp;C42</f>
        <v>130178</v>
      </c>
      <c r="B42" s="41" t="n">
        <v>130</v>
      </c>
      <c r="C42" s="45" t="n">
        <v>178</v>
      </c>
      <c r="D42" s="45" t="s">
        <v>1471</v>
      </c>
      <c r="E42" s="46" t="n">
        <v>2.820686740872</v>
      </c>
      <c r="F42" s="45" t="s">
        <v>1472</v>
      </c>
      <c r="G42" s="45" t="s">
        <v>1473</v>
      </c>
      <c r="H42" s="44" t="n">
        <f aca="false">((343-3+B42-3)*2-2-2)*C42*1.2*8.3/1000000</f>
        <v>1.6487784</v>
      </c>
    </row>
    <row r="43" customFormat="false" ht="15.75" hidden="false" customHeight="false" outlineLevel="0" collapsed="false">
      <c r="A43" s="1" t="str">
        <f aca="false">B43&amp;C43</f>
        <v>130182</v>
      </c>
      <c r="B43" s="41" t="n">
        <v>130</v>
      </c>
      <c r="C43" s="42" t="n">
        <v>182</v>
      </c>
      <c r="D43" s="42" t="s">
        <v>1474</v>
      </c>
      <c r="E43" s="43" t="n">
        <v>2.884072959768</v>
      </c>
      <c r="F43" s="42" t="s">
        <v>1475</v>
      </c>
      <c r="G43" s="42" t="s">
        <v>1476</v>
      </c>
      <c r="H43" s="44" t="n">
        <f aca="false">((343-3+B43-3)*2-2-2)*C43*1.2*8.3/1000000</f>
        <v>1.6858296</v>
      </c>
    </row>
    <row r="44" customFormat="false" ht="15.75" hidden="false" customHeight="false" outlineLevel="0" collapsed="false">
      <c r="A44" s="1" t="str">
        <f aca="false">B44&amp;C44</f>
        <v>130190</v>
      </c>
      <c r="B44" s="41" t="n">
        <v>130</v>
      </c>
      <c r="C44" s="45" t="n">
        <v>190</v>
      </c>
      <c r="D44" s="45" t="s">
        <v>1477</v>
      </c>
      <c r="E44" s="46" t="n">
        <v>3.01084539756</v>
      </c>
      <c r="F44" s="45" t="s">
        <v>1478</v>
      </c>
      <c r="G44" s="45" t="s">
        <v>1479</v>
      </c>
      <c r="H44" s="44" t="n">
        <f aca="false">((343-3+B44-3)*2-2-2)*C44*1.2*8.3/1000000</f>
        <v>1.759932</v>
      </c>
    </row>
    <row r="45" customFormat="false" ht="15.75" hidden="false" customHeight="false" outlineLevel="0" collapsed="false">
      <c r="A45" s="1" t="str">
        <f aca="false">B45&amp;C45</f>
        <v>130200</v>
      </c>
      <c r="B45" s="41" t="n">
        <v>130</v>
      </c>
      <c r="C45" s="42" t="n">
        <v>200</v>
      </c>
      <c r="D45" s="42" t="s">
        <v>1480</v>
      </c>
      <c r="E45" s="43" t="n">
        <v>3.1693109448</v>
      </c>
      <c r="F45" s="42" t="s">
        <v>1481</v>
      </c>
      <c r="G45" s="42" t="s">
        <v>1482</v>
      </c>
      <c r="H45" s="44" t="n">
        <f aca="false">((343-3+B45-3)*2-2-2)*C45*1.2*8.3/1000000</f>
        <v>1.85256</v>
      </c>
    </row>
    <row r="46" customFormat="false" ht="15.75" hidden="false" customHeight="false" outlineLevel="0" collapsed="false">
      <c r="A46" s="1" t="str">
        <f aca="false">B46&amp;C46</f>
        <v>130220</v>
      </c>
      <c r="B46" s="41" t="n">
        <v>130</v>
      </c>
      <c r="C46" s="45" t="n">
        <v>220</v>
      </c>
      <c r="D46" s="45" t="s">
        <v>1483</v>
      </c>
      <c r="E46" s="46" t="n">
        <v>3.48624203928</v>
      </c>
      <c r="F46" s="45" t="s">
        <v>1484</v>
      </c>
      <c r="G46" s="45" t="s">
        <v>1485</v>
      </c>
      <c r="H46" s="44" t="n">
        <f aca="false">((343-3+B46-3)*2-2-2)*C46*1.2*8.3/1000000</f>
        <v>2.037816</v>
      </c>
    </row>
    <row r="47" customFormat="false" ht="15.75" hidden="false" customHeight="false" outlineLevel="0" collapsed="false">
      <c r="A47" s="1" t="str">
        <f aca="false">B47&amp;C47</f>
        <v>130230</v>
      </c>
      <c r="B47" s="41" t="n">
        <v>130</v>
      </c>
      <c r="C47" s="45" t="n">
        <v>230</v>
      </c>
      <c r="D47" s="45" t="s">
        <v>1486</v>
      </c>
      <c r="E47" s="46" t="n">
        <v>3.64470758652</v>
      </c>
      <c r="F47" s="45" t="s">
        <v>1487</v>
      </c>
      <c r="G47" s="45" t="s">
        <v>1488</v>
      </c>
      <c r="H47" s="44" t="n">
        <f aca="false">((343-3+B47-3)*2-2-2)*C47*1.2*8.3/1000000</f>
        <v>2.130444</v>
      </c>
    </row>
    <row r="48" customFormat="false" ht="15.75" hidden="false" customHeight="false" outlineLevel="0" collapsed="false">
      <c r="A48" s="1" t="str">
        <f aca="false">B48&amp;C48</f>
        <v>130235</v>
      </c>
      <c r="B48" s="41" t="n">
        <v>130</v>
      </c>
      <c r="C48" s="45" t="n">
        <v>235</v>
      </c>
      <c r="D48" s="45" t="s">
        <v>1489</v>
      </c>
      <c r="E48" s="46" t="n">
        <v>3.72394036014</v>
      </c>
      <c r="F48" s="45" t="s">
        <v>1490</v>
      </c>
      <c r="G48" s="45" t="s">
        <v>1491</v>
      </c>
      <c r="H48" s="44" t="n">
        <f aca="false">((343-3+B48-3)*2-2-2)*C48*1.2*8.3/1000000</f>
        <v>2.176758</v>
      </c>
    </row>
    <row r="49" customFormat="false" ht="15.75" hidden="false" customHeight="false" outlineLevel="0" collapsed="false">
      <c r="A49" s="1" t="str">
        <f aca="false">B49&amp;C49</f>
        <v>130250</v>
      </c>
      <c r="B49" s="41" t="n">
        <v>130</v>
      </c>
      <c r="C49" s="42" t="n">
        <v>250</v>
      </c>
      <c r="D49" s="42" t="s">
        <v>1492</v>
      </c>
      <c r="E49" s="43" t="n">
        <v>3.961638681</v>
      </c>
      <c r="F49" s="42" t="s">
        <v>1493</v>
      </c>
      <c r="G49" s="42" t="s">
        <v>1494</v>
      </c>
      <c r="H49" s="44" t="n">
        <f aca="false">((343-3+B49-3)*2-2-2)*C49*1.2*8.3/1000000</f>
        <v>2.3157</v>
      </c>
    </row>
    <row r="50" customFormat="false" ht="15.75" hidden="false" customHeight="false" outlineLevel="0" collapsed="false">
      <c r="A50" s="1" t="str">
        <f aca="false">B50&amp;C50</f>
        <v>130255</v>
      </c>
      <c r="B50" s="41" t="n">
        <v>130</v>
      </c>
      <c r="C50" s="45" t="n">
        <v>255</v>
      </c>
      <c r="D50" s="45" t="s">
        <v>1495</v>
      </c>
      <c r="E50" s="46" t="n">
        <v>4.04087145462</v>
      </c>
      <c r="F50" s="45" t="s">
        <v>1496</v>
      </c>
      <c r="G50" s="45" t="s">
        <v>1497</v>
      </c>
      <c r="H50" s="44" t="n">
        <f aca="false">((343-3+B50-3)*2-2-2)*C50*1.2*8.3/1000000</f>
        <v>2.362014</v>
      </c>
    </row>
    <row r="51" customFormat="false" ht="15.75" hidden="false" customHeight="false" outlineLevel="0" collapsed="false">
      <c r="A51" s="1" t="str">
        <f aca="false">B51&amp;C51</f>
        <v>130280</v>
      </c>
      <c r="B51" s="41" t="n">
        <v>130</v>
      </c>
      <c r="C51" s="42" t="n">
        <v>280</v>
      </c>
      <c r="D51" s="42" t="s">
        <v>1498</v>
      </c>
      <c r="E51" s="43" t="n">
        <v>4.43703532272</v>
      </c>
      <c r="F51" s="42" t="s">
        <v>1499</v>
      </c>
      <c r="G51" s="42" t="s">
        <v>1500</v>
      </c>
      <c r="H51" s="44" t="n">
        <f aca="false">((343-3+B51-3)*2-2-2)*C51*1.2*8.3/1000000</f>
        <v>2.593584</v>
      </c>
    </row>
    <row r="52" customFormat="false" ht="15.75" hidden="false" customHeight="false" outlineLevel="0" collapsed="false">
      <c r="A52" s="1" t="str">
        <f aca="false">B52&amp;C52</f>
        <v>130290</v>
      </c>
      <c r="B52" s="41" t="n">
        <v>130</v>
      </c>
      <c r="C52" s="45" t="n">
        <v>290</v>
      </c>
      <c r="D52" s="45" t="s">
        <v>1501</v>
      </c>
      <c r="E52" s="46" t="n">
        <v>4.59550086996</v>
      </c>
      <c r="F52" s="45" t="s">
        <v>1502</v>
      </c>
      <c r="G52" s="45" t="s">
        <v>1503</v>
      </c>
      <c r="H52" s="44" t="n">
        <f aca="false">((343-3+B52-3)*2-2-2)*C52*1.2*8.3/1000000</f>
        <v>2.686212</v>
      </c>
    </row>
    <row r="53" customFormat="false" ht="15.75" hidden="false" customHeight="false" outlineLevel="0" collapsed="false">
      <c r="A53" s="1" t="str">
        <f aca="false">B53&amp;C53</f>
        <v>130300</v>
      </c>
      <c r="B53" s="41" t="n">
        <v>130</v>
      </c>
      <c r="C53" s="42" t="n">
        <v>300</v>
      </c>
      <c r="D53" s="42" t="s">
        <v>1504</v>
      </c>
      <c r="E53" s="43" t="n">
        <v>4.7539664172</v>
      </c>
      <c r="F53" s="42" t="s">
        <v>1505</v>
      </c>
      <c r="G53" s="42" t="s">
        <v>1506</v>
      </c>
      <c r="H53" s="44" t="n">
        <f aca="false">((343-3+B53-3)*2-2-2)*C53*1.2*8.3/1000000</f>
        <v>2.77884</v>
      </c>
    </row>
    <row r="54" customFormat="false" ht="15.75" hidden="false" customHeight="false" outlineLevel="0" collapsed="false">
      <c r="A54" s="1" t="str">
        <f aca="false">B54&amp;C54</f>
        <v>130310</v>
      </c>
      <c r="B54" s="41" t="n">
        <v>130</v>
      </c>
      <c r="C54" s="45" t="n">
        <v>310</v>
      </c>
      <c r="D54" s="45" t="s">
        <v>1507</v>
      </c>
      <c r="E54" s="46" t="n">
        <v>4.91243196444</v>
      </c>
      <c r="F54" s="45" t="s">
        <v>1508</v>
      </c>
      <c r="G54" s="45" t="s">
        <v>1509</v>
      </c>
      <c r="H54" s="44" t="n">
        <f aca="false">((343-3+B54-3)*2-2-2)*C54*1.2*8.3/1000000</f>
        <v>2.871468</v>
      </c>
    </row>
    <row r="55" customFormat="false" ht="15.75" hidden="false" customHeight="false" outlineLevel="0" collapsed="false">
      <c r="A55" s="1" t="str">
        <f aca="false">B55&amp;C55</f>
        <v>130330</v>
      </c>
      <c r="B55" s="41" t="n">
        <v>130</v>
      </c>
      <c r="C55" s="42" t="n">
        <v>330</v>
      </c>
      <c r="D55" s="42" t="s">
        <v>1510</v>
      </c>
      <c r="E55" s="43" t="n">
        <v>5.22936305892</v>
      </c>
      <c r="F55" s="42" t="s">
        <v>1511</v>
      </c>
      <c r="G55" s="42" t="s">
        <v>1512</v>
      </c>
      <c r="H55" s="44" t="n">
        <f aca="false">((343-3+B55-3)*2-2-2)*C55*1.2*8.3/1000000</f>
        <v>3.056724</v>
      </c>
    </row>
    <row r="56" customFormat="false" ht="15.75" hidden="false" customHeight="false" outlineLevel="0" collapsed="false">
      <c r="A56" s="1" t="str">
        <f aca="false">B56&amp;C56</f>
        <v>130355</v>
      </c>
      <c r="B56" s="41" t="n">
        <v>130</v>
      </c>
      <c r="C56" s="45" t="n">
        <v>355</v>
      </c>
      <c r="D56" s="45" t="s">
        <v>1513</v>
      </c>
      <c r="E56" s="46" t="n">
        <v>5.62552692702</v>
      </c>
      <c r="F56" s="45" t="s">
        <v>1514</v>
      </c>
      <c r="G56" s="45" t="s">
        <v>1515</v>
      </c>
      <c r="H56" s="44" t="n">
        <f aca="false">((343-3+B56-3)*2-2-2)*C56*1.2*8.3/1000000</f>
        <v>3.288294</v>
      </c>
    </row>
    <row r="57" customFormat="false" ht="15.75" hidden="false" customHeight="false" outlineLevel="0" collapsed="false">
      <c r="A57" s="1" t="str">
        <f aca="false">B57&amp;C57</f>
        <v>130360</v>
      </c>
      <c r="B57" s="41" t="n">
        <v>130</v>
      </c>
      <c r="C57" s="42" t="n">
        <v>360</v>
      </c>
      <c r="D57" s="42" t="s">
        <v>1516</v>
      </c>
      <c r="E57" s="43" t="n">
        <v>5.70475970064</v>
      </c>
      <c r="F57" s="42" t="s">
        <v>1517</v>
      </c>
      <c r="G57" s="42" t="s">
        <v>1518</v>
      </c>
      <c r="H57" s="44" t="n">
        <f aca="false">((343-3+B57-3)*2-2-2)*C57*1.2*8.3/1000000</f>
        <v>3.334608</v>
      </c>
    </row>
    <row r="58" customFormat="false" ht="15.75" hidden="false" customHeight="false" outlineLevel="0" collapsed="false">
      <c r="A58" s="1" t="str">
        <f aca="false">B58&amp;C58</f>
        <v>130375</v>
      </c>
      <c r="B58" s="41" t="n">
        <v>130</v>
      </c>
      <c r="C58" s="45" t="n">
        <v>375</v>
      </c>
      <c r="D58" s="45" t="s">
        <v>1519</v>
      </c>
      <c r="E58" s="46" t="n">
        <v>5.9424580215</v>
      </c>
      <c r="F58" s="45" t="s">
        <v>1520</v>
      </c>
      <c r="G58" s="45" t="s">
        <v>1521</v>
      </c>
      <c r="H58" s="44" t="n">
        <f aca="false">((343-3+B58-3)*2-2-2)*C58*1.2*8.3/1000000</f>
        <v>3.47355</v>
      </c>
    </row>
    <row r="59" customFormat="false" ht="15.75" hidden="false" customHeight="false" outlineLevel="0" collapsed="false">
      <c r="A59" s="1" t="str">
        <f aca="false">B59&amp;C59</f>
        <v>130385</v>
      </c>
      <c r="B59" s="41" t="n">
        <v>130</v>
      </c>
      <c r="C59" s="45" t="n">
        <v>385</v>
      </c>
      <c r="D59" s="45" t="s">
        <v>1522</v>
      </c>
      <c r="E59" s="46" t="n">
        <v>6.10092356874</v>
      </c>
      <c r="F59" s="45" t="s">
        <v>1523</v>
      </c>
      <c r="G59" s="45" t="s">
        <v>1524</v>
      </c>
      <c r="H59" s="44" t="n">
        <f aca="false">((343-3+B59-3)*2-2-2)*C59*1.2*8.3/1000000</f>
        <v>3.566178</v>
      </c>
    </row>
    <row r="60" customFormat="false" ht="15.75" hidden="false" customHeight="false" outlineLevel="0" collapsed="false">
      <c r="A60" s="1" t="str">
        <f aca="false">B60&amp;C60</f>
        <v>130395</v>
      </c>
      <c r="B60" s="41" t="n">
        <v>130</v>
      </c>
      <c r="C60" s="42" t="n">
        <v>395</v>
      </c>
      <c r="D60" s="42" t="s">
        <v>1525</v>
      </c>
      <c r="E60" s="43" t="n">
        <v>6.25938911598</v>
      </c>
      <c r="F60" s="42" t="s">
        <v>1526</v>
      </c>
      <c r="G60" s="42" t="s">
        <v>1527</v>
      </c>
      <c r="H60" s="44" t="n">
        <f aca="false">((343-3+B60-3)*2-2-2)*C60*1.2*8.3/1000000</f>
        <v>3.658806</v>
      </c>
    </row>
    <row r="61" customFormat="false" ht="15.75" hidden="false" customHeight="false" outlineLevel="0" collapsed="false">
      <c r="A61" s="1" t="str">
        <f aca="false">B61&amp;C61</f>
        <v>130410</v>
      </c>
      <c r="B61" s="41" t="n">
        <v>130</v>
      </c>
      <c r="C61" s="45" t="n">
        <v>410</v>
      </c>
      <c r="D61" s="45" t="s">
        <v>1447</v>
      </c>
      <c r="E61" s="46" t="n">
        <v>6.49708743684</v>
      </c>
      <c r="F61" s="45" t="s">
        <v>1528</v>
      </c>
      <c r="G61" s="45" t="s">
        <v>1529</v>
      </c>
      <c r="H61" s="44" t="n">
        <f aca="false">((343-3+B61-3)*2-2-2)*C61*1.2*8.3/1000000</f>
        <v>3.797748</v>
      </c>
    </row>
    <row r="62" customFormat="false" ht="15.75" hidden="false" customHeight="false" outlineLevel="0" collapsed="false">
      <c r="A62" s="1" t="str">
        <f aca="false">B62&amp;C62</f>
        <v>130420</v>
      </c>
      <c r="B62" s="41" t="n">
        <v>130</v>
      </c>
      <c r="C62" s="42" t="n">
        <v>420</v>
      </c>
      <c r="D62" s="42" t="s">
        <v>1530</v>
      </c>
      <c r="E62" s="43" t="n">
        <v>6.65555298408</v>
      </c>
      <c r="F62" s="42" t="s">
        <v>1531</v>
      </c>
      <c r="G62" s="42" t="s">
        <v>1532</v>
      </c>
      <c r="H62" s="44" t="n">
        <f aca="false">((343-3+B62-3)*2-2-2)*C62*1.2*8.3/1000000</f>
        <v>3.890376</v>
      </c>
    </row>
    <row r="63" customFormat="false" ht="15.75" hidden="false" customHeight="false" outlineLevel="0" collapsed="false">
      <c r="A63" s="1" t="str">
        <f aca="false">B63&amp;C63</f>
        <v>130430</v>
      </c>
      <c r="B63" s="41" t="n">
        <v>130</v>
      </c>
      <c r="C63" s="45" t="n">
        <v>430</v>
      </c>
      <c r="D63" s="45" t="s">
        <v>1533</v>
      </c>
      <c r="E63" s="46" t="n">
        <v>6.81401853132</v>
      </c>
      <c r="F63" s="45" t="s">
        <v>1534</v>
      </c>
      <c r="G63" s="45" t="s">
        <v>1535</v>
      </c>
      <c r="H63" s="44" t="n">
        <f aca="false">((343-3+B63-3)*2-2-2)*C63*1.2*8.3/1000000</f>
        <v>3.983004</v>
      </c>
    </row>
    <row r="64" customFormat="false" ht="15.75" hidden="false" customHeight="false" outlineLevel="0" collapsed="false">
      <c r="A64" s="1" t="str">
        <f aca="false">B64&amp;C64</f>
        <v>130440</v>
      </c>
      <c r="B64" s="41" t="n">
        <v>130</v>
      </c>
      <c r="C64" s="42" t="n">
        <v>440</v>
      </c>
      <c r="D64" s="42" t="s">
        <v>1536</v>
      </c>
      <c r="E64" s="43" t="n">
        <v>6.97248407856</v>
      </c>
      <c r="F64" s="42" t="s">
        <v>1537</v>
      </c>
      <c r="G64" s="42" t="s">
        <v>1538</v>
      </c>
      <c r="H64" s="44" t="n">
        <f aca="false">((343-3+B64-3)*2-2-2)*C64*1.2*8.3/1000000</f>
        <v>4.075632</v>
      </c>
    </row>
    <row r="65" customFormat="false" ht="15.75" hidden="false" customHeight="false" outlineLevel="0" collapsed="false">
      <c r="A65" s="1" t="str">
        <f aca="false">B65&amp;C65</f>
        <v>130450</v>
      </c>
      <c r="B65" s="41" t="n">
        <v>130</v>
      </c>
      <c r="C65" s="45" t="n">
        <v>450</v>
      </c>
      <c r="D65" s="45" t="s">
        <v>1539</v>
      </c>
      <c r="E65" s="46" t="n">
        <v>7.1309496258</v>
      </c>
      <c r="F65" s="45" t="s">
        <v>1540</v>
      </c>
      <c r="G65" s="45" t="s">
        <v>1541</v>
      </c>
      <c r="H65" s="44" t="n">
        <f aca="false">((343-3+B65-3)*2-2-2)*C65*1.2*8.3/1000000</f>
        <v>4.16826</v>
      </c>
    </row>
    <row r="66" customFormat="false" ht="15.75" hidden="false" customHeight="false" outlineLevel="0" collapsed="false">
      <c r="A66" s="1" t="str">
        <f aca="false">B66&amp;C66</f>
        <v>130470</v>
      </c>
      <c r="B66" s="41" t="n">
        <v>130</v>
      </c>
      <c r="C66" s="42" t="n">
        <v>470</v>
      </c>
      <c r="D66" s="42" t="s">
        <v>1542</v>
      </c>
      <c r="E66" s="43" t="n">
        <v>7.44788072028</v>
      </c>
      <c r="F66" s="42" t="s">
        <v>1543</v>
      </c>
      <c r="G66" s="42" t="s">
        <v>1544</v>
      </c>
      <c r="H66" s="44" t="n">
        <f aca="false">((343-3+B66-3)*2-2-2)*C66*1.2*8.3/1000000</f>
        <v>4.353516</v>
      </c>
    </row>
    <row r="67" customFormat="false" ht="15.75" hidden="false" customHeight="false" outlineLevel="0" collapsed="false">
      <c r="A67" s="1" t="str">
        <f aca="false">B67&amp;C67</f>
        <v>130480</v>
      </c>
      <c r="B67" s="41" t="n">
        <v>130</v>
      </c>
      <c r="C67" s="45" t="n">
        <v>480</v>
      </c>
      <c r="D67" s="45" t="s">
        <v>1545</v>
      </c>
      <c r="E67" s="46" t="n">
        <v>7.60634626752</v>
      </c>
      <c r="F67" s="45" t="s">
        <v>1546</v>
      </c>
      <c r="G67" s="45" t="s">
        <v>1547</v>
      </c>
      <c r="H67" s="44" t="n">
        <f aca="false">((343-3+B67-3)*2-2-2)*C67*1.2*8.3/1000000</f>
        <v>4.446144</v>
      </c>
    </row>
    <row r="68" customFormat="false" ht="15.75" hidden="false" customHeight="false" outlineLevel="0" collapsed="false">
      <c r="A68" s="1" t="str">
        <f aca="false">B68&amp;C68</f>
        <v>130490</v>
      </c>
      <c r="B68" s="41" t="n">
        <v>130</v>
      </c>
      <c r="C68" s="42" t="n">
        <v>490</v>
      </c>
      <c r="D68" s="42" t="s">
        <v>1548</v>
      </c>
      <c r="E68" s="43" t="n">
        <v>7.76481181476</v>
      </c>
      <c r="F68" s="42" t="s">
        <v>1549</v>
      </c>
      <c r="G68" s="42" t="s">
        <v>1550</v>
      </c>
      <c r="H68" s="44" t="n">
        <f aca="false">((343-3+B68-3)*2-2-2)*C68*1.2*8.3/1000000</f>
        <v>4.538772</v>
      </c>
    </row>
    <row r="69" customFormat="false" ht="15.75" hidden="false" customHeight="false" outlineLevel="0" collapsed="false">
      <c r="A69" s="1" t="str">
        <f aca="false">B69&amp;C69</f>
        <v>130500</v>
      </c>
      <c r="B69" s="41" t="n">
        <v>130</v>
      </c>
      <c r="C69" s="45" t="n">
        <v>500</v>
      </c>
      <c r="D69" s="45" t="s">
        <v>1551</v>
      </c>
      <c r="E69" s="46" t="n">
        <v>7.923277362</v>
      </c>
      <c r="F69" s="45" t="s">
        <v>1552</v>
      </c>
      <c r="G69" s="45" t="s">
        <v>1553</v>
      </c>
      <c r="H69" s="44" t="n">
        <f aca="false">((343-3+B69-3)*2-2-2)*C69*1.2*8.3/1000000</f>
        <v>4.6314</v>
      </c>
    </row>
    <row r="70" customFormat="false" ht="15.75" hidden="false" customHeight="false" outlineLevel="0" collapsed="false">
      <c r="A70" s="1" t="str">
        <f aca="false">B70&amp;C70</f>
        <v>130520</v>
      </c>
      <c r="B70" s="41" t="n">
        <v>130</v>
      </c>
      <c r="C70" s="42" t="n">
        <v>520</v>
      </c>
      <c r="D70" s="42" t="s">
        <v>1554</v>
      </c>
      <c r="E70" s="43" t="n">
        <v>8.24020845648</v>
      </c>
      <c r="F70" s="42" t="s">
        <v>1555</v>
      </c>
      <c r="G70" s="42" t="s">
        <v>1556</v>
      </c>
      <c r="H70" s="44" t="n">
        <f aca="false">((343-3+B70-3)*2-2-2)*C70*1.2*8.3/1000000</f>
        <v>4.816656</v>
      </c>
    </row>
    <row r="71" customFormat="false" ht="15.75" hidden="false" customHeight="false" outlineLevel="0" collapsed="false">
      <c r="A71" s="1" t="str">
        <f aca="false">B71&amp;C71</f>
        <v>130550</v>
      </c>
      <c r="B71" s="41" t="n">
        <v>130</v>
      </c>
      <c r="C71" s="45" t="n">
        <v>550</v>
      </c>
      <c r="D71" s="45" t="s">
        <v>1557</v>
      </c>
      <c r="E71" s="46" t="n">
        <v>8.7156050982</v>
      </c>
      <c r="F71" s="45" t="s">
        <v>1558</v>
      </c>
      <c r="G71" s="45" t="s">
        <v>1559</v>
      </c>
      <c r="H71" s="44" t="n">
        <f aca="false">((343-3+B71-3)*2-2-2)*C71*1.2*8.3/1000000</f>
        <v>5.09454</v>
      </c>
    </row>
    <row r="72" customFormat="false" ht="15.75" hidden="false" customHeight="false" outlineLevel="0" collapsed="false">
      <c r="A72" s="1" t="str">
        <f aca="false">B72&amp;C72</f>
        <v>130559</v>
      </c>
      <c r="B72" s="41" t="n">
        <v>130</v>
      </c>
      <c r="C72" s="55" t="n">
        <v>559</v>
      </c>
      <c r="D72" s="55" t="s">
        <v>1560</v>
      </c>
      <c r="E72" s="56" t="n">
        <v>8.858224090716</v>
      </c>
      <c r="F72" s="55" t="s">
        <v>1561</v>
      </c>
      <c r="G72" s="55" t="s">
        <v>1562</v>
      </c>
      <c r="H72" s="44" t="n">
        <f aca="false">((343-3+B72-3)*2-2-2)*C72*1.2*8.3/1000000</f>
        <v>5.1779052</v>
      </c>
    </row>
    <row r="73" customFormat="false" ht="15.75" hidden="false" customHeight="false" outlineLevel="0" collapsed="false">
      <c r="A73" s="1" t="str">
        <f aca="false">B73&amp;C73</f>
        <v>130565</v>
      </c>
      <c r="B73" s="41" t="n">
        <v>130</v>
      </c>
      <c r="C73" s="45" t="n">
        <v>565</v>
      </c>
      <c r="D73" s="45" t="s">
        <v>1563</v>
      </c>
      <c r="E73" s="46" t="n">
        <v>8.95330341906</v>
      </c>
      <c r="F73" s="45" t="s">
        <v>1564</v>
      </c>
      <c r="G73" s="45" t="s">
        <v>1565</v>
      </c>
      <c r="H73" s="44" t="n">
        <f aca="false">((343-3+B73-3)*2-2-2)*C73*1.2*8.3/1000000</f>
        <v>5.233482</v>
      </c>
    </row>
    <row r="74" customFormat="false" ht="15.75" hidden="false" customHeight="false" outlineLevel="0" collapsed="false">
      <c r="A74" s="1" t="str">
        <f aca="false">B74&amp;C74</f>
        <v>130578</v>
      </c>
      <c r="B74" s="41" t="n">
        <v>130</v>
      </c>
      <c r="C74" s="42" t="n">
        <v>578</v>
      </c>
      <c r="D74" s="42" t="s">
        <v>1566</v>
      </c>
      <c r="E74" s="43" t="n">
        <v>9.159308630472</v>
      </c>
      <c r="F74" s="42" t="s">
        <v>1567</v>
      </c>
      <c r="G74" s="42" t="s">
        <v>1568</v>
      </c>
      <c r="H74" s="44" t="n">
        <f aca="false">((343-3+B74-3)*2-2-2)*C74*1.2*8.3/1000000</f>
        <v>5.3538984</v>
      </c>
    </row>
    <row r="75" customFormat="false" ht="15.75" hidden="false" customHeight="false" outlineLevel="0" collapsed="false">
      <c r="A75" s="1" t="str">
        <f aca="false">B75&amp;C75</f>
        <v>130598</v>
      </c>
      <c r="B75" s="41" t="n">
        <v>130</v>
      </c>
      <c r="C75" s="45" t="n">
        <v>598</v>
      </c>
      <c r="D75" s="45" t="s">
        <v>1569</v>
      </c>
      <c r="E75" s="46" t="n">
        <v>9.476239724952</v>
      </c>
      <c r="F75" s="45" t="s">
        <v>1570</v>
      </c>
      <c r="G75" s="45" t="s">
        <v>1571</v>
      </c>
      <c r="H75" s="44" t="n">
        <f aca="false">((343-3+B75-3)*2-2-2)*C75*1.2*8.3/1000000</f>
        <v>5.5391544</v>
      </c>
    </row>
    <row r="76" customFormat="false" ht="15.75" hidden="false" customHeight="false" outlineLevel="0" collapsed="false">
      <c r="A76" s="1" t="str">
        <f aca="false">B76&amp;C76</f>
        <v>130610</v>
      </c>
      <c r="B76" s="41" t="n">
        <v>130</v>
      </c>
      <c r="C76" s="42" t="n">
        <v>610</v>
      </c>
      <c r="D76" s="42" t="s">
        <v>1572</v>
      </c>
      <c r="E76" s="43" t="n">
        <v>9.66639838164</v>
      </c>
      <c r="F76" s="42" t="s">
        <v>1573</v>
      </c>
      <c r="G76" s="42" t="s">
        <v>1574</v>
      </c>
      <c r="H76" s="44" t="n">
        <f aca="false">((343-3+B76-3)*2-2-2)*C76*1.2*8.3/1000000</f>
        <v>5.650308</v>
      </c>
    </row>
    <row r="77" customFormat="false" ht="15.75" hidden="false" customHeight="false" outlineLevel="0" collapsed="false">
      <c r="A77" s="1" t="str">
        <f aca="false">B77&amp;C77</f>
        <v>130620</v>
      </c>
      <c r="B77" s="41" t="n">
        <v>130</v>
      </c>
      <c r="C77" s="45" t="n">
        <v>620</v>
      </c>
      <c r="D77" s="57" t="s">
        <v>1575</v>
      </c>
      <c r="E77" s="46" t="n">
        <v>9.82486392888</v>
      </c>
      <c r="F77" s="57" t="s">
        <v>1576</v>
      </c>
      <c r="G77" s="57" t="s">
        <v>1577</v>
      </c>
      <c r="H77" s="44" t="n">
        <f aca="false">((343-3+B77-3)*2-2-2)*C77*1.2*8.3/1000000</f>
        <v>5.742936</v>
      </c>
    </row>
    <row r="78" customFormat="false" ht="15.75" hidden="false" customHeight="false" outlineLevel="0" collapsed="false">
      <c r="A78" s="1" t="str">
        <f aca="false">B78&amp;C78</f>
        <v>130650</v>
      </c>
      <c r="B78" s="41" t="n">
        <v>130</v>
      </c>
      <c r="C78" s="42" t="n">
        <v>650</v>
      </c>
      <c r="D78" s="58" t="s">
        <v>1578</v>
      </c>
      <c r="E78" s="43" t="n">
        <v>10.3002605706</v>
      </c>
      <c r="F78" s="58" t="s">
        <v>1579</v>
      </c>
      <c r="G78" s="58" t="s">
        <v>1580</v>
      </c>
      <c r="H78" s="44" t="n">
        <f aca="false">((343-3+B78-3)*2-2-2)*C78*1.2*8.3/1000000</f>
        <v>6.02082</v>
      </c>
    </row>
    <row r="79" customFormat="false" ht="15.75" hidden="false" customHeight="false" outlineLevel="0" collapsed="false">
      <c r="A79" s="1" t="str">
        <f aca="false">B79&amp;C79</f>
        <v>130660</v>
      </c>
      <c r="B79" s="41" t="n">
        <v>130</v>
      </c>
      <c r="C79" s="45" t="n">
        <v>660</v>
      </c>
      <c r="D79" s="57" t="s">
        <v>1581</v>
      </c>
      <c r="E79" s="46" t="n">
        <v>10.45872611784</v>
      </c>
      <c r="F79" s="57" t="s">
        <v>1582</v>
      </c>
      <c r="G79" s="57" t="s">
        <v>1583</v>
      </c>
      <c r="H79" s="44" t="n">
        <f aca="false">((343-3+B79-3)*2-2-2)*C79*1.2*8.3/1000000</f>
        <v>6.113448</v>
      </c>
    </row>
    <row r="80" customFormat="false" ht="15.75" hidden="false" customHeight="false" outlineLevel="0" collapsed="false">
      <c r="A80" s="1" t="str">
        <f aca="false">B80&amp;C80</f>
        <v>130690</v>
      </c>
      <c r="B80" s="41" t="n">
        <v>130</v>
      </c>
      <c r="C80" s="42" t="n">
        <v>690</v>
      </c>
      <c r="D80" s="58" t="s">
        <v>1584</v>
      </c>
      <c r="E80" s="43" t="n">
        <v>10.93412275956</v>
      </c>
      <c r="F80" s="58" t="s">
        <v>1585</v>
      </c>
      <c r="G80" s="58" t="s">
        <v>1586</v>
      </c>
      <c r="H80" s="44" t="n">
        <f aca="false">((343-3+B80-3)*2-2-2)*C80*1.2*8.3/1000000</f>
        <v>6.391332</v>
      </c>
    </row>
    <row r="81" customFormat="false" ht="15.75" hidden="false" customHeight="false" outlineLevel="0" collapsed="false">
      <c r="A81" s="1" t="str">
        <f aca="false">B81&amp;C81</f>
        <v>130720</v>
      </c>
      <c r="B81" s="41" t="n">
        <v>130</v>
      </c>
      <c r="C81" s="45" t="n">
        <v>720</v>
      </c>
      <c r="D81" s="57" t="s">
        <v>1587</v>
      </c>
      <c r="E81" s="46" t="n">
        <v>11.40951940128</v>
      </c>
      <c r="F81" s="57" t="s">
        <v>1588</v>
      </c>
      <c r="G81" s="57" t="s">
        <v>1589</v>
      </c>
      <c r="H81" s="44" t="n">
        <f aca="false">((343-3+B81-3)*2-2-2)*C81*1.2*8.3/1000000</f>
        <v>6.669216</v>
      </c>
    </row>
    <row r="82" customFormat="false" ht="15.75" hidden="false" customHeight="false" outlineLevel="0" collapsed="false">
      <c r="A82" s="1" t="str">
        <f aca="false">B82&amp;C82</f>
        <v>130780</v>
      </c>
      <c r="B82" s="41" t="n">
        <v>130</v>
      </c>
      <c r="C82" s="42" t="n">
        <v>780</v>
      </c>
      <c r="D82" s="58" t="s">
        <v>1590</v>
      </c>
      <c r="E82" s="43" t="n">
        <v>12.36031268472</v>
      </c>
      <c r="F82" s="58" t="s">
        <v>1591</v>
      </c>
      <c r="G82" s="58" t="s">
        <v>1592</v>
      </c>
      <c r="H82" s="44" t="n">
        <f aca="false">((343-3+B82-3)*2-2-2)*C82*1.2*8.3/1000000</f>
        <v>7.224984</v>
      </c>
    </row>
    <row r="83" customFormat="false" ht="15.75" hidden="false" customHeight="false" outlineLevel="0" collapsed="false">
      <c r="A83" s="1" t="str">
        <f aca="false">B83&amp;C83</f>
        <v>130800</v>
      </c>
      <c r="B83" s="41" t="n">
        <v>130</v>
      </c>
      <c r="C83" s="59" t="n">
        <v>800</v>
      </c>
      <c r="D83" s="57" t="s">
        <v>1593</v>
      </c>
      <c r="E83" s="46" t="n">
        <v>12.6772437792</v>
      </c>
      <c r="F83" s="57" t="s">
        <v>1594</v>
      </c>
      <c r="G83" s="57" t="s">
        <v>1595</v>
      </c>
      <c r="H83" s="44" t="n">
        <f aca="false">((343-3+B83-3)*2-2-2)*C83*1.2*8.3/1000000</f>
        <v>7.41024</v>
      </c>
    </row>
    <row r="84" customFormat="false" ht="15.75" hidden="false" customHeight="false" outlineLevel="0" collapsed="false">
      <c r="A84" s="1" t="str">
        <f aca="false">B84&amp;C84</f>
        <v>130830</v>
      </c>
      <c r="B84" s="41" t="n">
        <v>130</v>
      </c>
      <c r="C84" s="49" t="n">
        <v>830</v>
      </c>
      <c r="D84" s="60" t="s">
        <v>1596</v>
      </c>
      <c r="E84" s="50" t="n">
        <v>13.15264042092</v>
      </c>
      <c r="F84" s="60" t="s">
        <v>1597</v>
      </c>
      <c r="G84" s="60" t="s">
        <v>1598</v>
      </c>
      <c r="H84" s="44" t="n">
        <f aca="false">((343-3+B84-3)*2-2-2)*C84*1.2*8.3/1000000</f>
        <v>7.688124</v>
      </c>
    </row>
    <row r="85" customFormat="false" ht="15.75" hidden="false" customHeight="false" outlineLevel="0" collapsed="false">
      <c r="A85" s="1" t="str">
        <f aca="false">B85&amp;C85</f>
        <v>130900</v>
      </c>
      <c r="B85" s="41" t="n">
        <v>130</v>
      </c>
      <c r="C85" s="45" t="n">
        <v>900</v>
      </c>
      <c r="D85" s="57" t="s">
        <v>1599</v>
      </c>
      <c r="E85" s="46" t="n">
        <v>14.2618992516</v>
      </c>
      <c r="F85" s="57" t="s">
        <v>1600</v>
      </c>
      <c r="G85" s="57" t="s">
        <v>1601</v>
      </c>
      <c r="H85" s="44" t="n">
        <f aca="false">((343-3+B85-3)*2-2-2)*C85*1.2*8.3/1000000</f>
        <v>8.33652</v>
      </c>
    </row>
    <row r="86" customFormat="false" ht="15.75" hidden="false" customHeight="false" outlineLevel="0" collapsed="false">
      <c r="A86" s="1" t="str">
        <f aca="false">B86&amp;C86</f>
        <v>130930</v>
      </c>
      <c r="B86" s="41" t="n">
        <v>130</v>
      </c>
      <c r="C86" s="61" t="n">
        <v>930</v>
      </c>
      <c r="D86" s="62" t="s">
        <v>1462</v>
      </c>
      <c r="E86" s="63" t="n">
        <v>14.73729589332</v>
      </c>
      <c r="F86" s="62" t="s">
        <v>1464</v>
      </c>
      <c r="G86" s="62" t="s">
        <v>1602</v>
      </c>
      <c r="H86" s="44" t="n">
        <f aca="false">((343-3+B86-3)*2-2-2)*C86*1.2*8.3/1000000</f>
        <v>8.614404</v>
      </c>
    </row>
    <row r="87" customFormat="false" ht="15.75" hidden="false" customHeight="false" outlineLevel="0" collapsed="false">
      <c r="A87" s="1" t="str">
        <f aca="false">B87&amp;C87</f>
        <v>130980</v>
      </c>
      <c r="B87" s="41" t="n">
        <v>130</v>
      </c>
      <c r="C87" s="45" t="n">
        <v>980</v>
      </c>
      <c r="D87" s="57" t="s">
        <v>1603</v>
      </c>
      <c r="E87" s="63" t="n">
        <v>15.52962362952</v>
      </c>
      <c r="F87" s="57" t="s">
        <v>1604</v>
      </c>
      <c r="G87" s="57" t="s">
        <v>1605</v>
      </c>
      <c r="H87" s="44" t="n">
        <f aca="false">((343-3+B87-3)*2-2-2)*C87*1.2*8.3/1000000</f>
        <v>9.077544</v>
      </c>
    </row>
    <row r="88" customFormat="false" ht="15.75" hidden="false" customHeight="false" outlineLevel="0" collapsed="false">
      <c r="A88" s="1" t="str">
        <f aca="false">B88&amp;C88</f>
        <v>140120</v>
      </c>
      <c r="B88" s="41" t="n">
        <v>140</v>
      </c>
      <c r="C88" s="45" t="n">
        <v>120</v>
      </c>
      <c r="D88" s="45" t="s">
        <v>1606</v>
      </c>
      <c r="E88" s="46" t="n">
        <v>2.04786245664</v>
      </c>
      <c r="F88" s="45" t="s">
        <v>1607</v>
      </c>
      <c r="G88" s="45" t="s">
        <v>1608</v>
      </c>
      <c r="H88" s="44" t="n">
        <f aca="false">((343-3+B88-3)*2-2-2)*C88*1.2*8.3/1000000</f>
        <v>1.13544</v>
      </c>
    </row>
    <row r="89" customFormat="false" ht="15.75" hidden="false" customHeight="false" outlineLevel="0" collapsed="false">
      <c r="A89" s="1" t="str">
        <f aca="false">B89&amp;C89</f>
        <v>140142</v>
      </c>
      <c r="B89" s="41" t="n">
        <v>140</v>
      </c>
      <c r="C89" s="42" t="n">
        <v>142</v>
      </c>
      <c r="D89" s="42" t="s">
        <v>1609</v>
      </c>
      <c r="E89" s="43" t="n">
        <v>2.423303907024</v>
      </c>
      <c r="F89" s="42" t="s">
        <v>1610</v>
      </c>
      <c r="G89" s="42" t="s">
        <v>1611</v>
      </c>
      <c r="H89" s="44" t="n">
        <f aca="false">((343-3+B89-3)*2-2-2)*C89*1.2*8.3/1000000</f>
        <v>1.343604</v>
      </c>
    </row>
    <row r="90" customFormat="false" ht="15.75" hidden="false" customHeight="false" outlineLevel="0" collapsed="false">
      <c r="A90" s="1" t="str">
        <f aca="false">B90&amp;C90</f>
        <v>140150</v>
      </c>
      <c r="B90" s="41" t="n">
        <v>140</v>
      </c>
      <c r="C90" s="45" t="n">
        <v>150</v>
      </c>
      <c r="D90" s="45" t="s">
        <v>1612</v>
      </c>
      <c r="E90" s="46" t="n">
        <v>2.5598280708</v>
      </c>
      <c r="F90" s="45" t="s">
        <v>1613</v>
      </c>
      <c r="G90" s="45" t="s">
        <v>1614</v>
      </c>
      <c r="H90" s="44" t="n">
        <f aca="false">((343-3+B90-3)*2-2-2)*C90*1.2*8.3/1000000</f>
        <v>1.4193</v>
      </c>
    </row>
    <row r="91" customFormat="false" ht="15.75" hidden="false" customHeight="false" outlineLevel="0" collapsed="false">
      <c r="A91" s="1" t="str">
        <f aca="false">B91&amp;C91</f>
        <v>140160</v>
      </c>
      <c r="B91" s="41" t="n">
        <v>140</v>
      </c>
      <c r="C91" s="42" t="n">
        <v>160</v>
      </c>
      <c r="D91" s="42" t="s">
        <v>1615</v>
      </c>
      <c r="E91" s="43" t="n">
        <v>2.73048327552</v>
      </c>
      <c r="F91" s="42" t="s">
        <v>1616</v>
      </c>
      <c r="G91" s="42" t="s">
        <v>1617</v>
      </c>
      <c r="H91" s="44" t="n">
        <f aca="false">((343-3+B91-3)*2-2-2)*C91*1.2*8.3/1000000</f>
        <v>1.51392</v>
      </c>
    </row>
    <row r="92" customFormat="false" ht="15.75" hidden="false" customHeight="false" outlineLevel="0" collapsed="false">
      <c r="A92" s="1" t="str">
        <f aca="false">B92&amp;C92</f>
        <v>140180</v>
      </c>
      <c r="B92" s="41" t="n">
        <v>140</v>
      </c>
      <c r="C92" s="45" t="n">
        <v>180</v>
      </c>
      <c r="D92" s="45" t="s">
        <v>1618</v>
      </c>
      <c r="E92" s="46" t="n">
        <v>3.07179368496</v>
      </c>
      <c r="F92" s="45" t="s">
        <v>1619</v>
      </c>
      <c r="G92" s="45" t="s">
        <v>1620</v>
      </c>
      <c r="H92" s="44" t="n">
        <f aca="false">((343-3+B92-3)*2-2-2)*C92*1.2*8.3/1000000</f>
        <v>1.70316</v>
      </c>
    </row>
    <row r="93" customFormat="false" ht="15.75" hidden="false" customHeight="false" outlineLevel="0" collapsed="false">
      <c r="A93" s="1" t="str">
        <f aca="false">B93&amp;C93</f>
        <v>140182</v>
      </c>
      <c r="B93" s="41" t="n">
        <v>140</v>
      </c>
      <c r="C93" s="42" t="n">
        <v>182</v>
      </c>
      <c r="D93" s="42" t="s">
        <v>1621</v>
      </c>
      <c r="E93" s="43" t="n">
        <v>3.105924725904</v>
      </c>
      <c r="F93" s="42" t="s">
        <v>1622</v>
      </c>
      <c r="G93" s="42" t="s">
        <v>1623</v>
      </c>
      <c r="H93" s="44" t="n">
        <f aca="false">((343-3+B93-3)*2-2-2)*C93*1.2*8.3/1000000</f>
        <v>1.722084</v>
      </c>
    </row>
    <row r="94" customFormat="false" ht="15.75" hidden="false" customHeight="false" outlineLevel="0" collapsed="false">
      <c r="A94" s="1" t="str">
        <f aca="false">B94&amp;C94</f>
        <v>140200</v>
      </c>
      <c r="B94" s="41" t="n">
        <v>140</v>
      </c>
      <c r="C94" s="45" t="n">
        <v>200</v>
      </c>
      <c r="D94" s="45" t="s">
        <v>1624</v>
      </c>
      <c r="E94" s="46" t="n">
        <v>3.4131040944</v>
      </c>
      <c r="F94" s="45" t="s">
        <v>1625</v>
      </c>
      <c r="G94" s="45" t="s">
        <v>1626</v>
      </c>
      <c r="H94" s="44" t="n">
        <f aca="false">((343-3+B94-3)*2-2-2)*C94*1.2*8.3/1000000</f>
        <v>1.8924</v>
      </c>
    </row>
    <row r="95" customFormat="false" ht="15.75" hidden="false" customHeight="false" outlineLevel="0" collapsed="false">
      <c r="A95" s="1" t="str">
        <f aca="false">B95&amp;C95</f>
        <v>140220</v>
      </c>
      <c r="B95" s="41" t="n">
        <v>140</v>
      </c>
      <c r="C95" s="42" t="n">
        <v>220</v>
      </c>
      <c r="D95" s="42" t="s">
        <v>1627</v>
      </c>
      <c r="E95" s="43" t="n">
        <v>3.75441450384</v>
      </c>
      <c r="F95" s="42" t="s">
        <v>1628</v>
      </c>
      <c r="G95" s="42" t="s">
        <v>1629</v>
      </c>
      <c r="H95" s="44" t="n">
        <f aca="false">((343-3+B95-3)*2-2-2)*C95*1.2*8.3/1000000</f>
        <v>2.08164</v>
      </c>
    </row>
    <row r="96" customFormat="false" ht="15.75" hidden="false" customHeight="false" outlineLevel="0" collapsed="false">
      <c r="A96" s="1" t="str">
        <f aca="false">B96&amp;C96</f>
        <v>140230</v>
      </c>
      <c r="B96" s="41" t="n">
        <v>140</v>
      </c>
      <c r="C96" s="45" t="n">
        <v>230</v>
      </c>
      <c r="D96" s="45" t="s">
        <v>1630</v>
      </c>
      <c r="E96" s="46" t="n">
        <v>3.92506970856</v>
      </c>
      <c r="F96" s="45" t="s">
        <v>1631</v>
      </c>
      <c r="G96" s="45" t="s">
        <v>1632</v>
      </c>
      <c r="H96" s="44" t="n">
        <f aca="false">((343-3+B96-3)*2-2-2)*C96*1.2*8.3/1000000</f>
        <v>2.17626</v>
      </c>
    </row>
    <row r="97" customFormat="false" ht="15.75" hidden="false" customHeight="false" outlineLevel="0" collapsed="false">
      <c r="A97" s="1" t="str">
        <f aca="false">B97&amp;C97</f>
        <v>140235</v>
      </c>
      <c r="B97" s="41" t="n">
        <v>140</v>
      </c>
      <c r="C97" s="42" t="n">
        <v>235</v>
      </c>
      <c r="D97" s="42" t="s">
        <v>1633</v>
      </c>
      <c r="E97" s="43" t="n">
        <v>4.01039731092</v>
      </c>
      <c r="F97" s="42" t="s">
        <v>1634</v>
      </c>
      <c r="G97" s="42" t="s">
        <v>1635</v>
      </c>
      <c r="H97" s="44" t="n">
        <f aca="false">((343-3+B97-3)*2-2-2)*C97*1.2*8.3/1000000</f>
        <v>2.22357</v>
      </c>
    </row>
    <row r="98" customFormat="false" ht="15.75" hidden="false" customHeight="false" outlineLevel="0" collapsed="false">
      <c r="A98" s="1" t="str">
        <f aca="false">B98&amp;C98</f>
        <v>140240</v>
      </c>
      <c r="B98" s="41" t="n">
        <v>140</v>
      </c>
      <c r="C98" s="45" t="n">
        <v>240</v>
      </c>
      <c r="D98" s="45" t="s">
        <v>1636</v>
      </c>
      <c r="E98" s="46" t="n">
        <v>4.09572491328</v>
      </c>
      <c r="F98" s="45" t="s">
        <v>1637</v>
      </c>
      <c r="G98" s="45" t="s">
        <v>1638</v>
      </c>
      <c r="H98" s="44" t="n">
        <f aca="false">((343-3+B98-3)*2-2-2)*C98*1.2*8.3/1000000</f>
        <v>2.27088</v>
      </c>
    </row>
    <row r="99" customFormat="false" ht="15.75" hidden="false" customHeight="false" outlineLevel="0" collapsed="false">
      <c r="A99" s="1" t="str">
        <f aca="false">B99&amp;C99</f>
        <v>140250</v>
      </c>
      <c r="B99" s="41" t="n">
        <v>140</v>
      </c>
      <c r="C99" s="42" t="n">
        <v>250</v>
      </c>
      <c r="D99" s="42" t="s">
        <v>1639</v>
      </c>
      <c r="E99" s="43" t="n">
        <v>4.266380118</v>
      </c>
      <c r="F99" s="42" t="s">
        <v>1640</v>
      </c>
      <c r="G99" s="42" t="s">
        <v>1641</v>
      </c>
      <c r="H99" s="44" t="n">
        <f aca="false">((343-3+B99-3)*2-2-2)*C99*1.2*8.3/1000000</f>
        <v>2.3655</v>
      </c>
    </row>
    <row r="100" customFormat="false" ht="15.75" hidden="false" customHeight="false" outlineLevel="0" collapsed="false">
      <c r="A100" s="1" t="str">
        <f aca="false">B100&amp;C100</f>
        <v>140260</v>
      </c>
      <c r="B100" s="41" t="n">
        <v>140</v>
      </c>
      <c r="C100" s="45" t="n">
        <v>260</v>
      </c>
      <c r="D100" s="45" t="s">
        <v>1642</v>
      </c>
      <c r="E100" s="46" t="n">
        <v>4.43703532272</v>
      </c>
      <c r="F100" s="45" t="s">
        <v>1643</v>
      </c>
      <c r="G100" s="45" t="s">
        <v>1644</v>
      </c>
      <c r="H100" s="44" t="n">
        <f aca="false">((343-3+B100-3)*2-2-2)*C100*1.2*8.3/1000000</f>
        <v>2.46012</v>
      </c>
    </row>
    <row r="101" customFormat="false" ht="15.75" hidden="false" customHeight="false" outlineLevel="0" collapsed="false">
      <c r="A101" s="1" t="str">
        <f aca="false">B101&amp;C101</f>
        <v>140280</v>
      </c>
      <c r="B101" s="41" t="n">
        <v>140</v>
      </c>
      <c r="C101" s="42" t="n">
        <v>280</v>
      </c>
      <c r="D101" s="42" t="s">
        <v>1645</v>
      </c>
      <c r="E101" s="43" t="n">
        <v>4.77834573216</v>
      </c>
      <c r="F101" s="42" t="s">
        <v>1646</v>
      </c>
      <c r="G101" s="42" t="s">
        <v>1647</v>
      </c>
      <c r="H101" s="44" t="n">
        <f aca="false">((343-3+B101-3)*2-2-2)*C101*1.2*8.3/1000000</f>
        <v>2.64936</v>
      </c>
    </row>
    <row r="102" customFormat="false" ht="15.75" hidden="false" customHeight="false" outlineLevel="0" collapsed="false">
      <c r="A102" s="1" t="str">
        <f aca="false">B102&amp;C102</f>
        <v>140290</v>
      </c>
      <c r="B102" s="41" t="n">
        <v>140</v>
      </c>
      <c r="C102" s="45" t="n">
        <v>290</v>
      </c>
      <c r="D102" s="45" t="s">
        <v>1648</v>
      </c>
      <c r="E102" s="46" t="n">
        <v>4.94900093688</v>
      </c>
      <c r="F102" s="45" t="s">
        <v>1649</v>
      </c>
      <c r="G102" s="45" t="s">
        <v>1650</v>
      </c>
      <c r="H102" s="44" t="n">
        <f aca="false">((343-3+B102-3)*2-2-2)*C102*1.2*8.3/1000000</f>
        <v>2.74398</v>
      </c>
    </row>
    <row r="103" customFormat="false" ht="15.75" hidden="false" customHeight="false" outlineLevel="0" collapsed="false">
      <c r="A103" s="1" t="str">
        <f aca="false">B103&amp;C103</f>
        <v>140300</v>
      </c>
      <c r="B103" s="41" t="n">
        <v>140</v>
      </c>
      <c r="C103" s="42" t="n">
        <v>300</v>
      </c>
      <c r="D103" s="42" t="s">
        <v>1651</v>
      </c>
      <c r="E103" s="43" t="n">
        <v>5.1196561416</v>
      </c>
      <c r="F103" s="42" t="s">
        <v>1652</v>
      </c>
      <c r="G103" s="42" t="s">
        <v>1653</v>
      </c>
      <c r="H103" s="44" t="n">
        <f aca="false">((343-3+B103-3)*2-2-2)*C103*1.2*8.3/1000000</f>
        <v>2.8386</v>
      </c>
    </row>
    <row r="104" customFormat="false" ht="15.75" hidden="false" customHeight="false" outlineLevel="0" collapsed="false">
      <c r="A104" s="1" t="str">
        <f aca="false">B104&amp;C104</f>
        <v>140320</v>
      </c>
      <c r="B104" s="41" t="n">
        <v>140</v>
      </c>
      <c r="C104" s="45" t="n">
        <v>320</v>
      </c>
      <c r="D104" s="45" t="s">
        <v>1654</v>
      </c>
      <c r="E104" s="46" t="n">
        <v>5.46096655104</v>
      </c>
      <c r="F104" s="45" t="s">
        <v>1655</v>
      </c>
      <c r="G104" s="45" t="s">
        <v>1656</v>
      </c>
      <c r="H104" s="44" t="n">
        <f aca="false">((343-3+B104-3)*2-2-2)*C104*1.2*8.3/1000000</f>
        <v>3.02784</v>
      </c>
    </row>
    <row r="105" customFormat="false" ht="15.75" hidden="false" customHeight="false" outlineLevel="0" collapsed="false">
      <c r="A105" s="1" t="str">
        <f aca="false">B105&amp;C105</f>
        <v>140350</v>
      </c>
      <c r="B105" s="41" t="n">
        <v>140</v>
      </c>
      <c r="C105" s="42" t="n">
        <v>350</v>
      </c>
      <c r="D105" s="42" t="s">
        <v>1657</v>
      </c>
      <c r="E105" s="43" t="n">
        <v>5.9729321652</v>
      </c>
      <c r="F105" s="42" t="s">
        <v>1658</v>
      </c>
      <c r="G105" s="42" t="s">
        <v>1659</v>
      </c>
      <c r="H105" s="44" t="n">
        <f aca="false">((343-3+B105-3)*2-2-2)*C105*1.2*8.3/1000000</f>
        <v>3.3117</v>
      </c>
    </row>
    <row r="106" customFormat="false" ht="15.75" hidden="false" customHeight="false" outlineLevel="0" collapsed="false">
      <c r="A106" s="1" t="str">
        <f aca="false">B106&amp;C106</f>
        <v>140375</v>
      </c>
      <c r="B106" s="41" t="n">
        <v>140</v>
      </c>
      <c r="C106" s="45" t="n">
        <v>375</v>
      </c>
      <c r="D106" s="45" t="s">
        <v>1660</v>
      </c>
      <c r="E106" s="46" t="n">
        <v>6.399570177</v>
      </c>
      <c r="F106" s="45" t="s">
        <v>1661</v>
      </c>
      <c r="G106" s="45" t="s">
        <v>1662</v>
      </c>
      <c r="H106" s="44" t="n">
        <f aca="false">((343-3+B106-3)*2-2-2)*C106*1.2*8.3/1000000</f>
        <v>3.54825</v>
      </c>
    </row>
    <row r="107" customFormat="false" ht="15.75" hidden="false" customHeight="false" outlineLevel="0" collapsed="false">
      <c r="A107" s="1" t="str">
        <f aca="false">B107&amp;C107</f>
        <v>140395</v>
      </c>
      <c r="B107" s="41" t="n">
        <v>140</v>
      </c>
      <c r="C107" s="42" t="n">
        <v>395</v>
      </c>
      <c r="D107" s="42" t="s">
        <v>1663</v>
      </c>
      <c r="E107" s="43" t="n">
        <v>6.74088058644</v>
      </c>
      <c r="F107" s="42" t="s">
        <v>1664</v>
      </c>
      <c r="G107" s="42" t="s">
        <v>1665</v>
      </c>
      <c r="H107" s="44" t="n">
        <f aca="false">((343-3+B107-3)*2-2-2)*C107*1.2*8.3/1000000</f>
        <v>3.73749</v>
      </c>
    </row>
    <row r="108" customFormat="false" ht="15.75" hidden="false" customHeight="false" outlineLevel="0" collapsed="false">
      <c r="A108" s="1" t="str">
        <f aca="false">B108&amp;C108</f>
        <v>140400</v>
      </c>
      <c r="B108" s="41" t="n">
        <v>140</v>
      </c>
      <c r="C108" s="45" t="n">
        <v>400</v>
      </c>
      <c r="D108" s="45" t="s">
        <v>1666</v>
      </c>
      <c r="E108" s="46" t="n">
        <v>6.8262081888</v>
      </c>
      <c r="F108" s="45" t="s">
        <v>1667</v>
      </c>
      <c r="G108" s="45" t="s">
        <v>1668</v>
      </c>
      <c r="H108" s="44" t="n">
        <f aca="false">((343-3+B108-3)*2-2-2)*C108*1.2*8.3/1000000</f>
        <v>3.7848</v>
      </c>
    </row>
    <row r="109" customFormat="false" ht="15.75" hidden="false" customHeight="false" outlineLevel="0" collapsed="false">
      <c r="A109" s="1" t="str">
        <f aca="false">B109&amp;C109</f>
        <v>140420</v>
      </c>
      <c r="B109" s="41" t="n">
        <v>140</v>
      </c>
      <c r="C109" s="42" t="n">
        <v>420</v>
      </c>
      <c r="D109" s="42" t="s">
        <v>1669</v>
      </c>
      <c r="E109" s="43" t="n">
        <v>7.16751859824</v>
      </c>
      <c r="F109" s="42" t="s">
        <v>1670</v>
      </c>
      <c r="G109" s="42" t="s">
        <v>1671</v>
      </c>
      <c r="H109" s="44" t="n">
        <f aca="false">((343-3+B109-3)*2-2-2)*C109*1.2*8.3/1000000</f>
        <v>3.97404</v>
      </c>
    </row>
    <row r="110" customFormat="false" ht="15.75" hidden="false" customHeight="false" outlineLevel="0" collapsed="false">
      <c r="A110" s="1" t="str">
        <f aca="false">B110&amp;C110</f>
        <v>140440</v>
      </c>
      <c r="B110" s="41" t="n">
        <v>140</v>
      </c>
      <c r="C110" s="45" t="n">
        <v>440</v>
      </c>
      <c r="D110" s="45" t="s">
        <v>1672</v>
      </c>
      <c r="E110" s="46" t="n">
        <v>7.50882900768</v>
      </c>
      <c r="F110" s="45" t="s">
        <v>1673</v>
      </c>
      <c r="G110" s="45" t="s">
        <v>1674</v>
      </c>
      <c r="H110" s="44" t="n">
        <f aca="false">((343-3+B110-3)*2-2-2)*C110*1.2*8.3/1000000</f>
        <v>4.16328</v>
      </c>
    </row>
    <row r="111" customFormat="false" ht="15.75" hidden="false" customHeight="false" outlineLevel="0" collapsed="false">
      <c r="A111" s="1" t="str">
        <f aca="false">B111&amp;C111</f>
        <v>140450</v>
      </c>
      <c r="B111" s="41" t="n">
        <v>140</v>
      </c>
      <c r="C111" s="42" t="n">
        <v>450</v>
      </c>
      <c r="D111" s="42" t="s">
        <v>1675</v>
      </c>
      <c r="E111" s="43" t="n">
        <v>7.6794842124</v>
      </c>
      <c r="F111" s="42" t="s">
        <v>1676</v>
      </c>
      <c r="G111" s="42" t="s">
        <v>1677</v>
      </c>
      <c r="H111" s="44" t="n">
        <f aca="false">((343-3+B111-3)*2-2-2)*C111*1.2*8.3/1000000</f>
        <v>4.2579</v>
      </c>
    </row>
    <row r="112" customFormat="false" ht="15.75" hidden="false" customHeight="false" outlineLevel="0" collapsed="false">
      <c r="A112" s="1" t="str">
        <f aca="false">B112&amp;C112</f>
        <v>140470</v>
      </c>
      <c r="B112" s="41" t="n">
        <v>140</v>
      </c>
      <c r="C112" s="45" t="n">
        <v>470</v>
      </c>
      <c r="D112" s="45" t="s">
        <v>1678</v>
      </c>
      <c r="E112" s="46" t="n">
        <v>8.02079462184</v>
      </c>
      <c r="F112" s="45" t="s">
        <v>1679</v>
      </c>
      <c r="G112" s="45" t="s">
        <v>1680</v>
      </c>
      <c r="H112" s="44" t="n">
        <f aca="false">((343-3+B112-3)*2-2-2)*C112*1.2*8.3/1000000</f>
        <v>4.44714</v>
      </c>
    </row>
    <row r="113" customFormat="false" ht="15.75" hidden="false" customHeight="false" outlineLevel="0" collapsed="false">
      <c r="A113" s="1" t="str">
        <f aca="false">B113&amp;C113</f>
        <v>140480</v>
      </c>
      <c r="B113" s="41" t="n">
        <v>140</v>
      </c>
      <c r="C113" s="42" t="n">
        <v>480</v>
      </c>
      <c r="D113" s="42" t="s">
        <v>1681</v>
      </c>
      <c r="E113" s="43" t="n">
        <v>8.19144982656</v>
      </c>
      <c r="F113" s="42" t="s">
        <v>1682</v>
      </c>
      <c r="G113" s="42" t="s">
        <v>1683</v>
      </c>
      <c r="H113" s="44" t="n">
        <f aca="false">((343-3+B113-3)*2-2-2)*C113*1.2*8.3/1000000</f>
        <v>4.54176</v>
      </c>
    </row>
    <row r="114" customFormat="false" ht="15.75" hidden="false" customHeight="false" outlineLevel="0" collapsed="false">
      <c r="A114" s="1" t="str">
        <f aca="false">B114&amp;C114</f>
        <v>140490</v>
      </c>
      <c r="B114" s="41" t="n">
        <v>140</v>
      </c>
      <c r="C114" s="45" t="n">
        <v>490</v>
      </c>
      <c r="D114" s="45" t="s">
        <v>1684</v>
      </c>
      <c r="E114" s="46" t="n">
        <v>8.36210503128</v>
      </c>
      <c r="F114" s="45" t="s">
        <v>1685</v>
      </c>
      <c r="G114" s="45" t="s">
        <v>1686</v>
      </c>
      <c r="H114" s="44" t="n">
        <f aca="false">((343-3+B114-3)*2-2-2)*C114*1.2*8.3/1000000</f>
        <v>4.63638</v>
      </c>
    </row>
    <row r="115" customFormat="false" ht="15.75" hidden="false" customHeight="false" outlineLevel="0" collapsed="false">
      <c r="A115" s="1" t="str">
        <f aca="false">B115&amp;C115</f>
        <v>140500</v>
      </c>
      <c r="B115" s="41" t="n">
        <v>140</v>
      </c>
      <c r="C115" s="42" t="n">
        <v>500</v>
      </c>
      <c r="D115" s="42" t="s">
        <v>1687</v>
      </c>
      <c r="E115" s="43" t="n">
        <v>8.532760236</v>
      </c>
      <c r="F115" s="42" t="s">
        <v>1688</v>
      </c>
      <c r="G115" s="42" t="s">
        <v>1689</v>
      </c>
      <c r="H115" s="44" t="n">
        <f aca="false">((343-3+B115-3)*2-2-2)*C115*1.2*8.3/1000000</f>
        <v>4.731</v>
      </c>
    </row>
    <row r="116" customFormat="false" ht="15.75" hidden="false" customHeight="false" outlineLevel="0" collapsed="false">
      <c r="A116" s="1" t="str">
        <f aca="false">B116&amp;C116</f>
        <v>140520</v>
      </c>
      <c r="B116" s="41" t="n">
        <v>140</v>
      </c>
      <c r="C116" s="45" t="n">
        <v>520</v>
      </c>
      <c r="D116" s="45" t="s">
        <v>1690</v>
      </c>
      <c r="E116" s="46" t="n">
        <v>8.87407064544</v>
      </c>
      <c r="F116" s="45" t="s">
        <v>1691</v>
      </c>
      <c r="G116" s="45" t="s">
        <v>1692</v>
      </c>
      <c r="H116" s="44" t="n">
        <f aca="false">((343-3+B116-3)*2-2-2)*C116*1.2*8.3/1000000</f>
        <v>4.92024</v>
      </c>
    </row>
    <row r="117" customFormat="false" ht="15.75" hidden="false" customHeight="false" outlineLevel="0" collapsed="false">
      <c r="A117" s="1" t="str">
        <f aca="false">B117&amp;C117</f>
        <v>140534</v>
      </c>
      <c r="B117" s="41" t="n">
        <v>140</v>
      </c>
      <c r="C117" s="42" t="n">
        <v>534</v>
      </c>
      <c r="D117" s="42" t="s">
        <v>1693</v>
      </c>
      <c r="E117" s="43" t="n">
        <v>9.112987932048</v>
      </c>
      <c r="F117" s="42" t="s">
        <v>1694</v>
      </c>
      <c r="G117" s="42" t="s">
        <v>1695</v>
      </c>
      <c r="H117" s="44" t="n">
        <f aca="false">((343-3+B117-3)*2-2-2)*C117*1.2*8.3/1000000</f>
        <v>5.052708</v>
      </c>
    </row>
    <row r="118" customFormat="false" ht="15.75" hidden="false" customHeight="false" outlineLevel="0" collapsed="false">
      <c r="A118" s="1" t="str">
        <f aca="false">B118&amp;C118</f>
        <v>140550</v>
      </c>
      <c r="B118" s="41" t="n">
        <v>140</v>
      </c>
      <c r="C118" s="45" t="n">
        <v>550</v>
      </c>
      <c r="D118" s="45" t="s">
        <v>1696</v>
      </c>
      <c r="E118" s="46" t="n">
        <v>9.3860362596</v>
      </c>
      <c r="F118" s="45" t="s">
        <v>1697</v>
      </c>
      <c r="G118" s="45" t="s">
        <v>1698</v>
      </c>
      <c r="H118" s="44" t="n">
        <f aca="false">((343-3+B118-3)*2-2-2)*C118*1.2*8.3/1000000</f>
        <v>5.2041</v>
      </c>
    </row>
    <row r="119" customFormat="false" ht="15.75" hidden="false" customHeight="false" outlineLevel="0" collapsed="false">
      <c r="A119" s="1" t="str">
        <f aca="false">B119&amp;C119</f>
        <v>140560</v>
      </c>
      <c r="B119" s="41" t="n">
        <v>140</v>
      </c>
      <c r="C119" s="42" t="n">
        <v>560</v>
      </c>
      <c r="D119" s="42" t="s">
        <v>1699</v>
      </c>
      <c r="E119" s="43" t="n">
        <v>9.55669146432</v>
      </c>
      <c r="F119" s="42" t="s">
        <v>1700</v>
      </c>
      <c r="G119" s="42" t="s">
        <v>1701</v>
      </c>
      <c r="H119" s="44" t="n">
        <f aca="false">((343-3+B119-3)*2-2-2)*C119*1.2*8.3/1000000</f>
        <v>5.29872</v>
      </c>
    </row>
    <row r="120" customFormat="false" ht="15.75" hidden="false" customHeight="false" outlineLevel="0" collapsed="false">
      <c r="A120" s="1" t="str">
        <f aca="false">B120&amp;C120</f>
        <v>140578</v>
      </c>
      <c r="B120" s="41" t="n">
        <v>140</v>
      </c>
      <c r="C120" s="45" t="n">
        <v>578</v>
      </c>
      <c r="D120" s="45" t="s">
        <v>1702</v>
      </c>
      <c r="E120" s="46" t="n">
        <v>9.863870832816</v>
      </c>
      <c r="F120" s="45" t="s">
        <v>1703</v>
      </c>
      <c r="G120" s="45" t="s">
        <v>1704</v>
      </c>
      <c r="H120" s="44" t="n">
        <f aca="false">((343-3+B120-3)*2-2-2)*C120*1.2*8.3/1000000</f>
        <v>5.469036</v>
      </c>
    </row>
    <row r="121" customFormat="false" ht="15.75" hidden="false" customHeight="false" outlineLevel="0" collapsed="false">
      <c r="A121" s="1" t="str">
        <f aca="false">B121&amp;C121</f>
        <v>140580</v>
      </c>
      <c r="B121" s="41" t="n">
        <v>140</v>
      </c>
      <c r="C121" s="42" t="n">
        <v>580</v>
      </c>
      <c r="D121" s="58" t="s">
        <v>1705</v>
      </c>
      <c r="E121" s="43" t="n">
        <v>9.89800187376</v>
      </c>
      <c r="F121" s="58" t="s">
        <v>1706</v>
      </c>
      <c r="G121" s="58" t="s">
        <v>1707</v>
      </c>
      <c r="H121" s="44" t="n">
        <f aca="false">((343-3+B121-3)*2-2-2)*C121*1.2*8.3/1000000</f>
        <v>5.48796</v>
      </c>
    </row>
    <row r="122" customFormat="false" ht="15.75" hidden="false" customHeight="false" outlineLevel="0" collapsed="false">
      <c r="A122" s="1" t="str">
        <f aca="false">B122&amp;C122</f>
        <v>140598</v>
      </c>
      <c r="B122" s="41" t="n">
        <v>140</v>
      </c>
      <c r="C122" s="45" t="n">
        <v>598</v>
      </c>
      <c r="D122" s="57" t="s">
        <v>1708</v>
      </c>
      <c r="E122" s="46" t="n">
        <v>10.205181242256</v>
      </c>
      <c r="F122" s="57" t="s">
        <v>1709</v>
      </c>
      <c r="G122" s="57" t="s">
        <v>1710</v>
      </c>
      <c r="H122" s="44" t="n">
        <f aca="false">((343-3+B122-3)*2-2-2)*C122*1.2*8.3/1000000</f>
        <v>5.658276</v>
      </c>
    </row>
    <row r="123" customFormat="false" ht="15.75" hidden="false" customHeight="false" outlineLevel="0" collapsed="false">
      <c r="A123" s="1" t="str">
        <f aca="false">B123&amp;C123</f>
        <v>140600</v>
      </c>
      <c r="B123" s="41" t="n">
        <v>140</v>
      </c>
      <c r="C123" s="42" t="n">
        <v>600</v>
      </c>
      <c r="D123" s="58" t="s">
        <v>1711</v>
      </c>
      <c r="E123" s="43" t="n">
        <v>10.2393122832</v>
      </c>
      <c r="F123" s="58" t="s">
        <v>1712</v>
      </c>
      <c r="G123" s="58" t="s">
        <v>1713</v>
      </c>
      <c r="H123" s="44" t="n">
        <f aca="false">((343-3+B123-3)*2-2-2)*C123*1.2*8.3/1000000</f>
        <v>5.6772</v>
      </c>
    </row>
    <row r="124" customFormat="false" ht="15.75" hidden="false" customHeight="false" outlineLevel="0" collapsed="false">
      <c r="A124" s="1" t="str">
        <f aca="false">B124&amp;C124</f>
        <v>140620</v>
      </c>
      <c r="B124" s="41" t="n">
        <v>140</v>
      </c>
      <c r="C124" s="45" t="n">
        <v>620</v>
      </c>
      <c r="D124" s="57" t="s">
        <v>1714</v>
      </c>
      <c r="E124" s="46" t="n">
        <v>10.58062269264</v>
      </c>
      <c r="F124" s="57" t="s">
        <v>1715</v>
      </c>
      <c r="G124" s="57" t="s">
        <v>1716</v>
      </c>
      <c r="H124" s="44" t="n">
        <f aca="false">((343-3+B124-3)*2-2-2)*C124*1.2*8.3/1000000</f>
        <v>5.86644</v>
      </c>
    </row>
    <row r="125" customFormat="false" ht="15.75" hidden="false" customHeight="false" outlineLevel="0" collapsed="false">
      <c r="A125" s="1" t="str">
        <f aca="false">B125&amp;C125</f>
        <v>140630</v>
      </c>
      <c r="B125" s="41" t="n">
        <v>140</v>
      </c>
      <c r="C125" s="42" t="n">
        <v>630</v>
      </c>
      <c r="D125" s="58" t="s">
        <v>1717</v>
      </c>
      <c r="E125" s="43" t="n">
        <v>10.75127789736</v>
      </c>
      <c r="F125" s="58" t="s">
        <v>1718</v>
      </c>
      <c r="G125" s="58" t="s">
        <v>1719</v>
      </c>
      <c r="H125" s="44" t="n">
        <f aca="false">((343-3+B125-3)*2-2-2)*C125*1.2*8.3/1000000</f>
        <v>5.96106</v>
      </c>
    </row>
    <row r="126" customFormat="false" ht="15.75" hidden="false" customHeight="false" outlineLevel="0" collapsed="false">
      <c r="A126" s="1" t="str">
        <f aca="false">B126&amp;C126</f>
        <v>140640</v>
      </c>
      <c r="B126" s="41" t="n">
        <v>140</v>
      </c>
      <c r="C126" s="45" t="n">
        <v>640</v>
      </c>
      <c r="D126" s="57" t="s">
        <v>1720</v>
      </c>
      <c r="E126" s="46" t="n">
        <v>10.92193310208</v>
      </c>
      <c r="F126" s="57" t="s">
        <v>1721</v>
      </c>
      <c r="G126" s="57" t="s">
        <v>1722</v>
      </c>
      <c r="H126" s="44" t="n">
        <f aca="false">((343-3+B126-3)*2-2-2)*C126*1.2*8.3/1000000</f>
        <v>6.05568</v>
      </c>
    </row>
    <row r="127" customFormat="false" ht="15.75" hidden="false" customHeight="false" outlineLevel="0" collapsed="false">
      <c r="A127" s="1" t="str">
        <f aca="false">B127&amp;C127</f>
        <v>140650</v>
      </c>
      <c r="B127" s="41" t="n">
        <v>140</v>
      </c>
      <c r="C127" s="42" t="n">
        <v>650</v>
      </c>
      <c r="D127" s="58" t="s">
        <v>1723</v>
      </c>
      <c r="E127" s="43" t="n">
        <v>11.0925883068</v>
      </c>
      <c r="F127" s="58" t="s">
        <v>1724</v>
      </c>
      <c r="G127" s="58" t="s">
        <v>1725</v>
      </c>
      <c r="H127" s="44" t="n">
        <f aca="false">((343-3+B127-3)*2-2-2)*C127*1.2*8.3/1000000</f>
        <v>6.1503</v>
      </c>
    </row>
    <row r="128" customFormat="false" ht="15.75" hidden="false" customHeight="false" outlineLevel="0" collapsed="false">
      <c r="A128" s="1" t="str">
        <f aca="false">B128&amp;C128</f>
        <v>140680</v>
      </c>
      <c r="B128" s="41" t="n">
        <v>140</v>
      </c>
      <c r="C128" s="45" t="n">
        <v>680</v>
      </c>
      <c r="D128" s="57" t="s">
        <v>1726</v>
      </c>
      <c r="E128" s="46" t="n">
        <v>11.60455392096</v>
      </c>
      <c r="F128" s="57" t="s">
        <v>1727</v>
      </c>
      <c r="G128" s="57" t="s">
        <v>1728</v>
      </c>
      <c r="H128" s="44" t="n">
        <f aca="false">((343-3+B128-3)*2-2-2)*C128*1.2*8.3/1000000</f>
        <v>6.43416</v>
      </c>
    </row>
    <row r="129" customFormat="false" ht="15.75" hidden="false" customHeight="false" outlineLevel="0" collapsed="false">
      <c r="A129" s="1" t="str">
        <f aca="false">B129&amp;C129</f>
        <v>140700</v>
      </c>
      <c r="B129" s="41" t="n">
        <v>140</v>
      </c>
      <c r="C129" s="42" t="n">
        <v>700</v>
      </c>
      <c r="D129" s="58" t="s">
        <v>1729</v>
      </c>
      <c r="E129" s="43" t="n">
        <v>11.9458643304</v>
      </c>
      <c r="F129" s="58" t="s">
        <v>1730</v>
      </c>
      <c r="G129" s="58" t="s">
        <v>1731</v>
      </c>
      <c r="H129" s="44" t="n">
        <f aca="false">((343-3+B129-3)*2-2-2)*C129*1.2*8.3/1000000</f>
        <v>6.6234</v>
      </c>
    </row>
    <row r="130" customFormat="false" ht="15.75" hidden="false" customHeight="false" outlineLevel="0" collapsed="false">
      <c r="A130" s="1" t="str">
        <f aca="false">B130&amp;C130</f>
        <v>140720</v>
      </c>
      <c r="B130" s="41" t="n">
        <v>140</v>
      </c>
      <c r="C130" s="45" t="n">
        <v>720</v>
      </c>
      <c r="D130" s="57" t="s">
        <v>1732</v>
      </c>
      <c r="E130" s="46" t="n">
        <v>12.28717473984</v>
      </c>
      <c r="F130" s="57" t="s">
        <v>1733</v>
      </c>
      <c r="G130" s="57" t="s">
        <v>1734</v>
      </c>
      <c r="H130" s="44" t="n">
        <f aca="false">((343-3+B130-3)*2-2-2)*C130*1.2*8.3/1000000</f>
        <v>6.81264</v>
      </c>
    </row>
    <row r="131" customFormat="false" ht="15.75" hidden="false" customHeight="false" outlineLevel="0" collapsed="false">
      <c r="A131" s="1" t="str">
        <f aca="false">B131&amp;C131</f>
        <v>140750</v>
      </c>
      <c r="B131" s="41" t="n">
        <v>140</v>
      </c>
      <c r="C131" s="42" t="n">
        <v>750</v>
      </c>
      <c r="D131" s="58" t="s">
        <v>1735</v>
      </c>
      <c r="E131" s="43" t="n">
        <v>12.799140354</v>
      </c>
      <c r="F131" s="58" t="s">
        <v>1736</v>
      </c>
      <c r="G131" s="58" t="s">
        <v>1737</v>
      </c>
      <c r="H131" s="44" t="n">
        <f aca="false">((343-3+B131-3)*2-2-2)*C131*1.2*8.3/1000000</f>
        <v>7.0965</v>
      </c>
    </row>
    <row r="132" customFormat="false" ht="15.75" hidden="false" customHeight="false" outlineLevel="0" collapsed="false">
      <c r="A132" s="1" t="str">
        <f aca="false">B132&amp;C132</f>
        <v>140770</v>
      </c>
      <c r="B132" s="41" t="n">
        <v>140</v>
      </c>
      <c r="C132" s="42" t="n">
        <v>770</v>
      </c>
      <c r="D132" s="58" t="s">
        <v>1738</v>
      </c>
      <c r="E132" s="43" t="n">
        <v>13.14045076344</v>
      </c>
      <c r="F132" s="58" t="s">
        <v>1739</v>
      </c>
      <c r="G132" s="58" t="s">
        <v>1740</v>
      </c>
      <c r="H132" s="44" t="n">
        <f aca="false">((343-3+B132-3)*2-2-2)*C132*1.2*8.3/1000000</f>
        <v>7.28574</v>
      </c>
    </row>
    <row r="133" customFormat="false" ht="15.75" hidden="false" customHeight="false" outlineLevel="0" collapsed="false">
      <c r="A133" s="1" t="str">
        <f aca="false">B133&amp;C133</f>
        <v>140790</v>
      </c>
      <c r="B133" s="41" t="n">
        <v>140</v>
      </c>
      <c r="C133" s="45" t="n">
        <v>790</v>
      </c>
      <c r="D133" s="57" t="s">
        <v>1741</v>
      </c>
      <c r="E133" s="46" t="n">
        <v>13.48176117288</v>
      </c>
      <c r="F133" s="57" t="s">
        <v>1742</v>
      </c>
      <c r="G133" s="57" t="s">
        <v>1743</v>
      </c>
      <c r="H133" s="44" t="n">
        <f aca="false">((343-3+B133-3)*2-2-2)*C133*1.2*8.3/1000000</f>
        <v>7.47498</v>
      </c>
    </row>
    <row r="134" customFormat="false" ht="15.75" hidden="false" customHeight="false" outlineLevel="0" collapsed="false">
      <c r="A134" s="1" t="str">
        <f aca="false">B134&amp;C134</f>
        <v>140820</v>
      </c>
      <c r="B134" s="41" t="n">
        <v>140</v>
      </c>
      <c r="C134" s="42" t="n">
        <v>820</v>
      </c>
      <c r="D134" s="58" t="s">
        <v>1744</v>
      </c>
      <c r="E134" s="43" t="n">
        <v>13.99372678704</v>
      </c>
      <c r="F134" s="58" t="s">
        <v>1745</v>
      </c>
      <c r="G134" s="58" t="s">
        <v>1746</v>
      </c>
      <c r="H134" s="44" t="n">
        <f aca="false">((343-3+B134-3)*2-2-2)*C134*1.2*8.3/1000000</f>
        <v>7.75884</v>
      </c>
    </row>
    <row r="135" customFormat="false" ht="15.75" hidden="false" customHeight="false" outlineLevel="0" collapsed="false">
      <c r="A135" s="1" t="str">
        <f aca="false">B135&amp;C135</f>
        <v>140830</v>
      </c>
      <c r="B135" s="41" t="n">
        <v>140</v>
      </c>
      <c r="C135" s="42" t="n">
        <v>830</v>
      </c>
      <c r="D135" s="58" t="s">
        <v>1747</v>
      </c>
      <c r="E135" s="43" t="n">
        <v>14.16438199176</v>
      </c>
      <c r="F135" s="58" t="s">
        <v>1748</v>
      </c>
      <c r="G135" s="58" t="s">
        <v>1749</v>
      </c>
      <c r="H135" s="44" t="n">
        <f aca="false">((343-3+B135-3)*2-2-2)*C135*1.2*8.3/1000000</f>
        <v>7.85346</v>
      </c>
    </row>
    <row r="136" customFormat="false" ht="15.75" hidden="false" customHeight="false" outlineLevel="0" collapsed="false">
      <c r="A136" s="1" t="str">
        <f aca="false">B136&amp;C136</f>
        <v>140840</v>
      </c>
      <c r="B136" s="41" t="n">
        <v>140</v>
      </c>
      <c r="C136" s="45" t="n">
        <v>840</v>
      </c>
      <c r="D136" s="57" t="s">
        <v>1750</v>
      </c>
      <c r="E136" s="46" t="n">
        <v>14.33503719648</v>
      </c>
      <c r="F136" s="57" t="s">
        <v>1751</v>
      </c>
      <c r="G136" s="57" t="s">
        <v>1752</v>
      </c>
      <c r="H136" s="44" t="n">
        <f aca="false">((343-3+B136-3)*2-2-2)*C136*1.2*8.3/1000000</f>
        <v>7.94808</v>
      </c>
    </row>
    <row r="137" customFormat="false" ht="15.75" hidden="false" customHeight="false" outlineLevel="0" collapsed="false">
      <c r="A137" s="1" t="str">
        <f aca="false">B137&amp;C137</f>
        <v>140880</v>
      </c>
      <c r="B137" s="41" t="n">
        <v>140</v>
      </c>
      <c r="C137" s="42" t="n">
        <v>880</v>
      </c>
      <c r="D137" s="58" t="s">
        <v>1753</v>
      </c>
      <c r="E137" s="43" t="n">
        <v>15.01765801536</v>
      </c>
      <c r="F137" s="58" t="s">
        <v>1754</v>
      </c>
      <c r="G137" s="58" t="s">
        <v>1755</v>
      </c>
      <c r="H137" s="44" t="n">
        <f aca="false">((343-3+B137-3)*2-2-2)*C137*1.2*8.3/1000000</f>
        <v>8.32656</v>
      </c>
    </row>
    <row r="138" customFormat="false" ht="15.75" hidden="false" customHeight="false" outlineLevel="0" collapsed="false">
      <c r="A138" s="1" t="str">
        <f aca="false">B138&amp;C138</f>
        <v>140900</v>
      </c>
      <c r="B138" s="41" t="n">
        <v>140</v>
      </c>
      <c r="C138" s="45" t="n">
        <v>900</v>
      </c>
      <c r="D138" s="57" t="s">
        <v>1756</v>
      </c>
      <c r="E138" s="46" t="n">
        <v>15.3589684248</v>
      </c>
      <c r="F138" s="57" t="s">
        <v>1757</v>
      </c>
      <c r="G138" s="57" t="s">
        <v>1758</v>
      </c>
      <c r="H138" s="44" t="n">
        <f aca="false">((343-3+B138-3)*2-2-2)*C138*1.2*8.3/1000000</f>
        <v>8.5158</v>
      </c>
    </row>
    <row r="139" customFormat="false" ht="15.75" hidden="false" customHeight="false" outlineLevel="0" collapsed="false">
      <c r="A139" s="1" t="str">
        <f aca="false">B139&amp;C139</f>
        <v>153195</v>
      </c>
      <c r="B139" s="41" t="n">
        <v>153</v>
      </c>
      <c r="C139" s="42" t="n">
        <v>195</v>
      </c>
      <c r="D139" s="42" t="s">
        <v>1759</v>
      </c>
      <c r="E139" s="43" t="n">
        <v>3.636784309158</v>
      </c>
      <c r="F139" s="42" t="s">
        <v>1760</v>
      </c>
      <c r="G139" s="42" t="s">
        <v>1761</v>
      </c>
      <c r="H139" s="44" t="n">
        <f aca="false">((343-3+B139-3)*2-2-2)*C139*1.2*8.3/1000000</f>
        <v>1.8955872</v>
      </c>
    </row>
    <row r="140" customFormat="false" ht="15.75" hidden="false" customHeight="false" outlineLevel="0" collapsed="false">
      <c r="A140" s="1" t="str">
        <f aca="false">B140&amp;C140</f>
        <v>153290</v>
      </c>
      <c r="B140" s="41" t="n">
        <v>153</v>
      </c>
      <c r="C140" s="45" t="n">
        <v>290</v>
      </c>
      <c r="D140" s="45" t="s">
        <v>1762</v>
      </c>
      <c r="E140" s="46" t="n">
        <v>5.408551023876</v>
      </c>
      <c r="F140" s="45" t="s">
        <v>1763</v>
      </c>
      <c r="G140" s="45" t="s">
        <v>1764</v>
      </c>
      <c r="H140" s="44" t="n">
        <f aca="false">((343-3+B140-3)*2-2-2)*C140*1.2*8.3/1000000</f>
        <v>2.8190784</v>
      </c>
    </row>
    <row r="141" customFormat="false" ht="15.75" hidden="false" customHeight="false" outlineLevel="0" collapsed="false">
      <c r="A141" s="1" t="str">
        <f aca="false">B141&amp;C141</f>
        <v>153310</v>
      </c>
      <c r="B141" s="41" t="n">
        <v>153</v>
      </c>
      <c r="C141" s="45" t="n">
        <v>310</v>
      </c>
      <c r="D141" s="45" t="s">
        <v>1765</v>
      </c>
      <c r="E141" s="46" t="n">
        <v>5.781554542764</v>
      </c>
      <c r="F141" s="45" t="s">
        <v>1766</v>
      </c>
      <c r="G141" s="45" t="s">
        <v>1767</v>
      </c>
      <c r="H141" s="44" t="n">
        <f aca="false">((343-3+B141-3)*2-2-2)*C141*1.2*8.3/1000000</f>
        <v>3.0134976</v>
      </c>
    </row>
    <row r="142" customFormat="false" ht="15.75" hidden="false" customHeight="false" outlineLevel="0" collapsed="false">
      <c r="A142" s="1" t="str">
        <f aca="false">B142&amp;C142</f>
        <v>153322</v>
      </c>
      <c r="B142" s="41" t="n">
        <v>153</v>
      </c>
      <c r="C142" s="45" t="n">
        <v>322</v>
      </c>
      <c r="D142" s="45" t="s">
        <v>1768</v>
      </c>
      <c r="E142" s="46" t="n">
        <v>6.0053566540968</v>
      </c>
      <c r="F142" s="45" t="s">
        <v>1769</v>
      </c>
      <c r="G142" s="45" t="s">
        <v>1770</v>
      </c>
      <c r="H142" s="44" t="n">
        <f aca="false">((343-3+B142-3)*2-2-2)*C142*1.2*8.3/1000000</f>
        <v>3.13014912</v>
      </c>
    </row>
    <row r="143" customFormat="false" ht="15.75" hidden="false" customHeight="false" outlineLevel="0" collapsed="false">
      <c r="A143" s="1" t="str">
        <f aca="false">B143&amp;C143</f>
        <v>153330</v>
      </c>
      <c r="B143" s="41" t="n">
        <v>153</v>
      </c>
      <c r="C143" s="42" t="n">
        <v>330</v>
      </c>
      <c r="D143" s="42" t="s">
        <v>1771</v>
      </c>
      <c r="E143" s="43" t="n">
        <v>6.154558061652</v>
      </c>
      <c r="F143" s="42" t="s">
        <v>1772</v>
      </c>
      <c r="G143" s="42" t="s">
        <v>1773</v>
      </c>
      <c r="H143" s="44" t="n">
        <f aca="false">((343-3+B143-3)*2-2-2)*C143*1.2*8.3/1000000</f>
        <v>3.2079168</v>
      </c>
    </row>
    <row r="144" customFormat="false" ht="15.75" hidden="false" customHeight="false" outlineLevel="0" collapsed="false">
      <c r="A144" s="1" t="str">
        <f aca="false">B144&amp;C144</f>
        <v>153350</v>
      </c>
      <c r="B144" s="41" t="n">
        <v>153</v>
      </c>
      <c r="C144" s="42" t="n">
        <v>350</v>
      </c>
      <c r="D144" s="42" t="s">
        <v>1774</v>
      </c>
      <c r="E144" s="43" t="n">
        <v>6.52756158054</v>
      </c>
      <c r="F144" s="42" t="s">
        <v>1775</v>
      </c>
      <c r="G144" s="42" t="s">
        <v>1776</v>
      </c>
      <c r="H144" s="44" t="n">
        <f aca="false">((343-3+B144-3)*2-2-2)*C144*1.2*8.3/1000000</f>
        <v>3.402336</v>
      </c>
    </row>
    <row r="145" customFormat="false" ht="15.75" hidden="false" customHeight="false" outlineLevel="0" collapsed="false">
      <c r="A145" s="1" t="str">
        <f aca="false">B145&amp;C145</f>
        <v>153365</v>
      </c>
      <c r="B145" s="41" t="n">
        <v>153</v>
      </c>
      <c r="C145" s="42" t="n">
        <v>365</v>
      </c>
      <c r="D145" s="42" t="s">
        <v>1777</v>
      </c>
      <c r="E145" s="43" t="n">
        <v>6.807314219706</v>
      </c>
      <c r="F145" s="42" t="s">
        <v>1778</v>
      </c>
      <c r="G145" s="42" t="s">
        <v>1779</v>
      </c>
      <c r="H145" s="44" t="n">
        <f aca="false">((343-3+B145-3)*2-2-2)*C145*1.2*8.3/1000000</f>
        <v>3.5481504</v>
      </c>
    </row>
    <row r="146" customFormat="false" ht="15.75" hidden="false" customHeight="false" outlineLevel="0" collapsed="false">
      <c r="A146" s="1" t="str">
        <f aca="false">B146&amp;C146</f>
        <v>153375</v>
      </c>
      <c r="B146" s="41" t="n">
        <v>153</v>
      </c>
      <c r="C146" s="45" t="n">
        <v>375</v>
      </c>
      <c r="D146" s="45" t="s">
        <v>1780</v>
      </c>
      <c r="E146" s="46" t="n">
        <v>6.99381597915</v>
      </c>
      <c r="F146" s="45" t="s">
        <v>1781</v>
      </c>
      <c r="G146" s="45" t="s">
        <v>1782</v>
      </c>
      <c r="H146" s="44" t="n">
        <f aca="false">((343-3+B146-3)*2-2-2)*C146*1.2*8.3/1000000</f>
        <v>3.64536</v>
      </c>
    </row>
    <row r="147" customFormat="false" ht="15.75" hidden="false" customHeight="false" outlineLevel="0" collapsed="false">
      <c r="A147" s="1" t="str">
        <f aca="false">B147&amp;C147</f>
        <v>153385</v>
      </c>
      <c r="B147" s="41" t="n">
        <v>153</v>
      </c>
      <c r="C147" s="45" t="n">
        <v>385</v>
      </c>
      <c r="D147" s="45" t="s">
        <v>1783</v>
      </c>
      <c r="E147" s="46" t="n">
        <v>7.180317738594</v>
      </c>
      <c r="F147" s="45" t="s">
        <v>1784</v>
      </c>
      <c r="G147" s="45" t="s">
        <v>1785</v>
      </c>
      <c r="H147" s="44" t="n">
        <f aca="false">((343-3+B147-3)*2-2-2)*C147*1.2*8.3/1000000</f>
        <v>3.7425696</v>
      </c>
    </row>
    <row r="148" customFormat="false" ht="15.75" hidden="false" customHeight="false" outlineLevel="0" collapsed="false">
      <c r="A148" s="1" t="str">
        <f aca="false">B148&amp;C148</f>
        <v>153395</v>
      </c>
      <c r="B148" s="41" t="n">
        <v>153</v>
      </c>
      <c r="C148" s="45" t="n">
        <v>395</v>
      </c>
      <c r="D148" s="45" t="s">
        <v>1786</v>
      </c>
      <c r="E148" s="46" t="n">
        <v>7.366819498038</v>
      </c>
      <c r="F148" s="45" t="s">
        <v>1787</v>
      </c>
      <c r="G148" s="45" t="s">
        <v>1788</v>
      </c>
      <c r="H148" s="44" t="n">
        <f aca="false">((343-3+B148-3)*2-2-2)*C148*1.2*8.3/1000000</f>
        <v>3.8397792</v>
      </c>
    </row>
    <row r="149" customFormat="false" ht="15.75" hidden="false" customHeight="false" outlineLevel="0" collapsed="false">
      <c r="A149" s="1" t="str">
        <f aca="false">B149&amp;C149</f>
        <v>153410</v>
      </c>
      <c r="B149" s="41" t="n">
        <v>153</v>
      </c>
      <c r="C149" s="45" t="n">
        <v>410</v>
      </c>
      <c r="D149" s="45" t="s">
        <v>1789</v>
      </c>
      <c r="E149" s="46" t="n">
        <v>7.646572137204</v>
      </c>
      <c r="F149" s="45" t="s">
        <v>1790</v>
      </c>
      <c r="G149" s="45" t="s">
        <v>1791</v>
      </c>
      <c r="H149" s="44" t="n">
        <f aca="false">((343-3+B149-3)*2-2-2)*C149*1.2*8.3/1000000</f>
        <v>3.9855936</v>
      </c>
    </row>
    <row r="150" customFormat="false" ht="15.75" hidden="false" customHeight="false" outlineLevel="0" collapsed="false">
      <c r="A150" s="1" t="str">
        <f aca="false">B150&amp;C150</f>
        <v>153420</v>
      </c>
      <c r="B150" s="41" t="n">
        <v>153</v>
      </c>
      <c r="C150" s="45" t="n">
        <v>420</v>
      </c>
      <c r="D150" s="45" t="s">
        <v>1792</v>
      </c>
      <c r="E150" s="46" t="n">
        <v>7.833073896648</v>
      </c>
      <c r="F150" s="45" t="s">
        <v>1793</v>
      </c>
      <c r="G150" s="45" t="s">
        <v>1794</v>
      </c>
      <c r="H150" s="44" t="n">
        <f aca="false">((343-3+B150-3)*2-2-2)*C150*1.2*8.3/1000000</f>
        <v>4.0828032</v>
      </c>
    </row>
    <row r="151" customFormat="false" ht="15.75" hidden="false" customHeight="false" outlineLevel="0" collapsed="false">
      <c r="A151" s="1" t="str">
        <f aca="false">B151&amp;C151</f>
        <v>153440</v>
      </c>
      <c r="B151" s="41" t="n">
        <v>153</v>
      </c>
      <c r="C151" s="45" t="n">
        <v>440</v>
      </c>
      <c r="D151" s="45" t="s">
        <v>1795</v>
      </c>
      <c r="E151" s="46" t="n">
        <v>8.206077415536</v>
      </c>
      <c r="F151" s="45" t="s">
        <v>1796</v>
      </c>
      <c r="G151" s="45" t="s">
        <v>1797</v>
      </c>
      <c r="H151" s="44" t="n">
        <f aca="false">((343-3+B151-3)*2-2-2)*C151*1.2*8.3/1000000</f>
        <v>4.2772224</v>
      </c>
    </row>
    <row r="152" customFormat="false" ht="15.75" hidden="false" customHeight="false" outlineLevel="0" collapsed="false">
      <c r="A152" s="1" t="str">
        <f aca="false">B152&amp;C152</f>
        <v>153460</v>
      </c>
      <c r="B152" s="41" t="n">
        <v>153</v>
      </c>
      <c r="C152" s="64" t="n">
        <v>460</v>
      </c>
      <c r="D152" s="64" t="s">
        <v>1798</v>
      </c>
      <c r="E152" s="65" t="n">
        <v>8.579080934424</v>
      </c>
      <c r="F152" s="64" t="s">
        <v>1799</v>
      </c>
      <c r="G152" s="64" t="s">
        <v>1800</v>
      </c>
      <c r="H152" s="44" t="n">
        <f aca="false">((343-3+B152-3)*2-2-2)*C152*1.2*8.3/1000000</f>
        <v>4.4716416</v>
      </c>
    </row>
    <row r="153" customFormat="false" ht="15.75" hidden="false" customHeight="false" outlineLevel="0" collapsed="false">
      <c r="A153" s="1" t="str">
        <f aca="false">B153&amp;C153</f>
        <v>153480</v>
      </c>
      <c r="B153" s="41" t="n">
        <v>153</v>
      </c>
      <c r="C153" s="42" t="n">
        <v>480</v>
      </c>
      <c r="D153" s="42" t="s">
        <v>1801</v>
      </c>
      <c r="E153" s="43" t="n">
        <v>8.9521</v>
      </c>
      <c r="F153" s="42" t="s">
        <v>1802</v>
      </c>
      <c r="G153" s="42" t="s">
        <v>1803</v>
      </c>
      <c r="H153" s="44" t="n">
        <f aca="false">((343-3+B153-3)*2-2-2)*C153*1.2*8.3/1000000</f>
        <v>4.6660608</v>
      </c>
    </row>
    <row r="154" customFormat="false" ht="15.75" hidden="false" customHeight="false" outlineLevel="0" collapsed="false">
      <c r="A154" s="1" t="str">
        <f aca="false">B154&amp;C154</f>
        <v>153483</v>
      </c>
      <c r="B154" s="41" t="n">
        <v>153</v>
      </c>
      <c r="C154" s="45" t="n">
        <v>483</v>
      </c>
      <c r="D154" s="45" t="s">
        <v>1804</v>
      </c>
      <c r="E154" s="46" t="n">
        <v>9.0080349811452</v>
      </c>
      <c r="F154" s="45" t="s">
        <v>1805</v>
      </c>
      <c r="G154" s="45" t="s">
        <v>1806</v>
      </c>
      <c r="H154" s="44" t="n">
        <f aca="false">((343-3+B154-3)*2-2-2)*C154*1.2*8.3/1000000</f>
        <v>4.69522368</v>
      </c>
    </row>
    <row r="155" customFormat="false" ht="15.75" hidden="false" customHeight="false" outlineLevel="0" collapsed="false">
      <c r="A155" s="1" t="str">
        <f aca="false">B155&amp;C155</f>
        <v>153495</v>
      </c>
      <c r="B155" s="41" t="n">
        <v>153</v>
      </c>
      <c r="C155" s="42" t="n">
        <v>495</v>
      </c>
      <c r="D155" s="42" t="s">
        <v>1807</v>
      </c>
      <c r="E155" s="43" t="n">
        <v>9.231837092478</v>
      </c>
      <c r="F155" s="42" t="s">
        <v>1808</v>
      </c>
      <c r="G155" s="42" t="s">
        <v>1809</v>
      </c>
      <c r="H155" s="44" t="n">
        <f aca="false">((343-3+B155-3)*2-2-2)*C155*1.2*8.3/1000000</f>
        <v>4.8118752</v>
      </c>
    </row>
    <row r="156" customFormat="false" ht="15.75" hidden="false" customHeight="false" outlineLevel="0" collapsed="false">
      <c r="A156" s="1" t="str">
        <f aca="false">B156&amp;C156</f>
        <v>153500</v>
      </c>
      <c r="B156" s="41" t="n">
        <v>153</v>
      </c>
      <c r="C156" s="45" t="n">
        <v>500</v>
      </c>
      <c r="D156" s="45" t="s">
        <v>1810</v>
      </c>
      <c r="E156" s="46" t="n">
        <v>9.3250879722</v>
      </c>
      <c r="F156" s="45" t="s">
        <v>1811</v>
      </c>
      <c r="G156" s="45" t="s">
        <v>1812</v>
      </c>
      <c r="H156" s="44" t="n">
        <f aca="false">((343-3+B156-3)*2-2-2)*C156*1.2*8.3/1000000</f>
        <v>4.86048</v>
      </c>
    </row>
    <row r="157" customFormat="false" ht="15.75" hidden="false" customHeight="false" outlineLevel="0" collapsed="false">
      <c r="A157" s="1" t="str">
        <f aca="false">B157&amp;C157</f>
        <v>153510</v>
      </c>
      <c r="B157" s="41" t="n">
        <v>153</v>
      </c>
      <c r="C157" s="42" t="n">
        <v>510</v>
      </c>
      <c r="D157" s="42" t="s">
        <v>1813</v>
      </c>
      <c r="E157" s="43" t="n">
        <v>9.511589731644</v>
      </c>
      <c r="F157" s="42" t="s">
        <v>1814</v>
      </c>
      <c r="G157" s="42" t="s">
        <v>1815</v>
      </c>
      <c r="H157" s="44" t="n">
        <f aca="false">((343-3+B157-3)*2-2-2)*C157*1.2*8.3/1000000</f>
        <v>4.9576896</v>
      </c>
    </row>
    <row r="158" customFormat="false" ht="15.75" hidden="false" customHeight="false" outlineLevel="0" collapsed="false">
      <c r="A158" s="1" t="str">
        <f aca="false">B158&amp;C158</f>
        <v>153540</v>
      </c>
      <c r="B158" s="41" t="n">
        <v>153</v>
      </c>
      <c r="C158" s="42" t="n">
        <v>540</v>
      </c>
      <c r="D158" s="42" t="s">
        <v>1816</v>
      </c>
      <c r="E158" s="43" t="n">
        <v>10.071095009976</v>
      </c>
      <c r="F158" s="42" t="s">
        <v>1817</v>
      </c>
      <c r="G158" s="42" t="s">
        <v>1818</v>
      </c>
      <c r="H158" s="44" t="n">
        <f aca="false">((343-3+B158-3)*2-2-2)*C158*1.2*8.3/1000000</f>
        <v>5.2493184</v>
      </c>
    </row>
    <row r="159" customFormat="false" ht="15.75" hidden="false" customHeight="false" outlineLevel="0" collapsed="false">
      <c r="A159" s="1" t="str">
        <f aca="false">B159&amp;C159</f>
        <v>153560</v>
      </c>
      <c r="B159" s="41" t="n">
        <v>153</v>
      </c>
      <c r="C159" s="45" t="n">
        <v>560</v>
      </c>
      <c r="D159" s="45" t="s">
        <v>1819</v>
      </c>
      <c r="E159" s="46" t="n">
        <v>10.444098528864</v>
      </c>
      <c r="F159" s="45" t="s">
        <v>1820</v>
      </c>
      <c r="G159" s="45" t="s">
        <v>1821</v>
      </c>
      <c r="H159" s="44" t="n">
        <f aca="false">((343-3+B159-3)*2-2-2)*C159*1.2*8.3/1000000</f>
        <v>5.4437376</v>
      </c>
    </row>
    <row r="160" customFormat="false" ht="15.75" hidden="false" customHeight="false" outlineLevel="0" collapsed="false">
      <c r="A160" s="1" t="str">
        <f aca="false">B160&amp;C160</f>
        <v>153565</v>
      </c>
      <c r="B160" s="41" t="n">
        <v>153</v>
      </c>
      <c r="C160" s="42" t="n">
        <v>565</v>
      </c>
      <c r="D160" s="42" t="s">
        <v>1822</v>
      </c>
      <c r="E160" s="43" t="n">
        <v>10.537349408586</v>
      </c>
      <c r="F160" s="42" t="s">
        <v>1823</v>
      </c>
      <c r="G160" s="42" t="s">
        <v>1824</v>
      </c>
      <c r="H160" s="44" t="n">
        <f aca="false">((343-3+B160-3)*2-2-2)*C160*1.2*8.3/1000000</f>
        <v>5.4923424</v>
      </c>
    </row>
    <row r="161" customFormat="false" ht="15.75" hidden="false" customHeight="false" outlineLevel="0" collapsed="false">
      <c r="A161" s="1" t="str">
        <f aca="false">B161&amp;C161</f>
        <v>153572</v>
      </c>
      <c r="B161" s="41" t="n">
        <v>153</v>
      </c>
      <c r="C161" s="45" t="n">
        <v>572</v>
      </c>
      <c r="D161" s="45" t="s">
        <v>1825</v>
      </c>
      <c r="E161" s="46" t="n">
        <v>10.6679006401968</v>
      </c>
      <c r="F161" s="45" t="s">
        <v>1826</v>
      </c>
      <c r="G161" s="45" t="s">
        <v>1827</v>
      </c>
      <c r="H161" s="44" t="n">
        <f aca="false">((343-3+B161-3)*2-2-2)*C161*1.2*8.3/1000000</f>
        <v>5.56038912</v>
      </c>
    </row>
    <row r="162" customFormat="false" ht="15.75" hidden="false" customHeight="false" outlineLevel="0" collapsed="false">
      <c r="A162" s="1" t="str">
        <f aca="false">B162&amp;C162</f>
        <v>153578</v>
      </c>
      <c r="B162" s="41" t="n">
        <v>153</v>
      </c>
      <c r="C162" s="42" t="n">
        <v>578</v>
      </c>
      <c r="D162" s="42" t="s">
        <v>1828</v>
      </c>
      <c r="E162" s="43" t="n">
        <v>10.7798016958632</v>
      </c>
      <c r="F162" s="42" t="s">
        <v>1829</v>
      </c>
      <c r="G162" s="42" t="s">
        <v>1830</v>
      </c>
      <c r="H162" s="44" t="n">
        <f aca="false">((343-3+B162-3)*2-2-2)*C162*1.2*8.3/1000000</f>
        <v>5.61871488</v>
      </c>
    </row>
    <row r="163" customFormat="false" ht="15.75" hidden="false" customHeight="false" outlineLevel="0" collapsed="false">
      <c r="A163" s="1" t="str">
        <f aca="false">B163&amp;C163</f>
        <v>153598</v>
      </c>
      <c r="B163" s="41" t="n">
        <v>153</v>
      </c>
      <c r="C163" s="45" t="n">
        <v>598</v>
      </c>
      <c r="D163" s="45" t="s">
        <v>1831</v>
      </c>
      <c r="E163" s="46" t="n">
        <v>11.1528052147512</v>
      </c>
      <c r="F163" s="45" t="s">
        <v>1832</v>
      </c>
      <c r="G163" s="45" t="s">
        <v>1833</v>
      </c>
      <c r="H163" s="44" t="n">
        <f aca="false">((343-3+B163-3)*2-2-2)*C163*1.2*8.3/1000000</f>
        <v>5.81313408</v>
      </c>
    </row>
    <row r="164" customFormat="false" ht="15.75" hidden="false" customHeight="false" outlineLevel="0" collapsed="false">
      <c r="A164" s="1" t="str">
        <f aca="false">B164&amp;C164</f>
        <v>153600</v>
      </c>
      <c r="B164" s="41" t="n">
        <v>153</v>
      </c>
      <c r="C164" s="42" t="n">
        <v>600</v>
      </c>
      <c r="D164" s="42" t="s">
        <v>1834</v>
      </c>
      <c r="E164" s="43" t="n">
        <v>11.19010556664</v>
      </c>
      <c r="F164" s="42" t="s">
        <v>1835</v>
      </c>
      <c r="G164" s="42" t="s">
        <v>1836</v>
      </c>
      <c r="H164" s="44" t="n">
        <f aca="false">((343-3+B164-3)*2-2-2)*C164*1.2*8.3/1000000</f>
        <v>5.832576</v>
      </c>
    </row>
    <row r="165" customFormat="false" ht="15.75" hidden="false" customHeight="false" outlineLevel="0" collapsed="false">
      <c r="A165" s="1" t="str">
        <f aca="false">B165&amp;C165</f>
        <v>153620</v>
      </c>
      <c r="B165" s="41" t="n">
        <v>153</v>
      </c>
      <c r="C165" s="45" t="n">
        <v>620</v>
      </c>
      <c r="D165" s="45" t="s">
        <v>1837</v>
      </c>
      <c r="E165" s="46" t="n">
        <v>11.563109085528</v>
      </c>
      <c r="F165" s="45" t="s">
        <v>1838</v>
      </c>
      <c r="G165" s="45" t="s">
        <v>1839</v>
      </c>
      <c r="H165" s="44" t="n">
        <f aca="false">((343-3+B165-3)*2-2-2)*C165*1.2*8.3/1000000</f>
        <v>6.0269952</v>
      </c>
    </row>
    <row r="166" customFormat="false" ht="15.75" hidden="false" customHeight="false" outlineLevel="0" collapsed="false">
      <c r="A166" s="1" t="str">
        <f aca="false">B166&amp;C166</f>
        <v>153650</v>
      </c>
      <c r="B166" s="41" t="n">
        <v>153</v>
      </c>
      <c r="C166" s="42" t="n">
        <v>650</v>
      </c>
      <c r="D166" s="42" t="s">
        <v>1840</v>
      </c>
      <c r="E166" s="43" t="n">
        <v>12.12261436386</v>
      </c>
      <c r="F166" s="42" t="s">
        <v>1841</v>
      </c>
      <c r="G166" s="42" t="s">
        <v>1842</v>
      </c>
      <c r="H166" s="44" t="n">
        <f aca="false">((343-3+B166-3)*2-2-2)*C166*1.2*8.3/1000000</f>
        <v>6.318624</v>
      </c>
    </row>
    <row r="167" customFormat="false" ht="15.75" hidden="false" customHeight="false" outlineLevel="0" collapsed="false">
      <c r="A167" s="1" t="str">
        <f aca="false">B167&amp;C167</f>
        <v>153660</v>
      </c>
      <c r="B167" s="41" t="n">
        <v>153</v>
      </c>
      <c r="C167" s="45" t="n">
        <v>660</v>
      </c>
      <c r="D167" s="45" t="s">
        <v>1843</v>
      </c>
      <c r="E167" s="46" t="n">
        <v>12.309116123304</v>
      </c>
      <c r="F167" s="45" t="s">
        <v>1844</v>
      </c>
      <c r="G167" s="45" t="s">
        <v>1845</v>
      </c>
      <c r="H167" s="44" t="n">
        <f aca="false">((343-3+B167-3)*2-2-2)*C167*1.2*8.3/1000000</f>
        <v>6.4158336</v>
      </c>
    </row>
    <row r="168" customFormat="false" ht="15.75" hidden="false" customHeight="false" outlineLevel="0" collapsed="false">
      <c r="A168" s="1" t="str">
        <f aca="false">B168&amp;C168</f>
        <v>153670</v>
      </c>
      <c r="B168" s="41" t="n">
        <v>153</v>
      </c>
      <c r="C168" s="45" t="n">
        <v>670</v>
      </c>
      <c r="D168" s="45" t="s">
        <v>1798</v>
      </c>
      <c r="E168" s="46" t="n">
        <v>12.495617882748</v>
      </c>
      <c r="F168" s="45" t="s">
        <v>1846</v>
      </c>
      <c r="G168" s="45" t="s">
        <v>1847</v>
      </c>
      <c r="H168" s="44" t="n">
        <f aca="false">((343-3+B168-3)*2-2-2)*C168*1.2*8.3/1000000</f>
        <v>6.5130432</v>
      </c>
    </row>
    <row r="169" customFormat="false" ht="15.75" hidden="false" customHeight="false" outlineLevel="0" collapsed="false">
      <c r="A169" s="1" t="str">
        <f aca="false">B169&amp;C169</f>
        <v>153697</v>
      </c>
      <c r="B169" s="41" t="n">
        <v>153</v>
      </c>
      <c r="C169" s="42" t="n">
        <v>697</v>
      </c>
      <c r="D169" s="42" t="s">
        <v>1848</v>
      </c>
      <c r="E169" s="43" t="n">
        <v>12.9991726332468</v>
      </c>
      <c r="F169" s="42" t="s">
        <v>1849</v>
      </c>
      <c r="G169" s="42" t="s">
        <v>1850</v>
      </c>
      <c r="H169" s="44" t="n">
        <f aca="false">((343-3+B169-3)*2-2-2)*C169*1.2*8.3/1000000</f>
        <v>6.77550912</v>
      </c>
    </row>
    <row r="170" customFormat="false" ht="15.75" hidden="false" customHeight="false" outlineLevel="0" collapsed="false">
      <c r="A170" s="1" t="str">
        <f aca="false">B170&amp;C170</f>
        <v>153710</v>
      </c>
      <c r="B170" s="41" t="n">
        <v>153</v>
      </c>
      <c r="C170" s="45" t="n">
        <v>710</v>
      </c>
      <c r="D170" s="45" t="s">
        <v>1851</v>
      </c>
      <c r="E170" s="46" t="n">
        <v>13.241624920524</v>
      </c>
      <c r="F170" s="45" t="s">
        <v>1852</v>
      </c>
      <c r="G170" s="45" t="s">
        <v>1853</v>
      </c>
      <c r="H170" s="44" t="n">
        <f aca="false">((343-3+B170-3)*2-2-2)*C170*1.2*8.3/1000000</f>
        <v>6.9018816</v>
      </c>
    </row>
    <row r="171" customFormat="false" ht="15.75" hidden="false" customHeight="false" outlineLevel="0" collapsed="false">
      <c r="A171" s="1" t="str">
        <f aca="false">B171&amp;C171</f>
        <v>153740</v>
      </c>
      <c r="B171" s="41" t="n">
        <v>153</v>
      </c>
      <c r="C171" s="42" t="n">
        <v>740</v>
      </c>
      <c r="D171" s="42" t="s">
        <v>1854</v>
      </c>
      <c r="E171" s="43" t="n">
        <v>13.801130198856</v>
      </c>
      <c r="F171" s="42" t="s">
        <v>1855</v>
      </c>
      <c r="G171" s="42" t="s">
        <v>1856</v>
      </c>
      <c r="H171" s="44" t="n">
        <f aca="false">((343-3+B171-3)*2-2-2)*C171*1.2*8.3/1000000</f>
        <v>7.1935104</v>
      </c>
    </row>
    <row r="172" customFormat="false" ht="15.75" hidden="false" customHeight="false" outlineLevel="0" collapsed="false">
      <c r="A172" s="1" t="str">
        <f aca="false">B172&amp;C172</f>
        <v>153750</v>
      </c>
      <c r="B172" s="41" t="n">
        <v>153</v>
      </c>
      <c r="C172" s="45" t="n">
        <v>750</v>
      </c>
      <c r="D172" s="45" t="s">
        <v>1857</v>
      </c>
      <c r="E172" s="46" t="n">
        <v>13.9876319583</v>
      </c>
      <c r="F172" s="45" t="s">
        <v>1858</v>
      </c>
      <c r="G172" s="45" t="s">
        <v>1859</v>
      </c>
      <c r="H172" s="44" t="n">
        <f aca="false">((343-3+B172-3)*2-2-2)*C172*1.2*8.3/1000000</f>
        <v>7.29072</v>
      </c>
    </row>
    <row r="173" customFormat="false" ht="15.75" hidden="false" customHeight="false" outlineLevel="0" collapsed="false">
      <c r="A173" s="1" t="str">
        <f aca="false">B173&amp;C173</f>
        <v>153760</v>
      </c>
      <c r="B173" s="41" t="n">
        <v>153</v>
      </c>
      <c r="C173" s="42" t="n">
        <v>760</v>
      </c>
      <c r="D173" s="42" t="s">
        <v>1860</v>
      </c>
      <c r="E173" s="43" t="n">
        <v>14.174133717744</v>
      </c>
      <c r="F173" s="42" t="s">
        <v>1861</v>
      </c>
      <c r="G173" s="42" t="s">
        <v>1862</v>
      </c>
      <c r="H173" s="44" t="n">
        <f aca="false">((343-3+B173-3)*2-2-2)*C173*1.2*8.3/1000000</f>
        <v>7.3879296</v>
      </c>
    </row>
    <row r="174" customFormat="false" ht="15.75" hidden="false" customHeight="false" outlineLevel="0" collapsed="false">
      <c r="A174" s="1" t="str">
        <f aca="false">B174&amp;C174</f>
        <v>153780</v>
      </c>
      <c r="B174" s="41" t="n">
        <v>153</v>
      </c>
      <c r="C174" s="45" t="n">
        <v>780</v>
      </c>
      <c r="D174" s="45" t="s">
        <v>1863</v>
      </c>
      <c r="E174" s="46" t="n">
        <v>14.547137236632</v>
      </c>
      <c r="F174" s="45" t="s">
        <v>1864</v>
      </c>
      <c r="G174" s="45" t="s">
        <v>1865</v>
      </c>
      <c r="H174" s="44" t="n">
        <f aca="false">((343-3+B174-3)*2-2-2)*C174*1.2*8.3/1000000</f>
        <v>7.5823488</v>
      </c>
    </row>
    <row r="175" customFormat="false" ht="15.75" hidden="false" customHeight="false" outlineLevel="0" collapsed="false">
      <c r="A175" s="1" t="str">
        <f aca="false">B175&amp;C175</f>
        <v>153800</v>
      </c>
      <c r="B175" s="41" t="n">
        <v>153</v>
      </c>
      <c r="C175" s="42" t="n">
        <v>800</v>
      </c>
      <c r="D175" s="42" t="s">
        <v>1866</v>
      </c>
      <c r="E175" s="43" t="n">
        <v>14.92014075552</v>
      </c>
      <c r="F175" s="42" t="s">
        <v>1867</v>
      </c>
      <c r="G175" s="42" t="s">
        <v>1868</v>
      </c>
      <c r="H175" s="44" t="n">
        <f aca="false">((343-3+B175-3)*2-2-2)*C175*1.2*8.3/1000000</f>
        <v>7.776768</v>
      </c>
    </row>
    <row r="176" customFormat="false" ht="15.75" hidden="false" customHeight="false" outlineLevel="0" collapsed="false">
      <c r="A176" s="1" t="str">
        <f aca="false">B176&amp;C176</f>
        <v>153820</v>
      </c>
      <c r="B176" s="41" t="n">
        <v>153</v>
      </c>
      <c r="C176" s="45" t="n">
        <v>820</v>
      </c>
      <c r="D176" s="45" t="s">
        <v>1869</v>
      </c>
      <c r="E176" s="46" t="n">
        <v>15.293144274408</v>
      </c>
      <c r="F176" s="45" t="s">
        <v>1870</v>
      </c>
      <c r="G176" s="45" t="s">
        <v>1871</v>
      </c>
      <c r="H176" s="44" t="n">
        <f aca="false">((343-3+B176-3)*2-2-2)*C176*1.2*8.3/1000000</f>
        <v>7.9711872</v>
      </c>
    </row>
    <row r="177" customFormat="false" ht="15.75" hidden="false" customHeight="false" outlineLevel="0" collapsed="false">
      <c r="A177" s="1" t="str">
        <f aca="false">B177&amp;C177</f>
        <v>153840</v>
      </c>
      <c r="B177" s="41" t="n">
        <v>153</v>
      </c>
      <c r="C177" s="45" t="n">
        <v>840</v>
      </c>
      <c r="D177" s="45" t="s">
        <v>1872</v>
      </c>
      <c r="E177" s="46" t="n">
        <v>15.666147793296</v>
      </c>
      <c r="F177" s="45" t="s">
        <v>1873</v>
      </c>
      <c r="G177" s="45" t="s">
        <v>1874</v>
      </c>
      <c r="H177" s="44" t="n">
        <f aca="false">((343-3+B177-3)*2-2-2)*C177*1.2*8.3/1000000</f>
        <v>8.1656064</v>
      </c>
    </row>
    <row r="178" customFormat="false" ht="15.75" hidden="false" customHeight="false" outlineLevel="0" collapsed="false">
      <c r="A178" s="1" t="str">
        <f aca="false">B178&amp;C178</f>
        <v>153880</v>
      </c>
      <c r="B178" s="41" t="n">
        <v>153</v>
      </c>
      <c r="C178" s="42" t="n">
        <v>880</v>
      </c>
      <c r="D178" s="42" t="s">
        <v>1875</v>
      </c>
      <c r="E178" s="43" t="n">
        <v>16.412154831072</v>
      </c>
      <c r="F178" s="42" t="s">
        <v>1876</v>
      </c>
      <c r="G178" s="42" t="s">
        <v>1877</v>
      </c>
      <c r="H178" s="44" t="n">
        <f aca="false">((343-3+B178-3)*2-2-2)*C178*1.2*8.3/1000000</f>
        <v>8.5544448</v>
      </c>
    </row>
    <row r="179" customFormat="false" ht="15.75" hidden="false" customHeight="false" outlineLevel="0" collapsed="false">
      <c r="A179" s="1" t="str">
        <f aca="false">B179&amp;C179</f>
        <v>153920</v>
      </c>
      <c r="B179" s="41" t="n">
        <v>153</v>
      </c>
      <c r="C179" s="45" t="n">
        <v>920</v>
      </c>
      <c r="D179" s="45" t="s">
        <v>1878</v>
      </c>
      <c r="E179" s="46" t="n">
        <v>17.158161868848</v>
      </c>
      <c r="F179" s="45" t="s">
        <v>1879</v>
      </c>
      <c r="G179" s="45" t="s">
        <v>1880</v>
      </c>
      <c r="H179" s="44" t="n">
        <f aca="false">((343-3+B179-3)*2-2-2)*C179*1.2*8.3/1000000</f>
        <v>8.9432832</v>
      </c>
    </row>
    <row r="180" customFormat="false" ht="15.75" hidden="false" customHeight="false" outlineLevel="0" collapsed="false">
      <c r="A180" s="1" t="str">
        <f aca="false">B180&amp;C180</f>
        <v>153930</v>
      </c>
      <c r="B180" s="41" t="n">
        <v>153</v>
      </c>
      <c r="C180" s="42" t="n">
        <v>930</v>
      </c>
      <c r="D180" s="42" t="s">
        <v>1881</v>
      </c>
      <c r="E180" s="43" t="n">
        <v>17.344663628292</v>
      </c>
      <c r="F180" s="42" t="s">
        <v>1882</v>
      </c>
      <c r="G180" s="42" t="s">
        <v>1883</v>
      </c>
      <c r="H180" s="44" t="n">
        <f aca="false">((343-3+B180-3)*2-2-2)*C180*1.2*8.3/1000000</f>
        <v>9.0404928</v>
      </c>
    </row>
    <row r="181" customFormat="false" ht="15.75" hidden="false" customHeight="false" outlineLevel="0" collapsed="false">
      <c r="A181" s="1" t="str">
        <f aca="false">B181&amp;C181</f>
        <v>153970</v>
      </c>
      <c r="B181" s="41" t="n">
        <v>153</v>
      </c>
      <c r="C181" s="42" t="n">
        <v>970</v>
      </c>
      <c r="D181" s="42" t="s">
        <v>1884</v>
      </c>
      <c r="E181" s="43" t="n">
        <v>18.090670666068</v>
      </c>
      <c r="F181" s="42" t="s">
        <v>1885</v>
      </c>
      <c r="G181" s="42" t="s">
        <v>1886</v>
      </c>
      <c r="H181" s="44" t="n">
        <f aca="false">((343-3+B181-3)*2-2-2)*C181*1.2*8.3/1000000</f>
        <v>9.4293312</v>
      </c>
    </row>
    <row r="182" customFormat="false" ht="15.75" hidden="false" customHeight="false" outlineLevel="0" collapsed="false">
      <c r="A182" s="1" t="str">
        <f aca="false">B182&amp;C182</f>
        <v>153222</v>
      </c>
      <c r="B182" s="41" t="n">
        <v>153</v>
      </c>
      <c r="C182" s="45" t="n">
        <v>222</v>
      </c>
      <c r="D182" s="45" t="s">
        <v>1887</v>
      </c>
      <c r="E182" s="46" t="n">
        <v>4.1403390596568</v>
      </c>
      <c r="F182" s="45" t="s">
        <v>1888</v>
      </c>
      <c r="G182" s="45" t="s">
        <v>1889</v>
      </c>
      <c r="H182" s="44" t="n">
        <f aca="false">((343-3+B182-3)*2-2-2)*C182*1.2*8.3/1000000</f>
        <v>2.15805312</v>
      </c>
    </row>
    <row r="183" customFormat="false" ht="15.75" hidden="false" customHeight="false" outlineLevel="0" collapsed="false">
      <c r="A183" s="1" t="str">
        <f aca="false">B183&amp;C183</f>
        <v>1531050</v>
      </c>
      <c r="B183" s="41" t="n">
        <v>153</v>
      </c>
      <c r="C183" s="61" t="n">
        <v>1050</v>
      </c>
      <c r="D183" s="61" t="s">
        <v>1890</v>
      </c>
      <c r="E183" s="63" t="n">
        <v>19.58268474162</v>
      </c>
      <c r="F183" s="61" t="s">
        <v>1891</v>
      </c>
      <c r="G183" s="61" t="s">
        <v>1892</v>
      </c>
      <c r="H183" s="44" t="n">
        <f aca="false">((343-3+B183-3)*2-2-2)*C183*1.2*8.3/1000000</f>
        <v>10.207008</v>
      </c>
    </row>
    <row r="184" customFormat="false" ht="15.75" hidden="false" customHeight="false" outlineLevel="0" collapsed="false">
      <c r="A184" s="1" t="str">
        <f aca="false">B184&amp;C184</f>
        <v>1531070</v>
      </c>
      <c r="B184" s="41" t="n">
        <v>153</v>
      </c>
      <c r="C184" s="45" t="n">
        <v>1070</v>
      </c>
      <c r="D184" s="45" t="s">
        <v>1893</v>
      </c>
      <c r="E184" s="46" t="n">
        <v>19.955688260508</v>
      </c>
      <c r="F184" s="45" t="s">
        <v>1894</v>
      </c>
      <c r="G184" s="45" t="s">
        <v>1895</v>
      </c>
      <c r="H184" s="44" t="n">
        <f aca="false">((343-3+B184-3)*2-2-2)*C184*1.2*8.3/1000000</f>
        <v>10.4014272</v>
      </c>
    </row>
    <row r="185" customFormat="false" ht="15.75" hidden="false" customHeight="false" outlineLevel="0" collapsed="false">
      <c r="A185" s="1" t="str">
        <f aca="false">B185&amp;C185</f>
        <v>203159</v>
      </c>
      <c r="B185" s="41" t="n">
        <v>203</v>
      </c>
      <c r="C185" s="66" t="n">
        <v>159</v>
      </c>
      <c r="D185" s="67" t="s">
        <v>1896</v>
      </c>
      <c r="E185" s="68" t="n">
        <f aca="false">(C185*343*203/1000000)*0.3597*0.988</f>
        <v>3.9344557448196</v>
      </c>
      <c r="F185" s="67" t="s">
        <v>1897</v>
      </c>
      <c r="G185" s="67" t="s">
        <v>1898</v>
      </c>
      <c r="H185" s="44" t="n">
        <f aca="false">((343-3+B185-3)*2-2-2)*C185*1.2*8.3/1000000</f>
        <v>1.70399664</v>
      </c>
    </row>
    <row r="186" customFormat="false" ht="15.75" hidden="false" customHeight="false" outlineLevel="0" collapsed="false">
      <c r="A186" s="1" t="str">
        <f aca="false">B186&amp;C186</f>
        <v>203182</v>
      </c>
      <c r="B186" s="41" t="n">
        <v>203</v>
      </c>
      <c r="C186" s="69" t="n">
        <v>182</v>
      </c>
      <c r="D186" s="69" t="s">
        <v>1899</v>
      </c>
      <c r="E186" s="68" t="n">
        <f aca="false">(C186*343*203/1000000)*0.3597*0.988</f>
        <v>4.5035908525608</v>
      </c>
      <c r="F186" s="69" t="s">
        <v>1900</v>
      </c>
      <c r="G186" s="69" t="s">
        <v>1901</v>
      </c>
      <c r="H186" s="44" t="n">
        <f aca="false">((343-3+B186-3)*2-2-2)*C186*1.2*8.3/1000000</f>
        <v>1.95048672</v>
      </c>
    </row>
    <row r="187" customFormat="false" ht="15.75" hidden="false" customHeight="false" outlineLevel="0" collapsed="false">
      <c r="A187" s="1" t="str">
        <f aca="false">B187&amp;C187</f>
        <v>203193</v>
      </c>
      <c r="B187" s="41" t="n">
        <v>203</v>
      </c>
      <c r="C187" s="67" t="n">
        <v>193</v>
      </c>
      <c r="D187" s="67" t="s">
        <v>1902</v>
      </c>
      <c r="E187" s="68" t="n">
        <f aca="false">(C187*343*203/1000000)*0.3597*0.988</f>
        <v>4.7757859040892</v>
      </c>
      <c r="F187" s="67" t="s">
        <v>1903</v>
      </c>
      <c r="G187" s="67" t="s">
        <v>1904</v>
      </c>
      <c r="H187" s="44" t="n">
        <f aca="false">((343-3+B187-3)*2-2-2)*C187*1.2*8.3/1000000</f>
        <v>2.06837328</v>
      </c>
    </row>
    <row r="188" customFormat="false" ht="15.75" hidden="false" customHeight="false" outlineLevel="0" collapsed="false">
      <c r="A188" s="1" t="str">
        <f aca="false">B188&amp;C188</f>
        <v>203232</v>
      </c>
      <c r="B188" s="41" t="n">
        <v>203</v>
      </c>
      <c r="C188" s="69" t="n">
        <v>232</v>
      </c>
      <c r="D188" s="69" t="s">
        <v>1905</v>
      </c>
      <c r="E188" s="68" t="n">
        <f aca="false">(C188*343*203/1000000)*0.3597*0.988</f>
        <v>5.7408410867808</v>
      </c>
      <c r="F188" s="69" t="s">
        <v>1906</v>
      </c>
      <c r="G188" s="70" t="s">
        <v>1907</v>
      </c>
      <c r="H188" s="44" t="n">
        <f aca="false">((343-3+B188-3)*2-2-2)*C188*1.2*8.3/1000000</f>
        <v>2.48633472</v>
      </c>
    </row>
    <row r="189" customFormat="false" ht="15.75" hidden="false" customHeight="false" outlineLevel="0" collapsed="false">
      <c r="A189" s="1" t="str">
        <f aca="false">B189&amp;C189</f>
        <v>203243</v>
      </c>
      <c r="B189" s="41" t="n">
        <v>203</v>
      </c>
      <c r="C189" s="69" t="n">
        <v>243</v>
      </c>
      <c r="D189" s="69" t="s">
        <v>1908</v>
      </c>
      <c r="E189" s="68" t="n">
        <f aca="false">(C189*343*203/1000000)*0.3597*0.988</f>
        <v>6.0130361383092</v>
      </c>
      <c r="F189" s="69" t="s">
        <v>1909</v>
      </c>
      <c r="G189" s="70" t="s">
        <v>1910</v>
      </c>
      <c r="H189" s="44" t="n">
        <f aca="false">((343-3+B189-3)*2-2-2)*C189*1.2*8.3/1000000</f>
        <v>2.60422128</v>
      </c>
    </row>
    <row r="190" customFormat="false" ht="15.75" hidden="false" customHeight="false" outlineLevel="0" collapsed="false">
      <c r="A190" s="1" t="str">
        <f aca="false">B190&amp;C190</f>
        <v>203263</v>
      </c>
      <c r="B190" s="41" t="n">
        <v>203</v>
      </c>
      <c r="C190" s="66" t="n">
        <v>263</v>
      </c>
      <c r="D190" s="66" t="s">
        <v>1911</v>
      </c>
      <c r="E190" s="68" t="n">
        <f aca="false">(C190*343*203/1000000)*0.3597*0.988</f>
        <v>6.5079362319972</v>
      </c>
      <c r="F190" s="66" t="s">
        <v>1912</v>
      </c>
      <c r="G190" s="66" t="s">
        <v>1913</v>
      </c>
      <c r="H190" s="44" t="n">
        <f aca="false">((343-3+B190-3)*2-2-2)*C190*1.2*8.3/1000000</f>
        <v>2.81856048</v>
      </c>
    </row>
    <row r="191" customFormat="false" ht="15.75" hidden="false" customHeight="false" outlineLevel="0" collapsed="false">
      <c r="A191" s="1" t="str">
        <f aca="false">B191&amp;C191</f>
        <v>203320</v>
      </c>
      <c r="B191" s="41" t="n">
        <v>203</v>
      </c>
      <c r="C191" s="66" t="n">
        <v>320</v>
      </c>
      <c r="D191" s="66" t="s">
        <v>1914</v>
      </c>
      <c r="E191" s="68" t="n">
        <f aca="false">(C191*343*203/1000000)*0.3597*0.988</f>
        <v>7.918401499008</v>
      </c>
      <c r="F191" s="66" t="s">
        <v>1915</v>
      </c>
      <c r="G191" s="66" t="s">
        <v>1916</v>
      </c>
      <c r="H191" s="44" t="n">
        <f aca="false">((343-3+B191-3)*2-2-2)*C191*1.2*8.3/1000000</f>
        <v>3.4294272</v>
      </c>
    </row>
    <row r="192" customFormat="false" ht="15.75" hidden="false" customHeight="false" outlineLevel="0" collapsed="false">
      <c r="A192" s="1" t="str">
        <f aca="false">B192&amp;C192</f>
        <v>203380</v>
      </c>
      <c r="B192" s="41" t="n">
        <v>203</v>
      </c>
      <c r="C192" s="66" t="n">
        <v>380</v>
      </c>
      <c r="D192" s="66" t="s">
        <v>1917</v>
      </c>
      <c r="E192" s="68" t="n">
        <f aca="false">(C192*343*203/1000000)*0.3597*0.988</f>
        <v>9.403101780072</v>
      </c>
      <c r="F192" s="66" t="s">
        <v>1918</v>
      </c>
      <c r="G192" s="66" t="s">
        <v>1919</v>
      </c>
      <c r="H192" s="44" t="n">
        <f aca="false">((343-3+B192-3)*2-2-2)*C192*1.2*8.3/1000000</f>
        <v>4.0724448</v>
      </c>
    </row>
    <row r="193" customFormat="false" ht="15.75" hidden="false" customHeight="false" outlineLevel="0" collapsed="false">
      <c r="A193" s="1" t="str">
        <f aca="false">B193&amp;C193</f>
        <v>203430</v>
      </c>
      <c r="B193" s="41" t="n">
        <v>203</v>
      </c>
      <c r="C193" s="66" t="n">
        <v>430</v>
      </c>
      <c r="D193" s="66" t="s">
        <v>1920</v>
      </c>
      <c r="E193" s="68" t="n">
        <f aca="false">(C193*343*203/1000000)*0.3597*0.988</f>
        <v>10.640352014292</v>
      </c>
      <c r="F193" s="66" t="s">
        <v>1921</v>
      </c>
      <c r="G193" s="66" t="s">
        <v>1922</v>
      </c>
      <c r="H193" s="44" t="n">
        <f aca="false">((343-3+B193-3)*2-2-2)*C193*1.2*8.3/1000000</f>
        <v>4.6082928</v>
      </c>
    </row>
    <row r="194" customFormat="false" ht="15.75" hidden="false" customHeight="false" outlineLevel="0" collapsed="false">
      <c r="A194" s="1" t="str">
        <f aca="false">B194&amp;C194</f>
        <v>203460</v>
      </c>
      <c r="B194" s="41" t="n">
        <v>203</v>
      </c>
      <c r="C194" s="71" t="n">
        <v>460</v>
      </c>
      <c r="D194" s="71" t="s">
        <v>1923</v>
      </c>
      <c r="E194" s="68" t="n">
        <f aca="false">(C194*343*203/1000000)*0.3597*0.988</f>
        <v>11.382702154824</v>
      </c>
      <c r="F194" s="71" t="s">
        <v>1924</v>
      </c>
      <c r="G194" s="71" t="s">
        <v>1925</v>
      </c>
      <c r="H194" s="44" t="n">
        <f aca="false">((343-3+B194-3)*2-2-2)*C194*1.2*8.3/1000000</f>
        <v>4.9298016</v>
      </c>
    </row>
    <row r="195" customFormat="false" ht="15.75" hidden="false" customHeight="false" outlineLevel="0" collapsed="false">
      <c r="A195" s="1" t="str">
        <f aca="false">B195&amp;C195</f>
        <v>203480</v>
      </c>
      <c r="B195" s="41" t="n">
        <v>203</v>
      </c>
      <c r="C195" s="71" t="n">
        <v>480</v>
      </c>
      <c r="D195" s="71" t="s">
        <v>1926</v>
      </c>
      <c r="E195" s="68" t="n">
        <f aca="false">(C195*343*203/1000000)*0.3597*0.988</f>
        <v>11.877602248512</v>
      </c>
      <c r="F195" s="71" t="s">
        <v>1927</v>
      </c>
      <c r="G195" s="71" t="s">
        <v>1928</v>
      </c>
      <c r="H195" s="44" t="n">
        <f aca="false">((343-3+B195-3)*2-2-2)*C195*1.2*8.3/1000000</f>
        <v>5.1441408</v>
      </c>
    </row>
    <row r="196" customFormat="false" ht="15.75" hidden="false" customHeight="false" outlineLevel="0" collapsed="false">
      <c r="A196" s="1" t="str">
        <f aca="false">B196&amp;C196</f>
        <v>203510</v>
      </c>
      <c r="B196" s="41" t="n">
        <v>203</v>
      </c>
      <c r="C196" s="67" t="n">
        <v>510</v>
      </c>
      <c r="D196" s="67" t="s">
        <v>1929</v>
      </c>
      <c r="E196" s="68" t="n">
        <f aca="false">(C196*343*203/1000000)*0.3597*0.988</f>
        <v>12.619952389044</v>
      </c>
      <c r="F196" s="66" t="s">
        <v>1930</v>
      </c>
      <c r="G196" s="67" t="s">
        <v>1931</v>
      </c>
      <c r="H196" s="44" t="n">
        <f aca="false">((343-3+B196-3)*2-2-2)*C196*1.2*8.3/1000000</f>
        <v>5.4656496</v>
      </c>
    </row>
    <row r="197" customFormat="false" ht="15.75" hidden="false" customHeight="false" outlineLevel="0" collapsed="false">
      <c r="A197" s="1" t="str">
        <f aca="false">B197&amp;C197</f>
        <v>203540</v>
      </c>
      <c r="B197" s="41" t="n">
        <v>203</v>
      </c>
      <c r="C197" s="69" t="n">
        <v>540</v>
      </c>
      <c r="D197" s="69" t="s">
        <v>1932</v>
      </c>
      <c r="E197" s="68" t="n">
        <f aca="false">(C197*343*203/1000000)*0.3597*0.988</f>
        <v>13.362302529576</v>
      </c>
      <c r="F197" s="69" t="s">
        <v>1933</v>
      </c>
      <c r="G197" s="69" t="s">
        <v>1934</v>
      </c>
      <c r="H197" s="44" t="n">
        <f aca="false">((343-3+B197-3)*2-2-2)*C197*1.2*8.3/1000000</f>
        <v>5.7871584</v>
      </c>
    </row>
    <row r="198" customFormat="false" ht="15.75" hidden="false" customHeight="false" outlineLevel="0" collapsed="false">
      <c r="A198" s="1" t="str">
        <f aca="false">B198&amp;C198</f>
        <v>203550</v>
      </c>
      <c r="B198" s="41" t="n">
        <v>203</v>
      </c>
      <c r="C198" s="67" t="n">
        <v>550</v>
      </c>
      <c r="D198" s="67" t="s">
        <v>1935</v>
      </c>
      <c r="E198" s="68" t="n">
        <f aca="false">(C198*343*203/1000000)*0.3597*0.988</f>
        <v>13.60975257642</v>
      </c>
      <c r="F198" s="67" t="s">
        <v>1936</v>
      </c>
      <c r="G198" s="67" t="s">
        <v>1937</v>
      </c>
      <c r="H198" s="44" t="n">
        <f aca="false">((343-3+B198-3)*2-2-2)*C198*1.2*8.3/1000000</f>
        <v>5.894328</v>
      </c>
    </row>
    <row r="199" customFormat="false" ht="15.75" hidden="false" customHeight="false" outlineLevel="0" collapsed="false">
      <c r="A199" s="1" t="str">
        <f aca="false">B199&amp;C199</f>
        <v>203570</v>
      </c>
      <c r="B199" s="41" t="n">
        <v>203</v>
      </c>
      <c r="C199" s="69" t="n">
        <v>570</v>
      </c>
      <c r="D199" s="69" t="s">
        <v>1938</v>
      </c>
      <c r="E199" s="68" t="n">
        <f aca="false">(C199*343*203/1000000)*0.3597*0.988</f>
        <v>14.104652670108</v>
      </c>
      <c r="F199" s="69" t="s">
        <v>1939</v>
      </c>
      <c r="G199" s="69" t="s">
        <v>1940</v>
      </c>
      <c r="H199" s="44" t="n">
        <f aca="false">((343-3+B199-3)*2-2-2)*C199*1.2*8.3/1000000</f>
        <v>6.1086672</v>
      </c>
    </row>
    <row r="200" customFormat="false" ht="15.75" hidden="false" customHeight="false" outlineLevel="0" collapsed="false">
      <c r="A200" s="1" t="str">
        <f aca="false">B200&amp;C200</f>
        <v>203578</v>
      </c>
      <c r="B200" s="41" t="n">
        <v>203</v>
      </c>
      <c r="C200" s="67" t="n">
        <v>578</v>
      </c>
      <c r="D200" s="67" t="s">
        <v>1941</v>
      </c>
      <c r="E200" s="68" t="n">
        <f aca="false">(C200*343*203/1000000)*0.3597*0.988</f>
        <v>14.3026127075832</v>
      </c>
      <c r="F200" s="67" t="s">
        <v>1942</v>
      </c>
      <c r="G200" s="66" t="s">
        <v>1943</v>
      </c>
      <c r="H200" s="44" t="n">
        <f aca="false">((343-3+B200-3)*2-2-2)*C200*1.2*8.3/1000000</f>
        <v>6.19440288</v>
      </c>
    </row>
    <row r="201" customFormat="false" ht="15.75" hidden="false" customHeight="false" outlineLevel="0" collapsed="false">
      <c r="A201" s="1" t="str">
        <f aca="false">B201&amp;C201</f>
        <v>203598</v>
      </c>
      <c r="B201" s="41" t="n">
        <v>203</v>
      </c>
      <c r="C201" s="69" t="n">
        <v>598</v>
      </c>
      <c r="D201" s="69" t="s">
        <v>1944</v>
      </c>
      <c r="E201" s="68" t="n">
        <f aca="false">(C201*343*203/1000000)*0.3597*0.988</f>
        <v>14.7975128012712</v>
      </c>
      <c r="F201" s="69" t="s">
        <v>1945</v>
      </c>
      <c r="G201" s="69" t="s">
        <v>1946</v>
      </c>
      <c r="H201" s="44" t="n">
        <f aca="false">((343-3+B201-3)*2-2-2)*C201*1.2*8.3/1000000</f>
        <v>6.40874208</v>
      </c>
    </row>
    <row r="202" customFormat="false" ht="15.75" hidden="false" customHeight="false" outlineLevel="0" collapsed="false">
      <c r="A202" s="1" t="str">
        <f aca="false">B202&amp;C202</f>
        <v>203600</v>
      </c>
      <c r="B202" s="41" t="n">
        <v>203</v>
      </c>
      <c r="C202" s="67" t="n">
        <v>600</v>
      </c>
      <c r="D202" s="67" t="s">
        <v>1947</v>
      </c>
      <c r="E202" s="68" t="n">
        <f aca="false">(C202*343*203/1000000)*0.3597*0.988</f>
        <v>14.84700281064</v>
      </c>
      <c r="F202" s="67" t="s">
        <v>1948</v>
      </c>
      <c r="G202" s="67" t="s">
        <v>1949</v>
      </c>
      <c r="H202" s="44" t="n">
        <f aca="false">((343-3+B202-3)*2-2-2)*C202*1.2*8.3/1000000</f>
        <v>6.430176</v>
      </c>
    </row>
    <row r="203" customFormat="false" ht="15.75" hidden="false" customHeight="false" outlineLevel="0" collapsed="false">
      <c r="A203" s="1" t="str">
        <f aca="false">B203&amp;C203</f>
        <v>203610</v>
      </c>
      <c r="B203" s="41" t="n">
        <v>203</v>
      </c>
      <c r="C203" s="69" t="n">
        <v>610</v>
      </c>
      <c r="D203" s="69" t="s">
        <v>1950</v>
      </c>
      <c r="E203" s="68" t="n">
        <f aca="false">(C203*343*203/1000000)*0.3597*0.988</f>
        <v>15.094452857484</v>
      </c>
      <c r="F203" s="69" t="s">
        <v>1951</v>
      </c>
      <c r="G203" s="69" t="s">
        <v>1952</v>
      </c>
      <c r="H203" s="44" t="n">
        <f aca="false">((343-3+B203-3)*2-2-2)*C203*1.2*8.3/1000000</f>
        <v>6.5373456</v>
      </c>
    </row>
    <row r="204" customFormat="false" ht="15.75" hidden="false" customHeight="false" outlineLevel="0" collapsed="false">
      <c r="A204" s="1" t="str">
        <f aca="false">B204&amp;C204</f>
        <v>203630</v>
      </c>
      <c r="B204" s="41" t="n">
        <v>203</v>
      </c>
      <c r="C204" s="67" t="n">
        <v>630</v>
      </c>
      <c r="D204" s="67" t="s">
        <v>1953</v>
      </c>
      <c r="E204" s="68" t="n">
        <f aca="false">(C204*343*203/1000000)*0.3597*0.988</f>
        <v>15.589352951172</v>
      </c>
      <c r="F204" s="67" t="s">
        <v>1954</v>
      </c>
      <c r="G204" s="67" t="s">
        <v>1955</v>
      </c>
      <c r="H204" s="44" t="n">
        <f aca="false">((343-3+B204-3)*2-2-2)*C204*1.2*8.3/1000000</f>
        <v>6.7516848</v>
      </c>
    </row>
    <row r="205" customFormat="false" ht="15.75" hidden="false" customHeight="false" outlineLevel="0" collapsed="false">
      <c r="A205" s="1" t="str">
        <f aca="false">B205&amp;C205</f>
        <v>203640</v>
      </c>
      <c r="B205" s="41" t="n">
        <v>203</v>
      </c>
      <c r="C205" s="69" t="n">
        <v>640</v>
      </c>
      <c r="D205" s="69" t="s">
        <v>1956</v>
      </c>
      <c r="E205" s="68" t="n">
        <f aca="false">(C205*343*203/1000000)*0.3597*0.988</f>
        <v>15.836802998016</v>
      </c>
      <c r="F205" s="69" t="s">
        <v>1957</v>
      </c>
      <c r="G205" s="69" t="s">
        <v>1958</v>
      </c>
      <c r="H205" s="44" t="n">
        <f aca="false">((343-3+B205-3)*2-2-2)*C205*1.2*8.3/1000000</f>
        <v>6.8588544</v>
      </c>
    </row>
    <row r="206" customFormat="false" ht="15.75" hidden="false" customHeight="false" outlineLevel="0" collapsed="false">
      <c r="A206" s="1" t="str">
        <f aca="false">B206&amp;C206</f>
        <v>203660</v>
      </c>
      <c r="B206" s="41" t="n">
        <v>203</v>
      </c>
      <c r="C206" s="67" t="n">
        <v>660</v>
      </c>
      <c r="D206" s="67" t="s">
        <v>1959</v>
      </c>
      <c r="E206" s="68" t="n">
        <f aca="false">(C206*343*203/1000000)*0.3597*0.988</f>
        <v>16.331703091704</v>
      </c>
      <c r="F206" s="67" t="s">
        <v>1960</v>
      </c>
      <c r="G206" s="67" t="s">
        <v>1961</v>
      </c>
      <c r="H206" s="44" t="n">
        <f aca="false">((343-3+B206-3)*2-2-2)*C206*1.2*8.3/1000000</f>
        <v>7.0731936</v>
      </c>
    </row>
    <row r="207" customFormat="false" ht="15.75" hidden="false" customHeight="false" outlineLevel="0" collapsed="false">
      <c r="A207" s="1" t="str">
        <f aca="false">B207&amp;C207</f>
        <v>203670</v>
      </c>
      <c r="B207" s="41" t="n">
        <v>203</v>
      </c>
      <c r="C207" s="69" t="n">
        <v>670</v>
      </c>
      <c r="D207" s="69" t="s">
        <v>1962</v>
      </c>
      <c r="E207" s="68" t="n">
        <f aca="false">(C207*343*203/1000000)*0.3597*0.988</f>
        <v>16.579153138548</v>
      </c>
      <c r="F207" s="69" t="s">
        <v>1963</v>
      </c>
      <c r="G207" s="69" t="s">
        <v>1964</v>
      </c>
      <c r="H207" s="44" t="n">
        <f aca="false">((343-3+B207-3)*2-2-2)*C207*1.2*8.3/1000000</f>
        <v>7.1803632</v>
      </c>
    </row>
    <row r="208" customFormat="false" ht="15.75" hidden="false" customHeight="false" outlineLevel="0" collapsed="false">
      <c r="A208" s="1" t="str">
        <f aca="false">B208&amp;C208</f>
        <v>203680</v>
      </c>
      <c r="B208" s="41" t="n">
        <v>203</v>
      </c>
      <c r="C208" s="67" t="n">
        <v>680</v>
      </c>
      <c r="D208" s="67" t="s">
        <v>1965</v>
      </c>
      <c r="E208" s="68" t="n">
        <f aca="false">(C208*343*203/1000000)*0.3597*0.988</f>
        <v>16.826603185392</v>
      </c>
      <c r="F208" s="67" t="s">
        <v>1966</v>
      </c>
      <c r="G208" s="67" t="s">
        <v>1967</v>
      </c>
      <c r="H208" s="44" t="n">
        <f aca="false">((343-3+B208-3)*2-2-2)*C208*1.2*8.3/1000000</f>
        <v>7.2875328</v>
      </c>
    </row>
    <row r="209" customFormat="false" ht="15.75" hidden="false" customHeight="false" outlineLevel="0" collapsed="false">
      <c r="A209" s="1" t="str">
        <f aca="false">B209&amp;C209</f>
        <v>203710</v>
      </c>
      <c r="B209" s="41" t="n">
        <v>203</v>
      </c>
      <c r="C209" s="69" t="n">
        <v>710</v>
      </c>
      <c r="D209" s="69" t="s">
        <v>1968</v>
      </c>
      <c r="E209" s="68" t="n">
        <f aca="false">(C209*343*203/1000000)*0.3597*0.988</f>
        <v>17.568953325924</v>
      </c>
      <c r="F209" s="69" t="s">
        <v>1969</v>
      </c>
      <c r="G209" s="69" t="s">
        <v>1970</v>
      </c>
      <c r="H209" s="44" t="n">
        <f aca="false">((343-3+B209-3)*2-2-2)*C209*1.2*8.3/1000000</f>
        <v>7.6090416</v>
      </c>
    </row>
    <row r="210" customFormat="false" ht="15.75" hidden="false" customHeight="false" outlineLevel="0" collapsed="false">
      <c r="A210" s="1" t="str">
        <f aca="false">B210&amp;C210</f>
        <v>203720</v>
      </c>
      <c r="B210" s="41" t="n">
        <v>203</v>
      </c>
      <c r="C210" s="67" t="n">
        <v>720</v>
      </c>
      <c r="D210" s="67" t="s">
        <v>1971</v>
      </c>
      <c r="E210" s="68" t="n">
        <f aca="false">(C210*343*203/1000000)*0.3597*0.988</f>
        <v>17.816403372768</v>
      </c>
      <c r="F210" s="67" t="s">
        <v>1972</v>
      </c>
      <c r="G210" s="67" t="s">
        <v>1973</v>
      </c>
      <c r="H210" s="44" t="n">
        <f aca="false">((343-3+B210-3)*2-2-2)*C210*1.2*8.3/1000000</f>
        <v>7.7162112</v>
      </c>
    </row>
    <row r="211" customFormat="false" ht="15.75" hidden="false" customHeight="false" outlineLevel="0" collapsed="false">
      <c r="A211" s="1" t="str">
        <f aca="false">B211&amp;C211</f>
        <v>203740</v>
      </c>
      <c r="B211" s="41" t="n">
        <v>203</v>
      </c>
      <c r="C211" s="69" t="n">
        <v>740</v>
      </c>
      <c r="D211" s="69" t="s">
        <v>1974</v>
      </c>
      <c r="E211" s="68" t="n">
        <f aca="false">(C211*343*203/1000000)*0.3597*0.988</f>
        <v>18.311303466456</v>
      </c>
      <c r="F211" s="69" t="s">
        <v>1975</v>
      </c>
      <c r="G211" s="69" t="s">
        <v>1976</v>
      </c>
      <c r="H211" s="44" t="n">
        <f aca="false">((343-3+B211-3)*2-2-2)*C211*1.2*8.3/1000000</f>
        <v>7.9305504</v>
      </c>
    </row>
    <row r="212" customFormat="false" ht="15.75" hidden="false" customHeight="false" outlineLevel="0" collapsed="false">
      <c r="A212" s="1" t="str">
        <f aca="false">B212&amp;C212</f>
        <v>203750</v>
      </c>
      <c r="B212" s="41" t="n">
        <v>203</v>
      </c>
      <c r="C212" s="67" t="n">
        <v>750</v>
      </c>
      <c r="D212" s="67" t="s">
        <v>1977</v>
      </c>
      <c r="E212" s="68" t="n">
        <f aca="false">(C212*343*203/1000000)*0.3597*0.988</f>
        <v>18.5587535133</v>
      </c>
      <c r="F212" s="67" t="s">
        <v>1978</v>
      </c>
      <c r="G212" s="67" t="s">
        <v>1979</v>
      </c>
      <c r="H212" s="44" t="n">
        <f aca="false">((343-3+B212-3)*2-2-2)*C212*1.2*8.3/1000000</f>
        <v>8.03772</v>
      </c>
    </row>
    <row r="213" customFormat="false" ht="15.75" hidden="false" customHeight="false" outlineLevel="0" collapsed="false">
      <c r="A213" s="1" t="str">
        <f aca="false">B213&amp;C213</f>
        <v>203760</v>
      </c>
      <c r="B213" s="41" t="n">
        <v>203</v>
      </c>
      <c r="C213" s="69" t="n">
        <v>760</v>
      </c>
      <c r="D213" s="69" t="s">
        <v>1980</v>
      </c>
      <c r="E213" s="68" t="n">
        <f aca="false">(C213*343*203/1000000)*0.3597*0.988</f>
        <v>18.806203560144</v>
      </c>
      <c r="F213" s="69" t="s">
        <v>1981</v>
      </c>
      <c r="G213" s="69" t="s">
        <v>1982</v>
      </c>
      <c r="H213" s="44" t="n">
        <f aca="false">((343-3+B213-3)*2-2-2)*C213*1.2*8.3/1000000</f>
        <v>8.1448896</v>
      </c>
    </row>
    <row r="214" customFormat="false" ht="15.75" hidden="false" customHeight="false" outlineLevel="0" collapsed="false">
      <c r="A214" s="1" t="str">
        <f aca="false">B214&amp;C214</f>
        <v>203770</v>
      </c>
      <c r="B214" s="41" t="n">
        <v>203</v>
      </c>
      <c r="C214" s="67" t="n">
        <v>770</v>
      </c>
      <c r="D214" s="67" t="s">
        <v>1983</v>
      </c>
      <c r="E214" s="68" t="n">
        <f aca="false">(C214*343*203/1000000)*0.3597*0.988</f>
        <v>19.053653606988</v>
      </c>
      <c r="F214" s="67" t="s">
        <v>1984</v>
      </c>
      <c r="G214" s="67" t="s">
        <v>1985</v>
      </c>
      <c r="H214" s="44" t="n">
        <f aca="false">((343-3+B214-3)*2-2-2)*C214*1.2*8.3/1000000</f>
        <v>8.2520592</v>
      </c>
    </row>
    <row r="215" customFormat="false" ht="15.75" hidden="false" customHeight="false" outlineLevel="0" collapsed="false">
      <c r="A215" s="1" t="str">
        <f aca="false">B215&amp;C215</f>
        <v>203800</v>
      </c>
      <c r="B215" s="41" t="n">
        <v>203</v>
      </c>
      <c r="C215" s="69" t="n">
        <v>800</v>
      </c>
      <c r="D215" s="69" t="s">
        <v>1986</v>
      </c>
      <c r="E215" s="68" t="n">
        <f aca="false">(C215*343*203/1000000)*0.3597*0.988</f>
        <v>19.79600374752</v>
      </c>
      <c r="F215" s="69" t="s">
        <v>1987</v>
      </c>
      <c r="G215" s="69" t="s">
        <v>1988</v>
      </c>
      <c r="H215" s="44" t="n">
        <f aca="false">((343-3+B215-3)*2-2-2)*C215*1.2*8.3/1000000</f>
        <v>8.573568</v>
      </c>
    </row>
    <row r="216" customFormat="false" ht="15.75" hidden="false" customHeight="false" outlineLevel="0" collapsed="false">
      <c r="A216" s="1" t="str">
        <f aca="false">B216&amp;C216</f>
        <v>203820</v>
      </c>
      <c r="B216" s="41" t="n">
        <v>203</v>
      </c>
      <c r="C216" s="67" t="n">
        <v>820</v>
      </c>
      <c r="D216" s="67" t="s">
        <v>1989</v>
      </c>
      <c r="E216" s="68" t="n">
        <f aca="false">(C216*343*203/1000000)*0.3597*0.988</f>
        <v>20.290903841208</v>
      </c>
      <c r="F216" s="67" t="s">
        <v>1990</v>
      </c>
      <c r="G216" s="67" t="s">
        <v>1991</v>
      </c>
      <c r="H216" s="44" t="n">
        <f aca="false">((343-3+B216-3)*2-2-2)*C216*1.2*8.3/1000000</f>
        <v>8.7879072</v>
      </c>
    </row>
    <row r="217" customFormat="false" ht="15.75" hidden="false" customHeight="false" outlineLevel="0" collapsed="false">
      <c r="A217" s="1" t="str">
        <f aca="false">B217&amp;C217</f>
        <v>203840</v>
      </c>
      <c r="B217" s="41" t="n">
        <v>203</v>
      </c>
      <c r="C217" s="69" t="n">
        <v>840</v>
      </c>
      <c r="D217" s="69" t="s">
        <v>1992</v>
      </c>
      <c r="E217" s="68" t="n">
        <f aca="false">(C217*343*203/1000000)*0.3597*0.988</f>
        <v>20.785803934896</v>
      </c>
      <c r="F217" s="69" t="s">
        <v>1993</v>
      </c>
      <c r="G217" s="69" t="s">
        <v>1994</v>
      </c>
      <c r="H217" s="44" t="n">
        <f aca="false">((343-3+B217-3)*2-2-2)*C217*1.2*8.3/1000000</f>
        <v>9.0022464</v>
      </c>
    </row>
    <row r="218" customFormat="false" ht="15.75" hidden="false" customHeight="false" outlineLevel="0" collapsed="false">
      <c r="A218" s="1" t="str">
        <f aca="false">B218&amp;C218</f>
        <v>203870</v>
      </c>
      <c r="B218" s="41" t="n">
        <v>203</v>
      </c>
      <c r="C218" s="67" t="n">
        <v>870</v>
      </c>
      <c r="D218" s="67" t="s">
        <v>1995</v>
      </c>
      <c r="E218" s="68" t="n">
        <f aca="false">(C218*343*203/1000000)*0.3597*0.988</f>
        <v>21.528154075428</v>
      </c>
      <c r="F218" s="66" t="s">
        <v>1996</v>
      </c>
      <c r="G218" s="66" t="s">
        <v>1997</v>
      </c>
      <c r="H218" s="44" t="n">
        <f aca="false">((343-3+B218-3)*2-2-2)*C218*1.2*8.3/1000000</f>
        <v>9.3237552</v>
      </c>
    </row>
    <row r="219" customFormat="false" ht="15.75" hidden="false" customHeight="false" outlineLevel="0" collapsed="false">
      <c r="A219" s="1" t="str">
        <f aca="false">B219&amp;C219</f>
        <v>203900</v>
      </c>
      <c r="B219" s="41" t="n">
        <v>203</v>
      </c>
      <c r="C219" s="69" t="n">
        <v>900</v>
      </c>
      <c r="D219" s="69" t="s">
        <v>1998</v>
      </c>
      <c r="E219" s="68" t="n">
        <f aca="false">(C219*343*203/1000000)*0.3597*0.988</f>
        <v>22.27050421596</v>
      </c>
      <c r="F219" s="69" t="s">
        <v>1999</v>
      </c>
      <c r="G219" s="69" t="s">
        <v>2000</v>
      </c>
      <c r="H219" s="44" t="n">
        <f aca="false">((343-3+B219-3)*2-2-2)*C219*1.2*8.3/1000000</f>
        <v>9.645264</v>
      </c>
    </row>
    <row r="220" customFormat="false" ht="15.75" hidden="false" customHeight="false" outlineLevel="0" collapsed="false">
      <c r="A220" s="1" t="str">
        <f aca="false">B220&amp;C220</f>
        <v>203920</v>
      </c>
      <c r="B220" s="41" t="n">
        <v>203</v>
      </c>
      <c r="C220" s="67" t="n">
        <v>920</v>
      </c>
      <c r="D220" s="67" t="s">
        <v>2001</v>
      </c>
      <c r="E220" s="68" t="n">
        <f aca="false">(C220*343*203/1000000)*0.3597*0.988</f>
        <v>22.765404309648</v>
      </c>
      <c r="F220" s="67" t="s">
        <v>2002</v>
      </c>
      <c r="G220" s="67" t="s">
        <v>2003</v>
      </c>
      <c r="H220" s="44" t="n">
        <f aca="false">((343-3+B220-3)*2-2-2)*C220*1.2*8.3/1000000</f>
        <v>9.8596032</v>
      </c>
    </row>
    <row r="221" customFormat="false" ht="15.75" hidden="false" customHeight="false" outlineLevel="0" collapsed="false">
      <c r="A221" s="1" t="str">
        <f aca="false">B221&amp;C221</f>
        <v>203950</v>
      </c>
      <c r="B221" s="41" t="n">
        <v>203</v>
      </c>
      <c r="C221" s="69" t="n">
        <v>950</v>
      </c>
      <c r="D221" s="69" t="s">
        <v>2004</v>
      </c>
      <c r="E221" s="68" t="n">
        <f aca="false">(C221*343*203/1000000)*0.3597*0.988</f>
        <v>23.50775445018</v>
      </c>
      <c r="F221" s="69" t="s">
        <v>2005</v>
      </c>
      <c r="G221" s="69" t="s">
        <v>2006</v>
      </c>
      <c r="H221" s="44" t="n">
        <f aca="false">((343-3+B221-3)*2-2-2)*C221*1.2*8.3/1000000</f>
        <v>10.181112</v>
      </c>
    </row>
    <row r="222" customFormat="false" ht="15.75" hidden="false" customHeight="false" outlineLevel="0" collapsed="false">
      <c r="A222" s="1" t="str">
        <f aca="false">B222&amp;C222</f>
        <v>203960</v>
      </c>
      <c r="B222" s="41" t="n">
        <v>203</v>
      </c>
      <c r="C222" s="67" t="n">
        <v>960</v>
      </c>
      <c r="D222" s="67" t="s">
        <v>2007</v>
      </c>
      <c r="E222" s="68" t="n">
        <f aca="false">(C222*343*203/1000000)*0.3597*0.988</f>
        <v>23.755204497024</v>
      </c>
      <c r="F222" s="67" t="s">
        <v>2008</v>
      </c>
      <c r="G222" s="67" t="s">
        <v>2009</v>
      </c>
      <c r="H222" s="44" t="n">
        <f aca="false">((343-3+B222-3)*2-2-2)*C222*1.2*8.3/1000000</f>
        <v>10.2882816</v>
      </c>
    </row>
    <row r="223" customFormat="false" ht="15.75" hidden="false" customHeight="false" outlineLevel="0" collapsed="false">
      <c r="A223" s="1" t="str">
        <f aca="false">B223&amp;C223</f>
        <v>203970</v>
      </c>
      <c r="B223" s="41" t="n">
        <v>203</v>
      </c>
      <c r="C223" s="70" t="n">
        <v>970</v>
      </c>
      <c r="D223" s="70" t="s">
        <v>2010</v>
      </c>
      <c r="E223" s="68" t="n">
        <f aca="false">(C223*343*203/1000000)*0.3597*0.988</f>
        <v>24.002654543868</v>
      </c>
      <c r="F223" s="70" t="s">
        <v>2011</v>
      </c>
      <c r="G223" s="70" t="s">
        <v>2012</v>
      </c>
      <c r="H223" s="44" t="n">
        <f aca="false">((343-3+B223-3)*2-2-2)*C223*1.2*8.3/1000000</f>
        <v>10.3954512</v>
      </c>
    </row>
    <row r="224" customFormat="false" ht="15.75" hidden="false" customHeight="false" outlineLevel="0" collapsed="false">
      <c r="A224" s="1" t="str">
        <f aca="false">B224&amp;C224</f>
        <v>203980</v>
      </c>
      <c r="B224" s="41" t="n">
        <v>203</v>
      </c>
      <c r="C224" s="70" t="n">
        <v>980</v>
      </c>
      <c r="D224" s="70" t="s">
        <v>2013</v>
      </c>
      <c r="E224" s="68" t="n">
        <f aca="false">(C224*343*203/1000000)*0.3597*0.988</f>
        <v>24.250104590712</v>
      </c>
      <c r="F224" s="70" t="s">
        <v>2014</v>
      </c>
      <c r="G224" s="70" t="s">
        <v>2015</v>
      </c>
      <c r="H224" s="44" t="n">
        <f aca="false">((343-3+B224-3)*2-2-2)*C224*1.2*8.3/1000000</f>
        <v>10.5026208</v>
      </c>
    </row>
    <row r="225" customFormat="false" ht="15.75" hidden="false" customHeight="false" outlineLevel="0" collapsed="false">
      <c r="A225" s="1" t="str">
        <f aca="false">B225&amp;C225</f>
        <v>203990</v>
      </c>
      <c r="B225" s="41" t="n">
        <v>203</v>
      </c>
      <c r="C225" s="67" t="n">
        <v>990</v>
      </c>
      <c r="D225" s="67" t="s">
        <v>2016</v>
      </c>
      <c r="E225" s="68" t="n">
        <f aca="false">(C225*343*203/1000000)*0.3597*0.988</f>
        <v>24.497554637556</v>
      </c>
      <c r="F225" s="67" t="s">
        <v>2017</v>
      </c>
      <c r="G225" s="67" t="s">
        <v>2018</v>
      </c>
      <c r="H225" s="44" t="n">
        <f aca="false">((343-3+B225-3)*2-2-2)*C225*1.2*8.3/1000000</f>
        <v>10.6097904</v>
      </c>
    </row>
    <row r="226" customFormat="false" ht="15.75" hidden="false" customHeight="false" outlineLevel="0" collapsed="false">
      <c r="A226" s="1" t="str">
        <f aca="false">B226&amp;C226</f>
        <v>2031010</v>
      </c>
      <c r="B226" s="41" t="n">
        <v>203</v>
      </c>
      <c r="C226" s="67" t="n">
        <v>1010</v>
      </c>
      <c r="D226" s="67" t="s">
        <v>2019</v>
      </c>
      <c r="E226" s="68" t="n">
        <f aca="false">(C226*343*203/1000000)*0.3597*0.988</f>
        <v>24.992454731244</v>
      </c>
      <c r="F226" s="67" t="s">
        <v>2020</v>
      </c>
      <c r="G226" s="67" t="s">
        <v>2021</v>
      </c>
      <c r="H226" s="44" t="n">
        <f aca="false">((343-3+B226-3)*2-2-2)*C226*1.2*8.3/1000000</f>
        <v>10.8241296</v>
      </c>
    </row>
    <row r="227" customFormat="false" ht="15.75" hidden="false" customHeight="false" outlineLevel="0" collapsed="false">
      <c r="A227" s="1" t="str">
        <f aca="false">B227&amp;C227</f>
        <v>2031020</v>
      </c>
      <c r="B227" s="41" t="n">
        <v>203</v>
      </c>
      <c r="C227" s="69" t="n">
        <v>1020</v>
      </c>
      <c r="D227" s="69" t="s">
        <v>2022</v>
      </c>
      <c r="E227" s="68" t="n">
        <f aca="false">(C227*343*203/1000000)*0.3597*0.988</f>
        <v>25.239904778088</v>
      </c>
      <c r="F227" s="69" t="s">
        <v>2023</v>
      </c>
      <c r="G227" s="69" t="s">
        <v>2024</v>
      </c>
      <c r="H227" s="44" t="n">
        <f aca="false">((343-3+B227-3)*2-2-2)*C227*1.2*8.3/1000000</f>
        <v>10.9312992</v>
      </c>
    </row>
    <row r="228" customFormat="false" ht="15.75" hidden="false" customHeight="false" outlineLevel="0" collapsed="false">
      <c r="A228" s="1" t="str">
        <f aca="false">B228&amp;C228</f>
        <v>2031050</v>
      </c>
      <c r="B228" s="41" t="n">
        <v>203</v>
      </c>
      <c r="C228" s="67" t="n">
        <v>1050</v>
      </c>
      <c r="D228" s="67" t="s">
        <v>2025</v>
      </c>
      <c r="E228" s="68" t="n">
        <f aca="false">(C228*343*203/1000000)*0.3597*0.988</f>
        <v>25.98225491862</v>
      </c>
      <c r="F228" s="67" t="s">
        <v>2026</v>
      </c>
      <c r="G228" s="67" t="s">
        <v>2027</v>
      </c>
      <c r="H228" s="44" t="n">
        <f aca="false">((343-3+B228-3)*2-2-2)*C228*1.2*8.3/1000000</f>
        <v>11.252808</v>
      </c>
    </row>
    <row r="229" customFormat="false" ht="15.75" hidden="false" customHeight="false" outlineLevel="0" collapsed="false">
      <c r="A229" s="1" t="str">
        <f aca="false">B229&amp;C229</f>
        <v>2031080</v>
      </c>
      <c r="B229" s="41" t="n">
        <v>203</v>
      </c>
      <c r="C229" s="69" t="n">
        <v>1080</v>
      </c>
      <c r="D229" s="69" t="s">
        <v>2028</v>
      </c>
      <c r="E229" s="68" t="n">
        <f aca="false">(C229*343*203/1000000)*0.3597*0.988</f>
        <v>26.724605059152</v>
      </c>
      <c r="F229" s="69" t="s">
        <v>2029</v>
      </c>
      <c r="G229" s="69" t="s">
        <v>2030</v>
      </c>
      <c r="H229" s="44" t="n">
        <f aca="false">((343-3+B229-3)*2-2-2)*C229*1.2*8.3/1000000</f>
        <v>11.5743168</v>
      </c>
    </row>
    <row r="230" customFormat="false" ht="15.75" hidden="false" customHeight="false" outlineLevel="0" collapsed="false">
      <c r="A230" s="1" t="str">
        <f aca="false">B230&amp;C230</f>
        <v>2031110</v>
      </c>
      <c r="B230" s="41" t="n">
        <v>203</v>
      </c>
      <c r="C230" s="72" t="n">
        <v>1110</v>
      </c>
      <c r="D230" s="72" t="s">
        <v>2031</v>
      </c>
      <c r="E230" s="68" t="n">
        <f aca="false">(C230*343*203/1000000)*0.3597*0.988</f>
        <v>27.466955199684</v>
      </c>
      <c r="F230" s="72" t="s">
        <v>2032</v>
      </c>
      <c r="G230" s="73" t="s">
        <v>2033</v>
      </c>
      <c r="H230" s="44" t="n">
        <f aca="false">((343-3+B230-3)*2-2-2)*C230*1.2*8.3/1000000</f>
        <v>11.8958256</v>
      </c>
    </row>
    <row r="231" customFormat="false" ht="15.75" hidden="false" customHeight="false" outlineLevel="0" collapsed="false">
      <c r="A231" s="1" t="str">
        <f aca="false">B231&amp;C231</f>
        <v>2031130</v>
      </c>
      <c r="B231" s="41" t="n">
        <v>203</v>
      </c>
      <c r="C231" s="72" t="n">
        <v>1130</v>
      </c>
      <c r="D231" s="72" t="s">
        <v>2034</v>
      </c>
      <c r="E231" s="68" t="n">
        <f aca="false">(C231*343*203/1000000)*0.3597*0.988</f>
        <v>27.961855293372</v>
      </c>
      <c r="F231" s="72" t="s">
        <v>2035</v>
      </c>
      <c r="G231" s="73" t="s">
        <v>2036</v>
      </c>
      <c r="H231" s="44" t="n">
        <f aca="false">((343-3+B231-3)*2-2-2)*C231*1.2*8.3/1000000</f>
        <v>12.1101648</v>
      </c>
    </row>
    <row r="232" customFormat="false" ht="15.75" hidden="false" customHeight="false" outlineLevel="0" collapsed="false">
      <c r="A232" s="1" t="str">
        <f aca="false">B232&amp;C232</f>
        <v>2031160</v>
      </c>
      <c r="B232" s="41" t="n">
        <v>203</v>
      </c>
      <c r="C232" s="69" t="n">
        <v>1160</v>
      </c>
      <c r="D232" s="69" t="s">
        <v>2037</v>
      </c>
      <c r="E232" s="68" t="n">
        <f aca="false">(C232*343*203/1000000)*0.3597*0.988</f>
        <v>28.704205433904</v>
      </c>
      <c r="F232" s="69" t="s">
        <v>2038</v>
      </c>
      <c r="G232" s="70" t="s">
        <v>2039</v>
      </c>
      <c r="H232" s="44" t="n">
        <f aca="false">((343-3+B232-3)*2-2-2)*C232*1.2*8.3/1000000</f>
        <v>12.4316736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2022-09-26T10:54:24Z</dcterms:created>
  <dc:creator>openpyxl</dc:creator>
  <dc:description/>
  <dc:language>pt-BR</dc:language>
  <cp:lastModifiedBy/>
  <dcterms:modified xsi:type="dcterms:W3CDTF">2022-12-12T16:09:45Z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