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urkistan\15. Cable\Packing List\"/>
    </mc:Choice>
  </mc:AlternateContent>
  <xr:revisionPtr revIDLastSave="0" documentId="8_{38254CF1-DF64-4772-BB44-F12982F4B630}" xr6:coauthVersionLast="47" xr6:coauthVersionMax="47" xr10:uidLastSave="{00000000-0000-0000-0000-000000000000}"/>
  <bookViews>
    <workbookView xWindow="28680" yWindow="-120" windowWidth="29040" windowHeight="15840" firstSheet="2" activeTab="4" xr2:uid="{00000000-000D-0000-FFFF-FFFF00000000}"/>
  </bookViews>
  <sheets>
    <sheet name="CI" sheetId="24" state="hidden" r:id="rId1"/>
    <sheet name="CI_BD" sheetId="25" state="hidden" r:id="rId2"/>
    <sheet name="PL" sheetId="20" r:id="rId3"/>
    <sheet name="Summary PL" sheetId="28" r:id="rId4"/>
    <sheet name="Detail PL" sheetId="22" r:id="rId5"/>
    <sheet name="Description" sheetId="29" state="hidden" r:id="rId6"/>
    <sheet name="Marking" sheetId="21" r:id="rId7"/>
  </sheets>
  <definedNames>
    <definedName name="_xlnm._FilterDatabase" localSheetId="1" hidden="1">CI_BD!$B$8:$K$26</definedName>
    <definedName name="_xlnm._FilterDatabase" localSheetId="4" hidden="1">'Detail PL'!$A$12:$Q$130</definedName>
    <definedName name="_xlnm._FilterDatabase" localSheetId="3" hidden="1">'Summary PL'!$A$12:$P$31</definedName>
    <definedName name="_xlnm.Print_Area" localSheetId="0">CI!$A$1:$AC$59</definedName>
    <definedName name="_xlnm.Print_Area" localSheetId="1">CI_BD!$A$1:$K$26</definedName>
    <definedName name="_xlnm.Print_Area" localSheetId="5">Description!$A$1:$G$9</definedName>
    <definedName name="_xlnm.Print_Area" localSheetId="4">'Detail PL'!$A$1:$Q$130</definedName>
    <definedName name="_xlnm.Print_Area" localSheetId="6">Marking!$A$1:$N$578</definedName>
    <definedName name="_xlnm.Print_Area" localSheetId="2">PL!$A$1:$AC$59</definedName>
    <definedName name="_xlnm.Print_Area" localSheetId="3">'Summary PL'!$A$1:$P$31</definedName>
    <definedName name="_xlnm.Print_Titles" localSheetId="4">'Detail PL'!$12:$12</definedName>
    <definedName name="_xlnm.Print_Titles" localSheetId="3">'Summary PL'!$9:$12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8" l="1"/>
  <c r="B11" i="22" s="1"/>
  <c r="B43" i="20"/>
  <c r="J35" i="20"/>
  <c r="B31" i="20"/>
  <c r="K27" i="20"/>
  <c r="R43" i="20" l="1"/>
  <c r="R42" i="20"/>
  <c r="I31" i="20"/>
  <c r="AC42" i="24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9" i="25"/>
  <c r="L17" i="22" l="1"/>
  <c r="K17" i="22"/>
  <c r="I17" i="22"/>
  <c r="H17" i="22"/>
  <c r="L19" i="22"/>
  <c r="K19" i="22"/>
  <c r="I19" i="22"/>
  <c r="H19" i="22"/>
  <c r="L21" i="22"/>
  <c r="K21" i="22"/>
  <c r="I21" i="22"/>
  <c r="H21" i="22"/>
  <c r="L23" i="22"/>
  <c r="K23" i="22"/>
  <c r="I23" i="22"/>
  <c r="H23" i="22"/>
  <c r="L25" i="22"/>
  <c r="K25" i="22"/>
  <c r="I25" i="22"/>
  <c r="H25" i="22"/>
  <c r="L27" i="22"/>
  <c r="K27" i="22"/>
  <c r="I27" i="22"/>
  <c r="H27" i="22"/>
  <c r="L29" i="22"/>
  <c r="K29" i="22"/>
  <c r="I29" i="22"/>
  <c r="H29" i="22"/>
  <c r="L31" i="22"/>
  <c r="K31" i="22"/>
  <c r="I31" i="22"/>
  <c r="H31" i="22"/>
  <c r="L33" i="22"/>
  <c r="K33" i="22"/>
  <c r="I33" i="22"/>
  <c r="H33" i="22"/>
  <c r="L35" i="22"/>
  <c r="K35" i="22"/>
  <c r="I35" i="22"/>
  <c r="H35" i="22"/>
  <c r="L47" i="22"/>
  <c r="K47" i="22"/>
  <c r="I47" i="22"/>
  <c r="H47" i="22"/>
  <c r="L53" i="22"/>
  <c r="K53" i="22"/>
  <c r="I53" i="22"/>
  <c r="H53" i="22"/>
  <c r="L82" i="22"/>
  <c r="K82" i="22"/>
  <c r="I82" i="22"/>
  <c r="H82" i="22"/>
  <c r="L84" i="22"/>
  <c r="K84" i="22"/>
  <c r="I84" i="22"/>
  <c r="H84" i="22"/>
  <c r="L86" i="22"/>
  <c r="K86" i="22"/>
  <c r="I86" i="22"/>
  <c r="H86" i="22"/>
  <c r="L129" i="22"/>
  <c r="K129" i="22"/>
  <c r="I129" i="22"/>
  <c r="H129" i="22"/>
  <c r="G129" i="22"/>
  <c r="G86" i="22"/>
  <c r="G84" i="22"/>
  <c r="G82" i="22"/>
  <c r="G53" i="22"/>
  <c r="G47" i="22"/>
  <c r="G35" i="22"/>
  <c r="G33" i="22"/>
  <c r="G31" i="22"/>
  <c r="G29" i="22"/>
  <c r="G27" i="22"/>
  <c r="G25" i="22"/>
  <c r="G23" i="22"/>
  <c r="G21" i="22"/>
  <c r="G19" i="22"/>
  <c r="G17" i="22"/>
  <c r="L15" i="22"/>
  <c r="K15" i="22"/>
  <c r="I15" i="22"/>
  <c r="H15" i="22"/>
  <c r="G15" i="22"/>
  <c r="K30" i="28"/>
  <c r="K29" i="28"/>
  <c r="K28" i="28"/>
  <c r="K27" i="28"/>
  <c r="K26" i="28"/>
  <c r="K25" i="28"/>
  <c r="K24" i="28"/>
  <c r="K23" i="28"/>
  <c r="K22" i="28"/>
  <c r="K21" i="28"/>
  <c r="K20" i="28"/>
  <c r="K19" i="28"/>
  <c r="K18" i="28"/>
  <c r="K17" i="28"/>
  <c r="K16" i="28"/>
  <c r="K15" i="28"/>
  <c r="K14" i="28"/>
  <c r="Y32" i="24"/>
  <c r="K31" i="28" l="1"/>
  <c r="Y35" i="24" s="1"/>
  <c r="J21" i="22"/>
  <c r="K130" i="22"/>
  <c r="L130" i="22"/>
  <c r="G570" i="21"/>
  <c r="G567" i="21"/>
  <c r="G564" i="21"/>
  <c r="G561" i="21"/>
  <c r="G558" i="21"/>
  <c r="G536" i="21"/>
  <c r="G533" i="21"/>
  <c r="G530" i="21"/>
  <c r="G527" i="21"/>
  <c r="G524" i="21"/>
  <c r="G502" i="21"/>
  <c r="G499" i="21"/>
  <c r="G496" i="21"/>
  <c r="G493" i="21"/>
  <c r="G490" i="21"/>
  <c r="G468" i="21"/>
  <c r="G465" i="21"/>
  <c r="G462" i="21"/>
  <c r="G459" i="21"/>
  <c r="G456" i="21"/>
  <c r="G434" i="21"/>
  <c r="G431" i="21"/>
  <c r="G428" i="21"/>
  <c r="G425" i="21"/>
  <c r="G422" i="21"/>
  <c r="G400" i="21"/>
  <c r="G397" i="21"/>
  <c r="G394" i="21"/>
  <c r="G391" i="21"/>
  <c r="G388" i="21"/>
  <c r="G366" i="21"/>
  <c r="G363" i="21"/>
  <c r="G360" i="21"/>
  <c r="G357" i="21"/>
  <c r="G354" i="21"/>
  <c r="G332" i="21"/>
  <c r="G329" i="21"/>
  <c r="G326" i="21"/>
  <c r="G323" i="21"/>
  <c r="G320" i="21"/>
  <c r="G298" i="21"/>
  <c r="G295" i="21"/>
  <c r="G292" i="21"/>
  <c r="G289" i="21"/>
  <c r="G286" i="21"/>
  <c r="G264" i="21"/>
  <c r="G261" i="21"/>
  <c r="G258" i="21"/>
  <c r="G255" i="21"/>
  <c r="G252" i="21"/>
  <c r="G230" i="21"/>
  <c r="G227" i="21"/>
  <c r="G224" i="21"/>
  <c r="G221" i="21"/>
  <c r="G218" i="21"/>
  <c r="G196" i="21"/>
  <c r="G193" i="21"/>
  <c r="G190" i="21"/>
  <c r="G187" i="21"/>
  <c r="G184" i="21"/>
  <c r="G162" i="21"/>
  <c r="G159" i="21"/>
  <c r="G156" i="21"/>
  <c r="G153" i="21"/>
  <c r="G150" i="21"/>
  <c r="G128" i="21"/>
  <c r="G125" i="21"/>
  <c r="G122" i="21"/>
  <c r="G119" i="21"/>
  <c r="G116" i="21"/>
  <c r="G113" i="21"/>
  <c r="G147" i="21" s="1"/>
  <c r="G181" i="21" s="1"/>
  <c r="G215" i="21" s="1"/>
  <c r="G249" i="21" s="1"/>
  <c r="G283" i="21" s="1"/>
  <c r="G317" i="21" s="1"/>
  <c r="G351" i="21" s="1"/>
  <c r="G385" i="21" s="1"/>
  <c r="G419" i="21" s="1"/>
  <c r="G453" i="21" s="1"/>
  <c r="G487" i="21" s="1"/>
  <c r="G521" i="21" s="1"/>
  <c r="G555" i="21" s="1"/>
  <c r="G79" i="21"/>
  <c r="G94" i="21"/>
  <c r="G91" i="21"/>
  <c r="G88" i="21"/>
  <c r="G85" i="21"/>
  <c r="G82" i="21"/>
  <c r="G45" i="21"/>
  <c r="G60" i="21"/>
  <c r="G57" i="21"/>
  <c r="G54" i="21"/>
  <c r="G51" i="21"/>
  <c r="G48" i="21"/>
  <c r="G11" i="21"/>
  <c r="G26" i="21"/>
  <c r="G23" i="21"/>
  <c r="G20" i="21"/>
  <c r="G17" i="21"/>
  <c r="G14" i="21"/>
  <c r="B10" i="22"/>
  <c r="G413" i="21" s="1"/>
  <c r="B10" i="28"/>
  <c r="G107" i="21" l="1"/>
  <c r="G209" i="21"/>
  <c r="G73" i="21"/>
  <c r="G549" i="21"/>
  <c r="G345" i="21"/>
  <c r="G311" i="21"/>
  <c r="G277" i="21"/>
  <c r="G515" i="21"/>
  <c r="G141" i="21"/>
  <c r="G379" i="21"/>
  <c r="G243" i="21"/>
  <c r="G175" i="21"/>
  <c r="G5" i="21"/>
  <c r="G39" i="21"/>
  <c r="G481" i="21"/>
  <c r="Y32" i="20"/>
  <c r="J17" i="22"/>
  <c r="J19" i="22"/>
  <c r="J23" i="22"/>
  <c r="J25" i="22"/>
  <c r="J27" i="22"/>
  <c r="J29" i="22"/>
  <c r="J31" i="22"/>
  <c r="J33" i="22"/>
  <c r="J35" i="22"/>
  <c r="J47" i="22"/>
  <c r="J53" i="22"/>
  <c r="J82" i="22"/>
  <c r="J84" i="22"/>
  <c r="J86" i="22"/>
  <c r="J129" i="22"/>
  <c r="M31" i="28"/>
  <c r="Y34" i="24" s="1"/>
  <c r="L31" i="28"/>
  <c r="Y33" i="24" s="1"/>
  <c r="B42" i="24" l="1"/>
  <c r="J15" i="22" l="1"/>
  <c r="J130" i="22" s="1"/>
  <c r="Y42" i="20"/>
  <c r="U42" i="20"/>
  <c r="Y31" i="20"/>
  <c r="V10" i="20"/>
  <c r="V8" i="20"/>
  <c r="AC42" i="20" l="1"/>
  <c r="B9" i="22"/>
  <c r="B9" i="28"/>
  <c r="AA45" i="24" l="1"/>
  <c r="B7" i="25"/>
  <c r="AC45" i="20" l="1"/>
  <c r="Y35" i="20" s="1"/>
  <c r="Y45" i="20"/>
  <c r="Y34" i="20" s="1"/>
  <c r="U45" i="20"/>
  <c r="Y33" i="20" s="1"/>
</calcChain>
</file>

<file path=xl/sharedStrings.xml><?xml version="1.0" encoding="utf-8"?>
<sst xmlns="http://schemas.openxmlformats.org/spreadsheetml/2006/main" count="1452" uniqueCount="333">
  <si>
    <t>HEAD OFFICE &amp; CHANGWON PLANT</t>
  </si>
  <si>
    <t>22, DoosanVolvo-ro, Seongsan-gu, Changwon-Si,</t>
    <phoneticPr fontId="9" type="noConversion"/>
  </si>
  <si>
    <t>Gyeongsangnam-do, Korea</t>
    <phoneticPr fontId="9" type="noConversion"/>
  </si>
  <si>
    <t>(P.O.BOX 77, Changwon, Korea)</t>
    <phoneticPr fontId="9" type="noConversion"/>
  </si>
  <si>
    <t>TEL:(055)278-6114,7114 FAX:(055)264-5551/2</t>
  </si>
  <si>
    <t>1. Shipper / Грузоотправитель</t>
    <phoneticPr fontId="9" type="noConversion"/>
  </si>
  <si>
    <r>
      <t xml:space="preserve">11. Invoice </t>
    </r>
    <r>
      <rPr>
        <b/>
        <sz val="10"/>
        <rFont val="Calibri"/>
        <family val="2"/>
      </rPr>
      <t>№</t>
    </r>
    <r>
      <rPr>
        <b/>
        <sz val="11"/>
        <rFont val="Calibri"/>
        <family val="2"/>
      </rPr>
      <t xml:space="preserve"> :  </t>
    </r>
    <phoneticPr fontId="9" type="noConversion"/>
  </si>
  <si>
    <t>Doosan Enerbility Co., Ltd (DOOSAN)</t>
    <phoneticPr fontId="9" type="noConversion"/>
  </si>
  <si>
    <r>
      <t xml:space="preserve">Инвойс </t>
    </r>
    <r>
      <rPr>
        <b/>
        <sz val="9"/>
        <rFont val="Calibri"/>
        <family val="2"/>
      </rPr>
      <t>№</t>
    </r>
    <phoneticPr fontId="9" type="noConversion"/>
  </si>
  <si>
    <t xml:space="preserve">12. Date : </t>
    <phoneticPr fontId="9" type="noConversion"/>
  </si>
  <si>
    <t xml:space="preserve">Дата </t>
    <phoneticPr fontId="9" type="noConversion"/>
  </si>
  <si>
    <t>2. Consignee / Грузополучатель</t>
    <phoneticPr fontId="9" type="noConversion"/>
  </si>
  <si>
    <t>13. Remarks / Примечания</t>
    <phoneticPr fontId="9" type="noConversion"/>
  </si>
  <si>
    <t>*Project Name / Название Проекта</t>
    <phoneticPr fontId="9" type="noConversion"/>
  </si>
  <si>
    <t>*MANUFACTURER'S NAME / НАЗВАНИЕ ПРОИЗВОДИТЕЛЯ</t>
    <phoneticPr fontId="9" type="noConversion"/>
  </si>
  <si>
    <t>3. Notify party / Уведомляемая сторона</t>
    <phoneticPr fontId="9" type="noConversion"/>
  </si>
  <si>
    <t>*MANUFACTURE YEAR / ГОД ИЗГОТОВЛЕНИЯ</t>
    <phoneticPr fontId="9" type="noConversion"/>
  </si>
  <si>
    <t>Wise Logistics</t>
  </si>
  <si>
    <t xml:space="preserve">ATTAN: MS. Aliya </t>
  </si>
  <si>
    <t>*COUNTRY OF ORIGIN / СТРАНА ПРОИСХОЖДЕНИЯ</t>
    <phoneticPr fontId="9" type="noConversion"/>
  </si>
  <si>
    <t>(E): a.kipshakbayeva@wiselogistics.kz</t>
  </si>
  <si>
    <t>(T): +7 701 512 19 69</t>
  </si>
  <si>
    <t>*INCOTERMS / УСЛОВИЯ ПОСТАВКИ СОГЛАСНО ИНКОТЕРМС</t>
    <phoneticPr fontId="9" type="noConversion"/>
  </si>
  <si>
    <t>4. Port of Loading / Порт погрузки</t>
    <phoneticPr fontId="9" type="noConversion"/>
  </si>
  <si>
    <t>5. Carrier / Перевозчик</t>
    <phoneticPr fontId="9" type="noConversion"/>
  </si>
  <si>
    <t>14. Mark and Numbers of PKGS / Маркировка и количество упаковок</t>
    <phoneticPr fontId="9" type="noConversion"/>
  </si>
  <si>
    <t>PKG No.</t>
    <phoneticPr fontId="9" type="noConversion"/>
  </si>
  <si>
    <t>:</t>
    <phoneticPr fontId="9" type="noConversion"/>
  </si>
  <si>
    <t>6. Port of Unloading / Порт разгрузки</t>
    <phoneticPr fontId="9" type="noConversion"/>
  </si>
  <si>
    <t>7. Final Destination / Конечный пункт назначения</t>
    <phoneticPr fontId="9" type="noConversion"/>
  </si>
  <si>
    <t>Q-ty of Package</t>
    <phoneticPr fontId="9" type="noConversion"/>
  </si>
  <si>
    <t>PKGS</t>
    <phoneticPr fontId="9" type="noConversion"/>
  </si>
  <si>
    <t>Net Weight (kg)</t>
    <phoneticPr fontId="9" type="noConversion"/>
  </si>
  <si>
    <t>KG</t>
    <phoneticPr fontId="9" type="noConversion"/>
  </si>
  <si>
    <t>Gross Weight (kg)</t>
    <phoneticPr fontId="9" type="noConversion"/>
  </si>
  <si>
    <t>Dimension (m3)</t>
    <phoneticPr fontId="9" type="noConversion"/>
  </si>
  <si>
    <r>
      <t>m</t>
    </r>
    <r>
      <rPr>
        <vertAlign val="superscript"/>
        <sz val="11"/>
        <rFont val="Calibri"/>
        <family val="2"/>
      </rPr>
      <t>3</t>
    </r>
    <phoneticPr fontId="9" type="noConversion"/>
  </si>
  <si>
    <t>9. Sailing on or about / Дата или
ожидаемая дата</t>
    <phoneticPr fontId="9" type="noConversion"/>
  </si>
  <si>
    <t>10. Customs Place / Место таможенного оформления</t>
    <phoneticPr fontId="3" type="noConversion"/>
  </si>
  <si>
    <t>15. Description of Goods / Описание товара</t>
    <phoneticPr fontId="9" type="noConversion"/>
  </si>
  <si>
    <t>16. HS CODE /</t>
    <phoneticPr fontId="9" type="noConversion"/>
  </si>
  <si>
    <t>17. Quantity /</t>
    <phoneticPr fontId="9" type="noConversion"/>
  </si>
  <si>
    <t>18. Total Price (USD)</t>
    <phoneticPr fontId="9" type="noConversion"/>
  </si>
  <si>
    <t>Код ТН ВЭД</t>
    <phoneticPr fontId="9" type="noConversion"/>
  </si>
  <si>
    <t>Количество</t>
    <phoneticPr fontId="9" type="noConversion"/>
  </si>
  <si>
    <t>Общая сумма (Дол. США)</t>
    <phoneticPr fontId="9" type="noConversion"/>
  </si>
  <si>
    <t>Signed by</t>
  </si>
  <si>
    <t>Doosan Enerbility Co., Ltd</t>
    <phoneticPr fontId="9" type="noConversion"/>
  </si>
  <si>
    <t>155, Jeongjail-ro, Bundang-gu, Seongnam-si, Gyeonggi-do, Korea</t>
    <phoneticPr fontId="9" type="noConversion"/>
  </si>
  <si>
    <t>Tel. +82 31 5179 2045</t>
    <phoneticPr fontId="9" type="noConversion"/>
  </si>
  <si>
    <t>Fax. +82 31 5179 2197</t>
    <phoneticPr fontId="9" type="noConversion"/>
  </si>
  <si>
    <t>Doosan Enerbility Co., Ltd.</t>
    <phoneticPr fontId="9" type="noConversion"/>
  </si>
  <si>
    <t>PROFORMA INVOICE (Break-down)
ПРОФОРМА-ИНВОЙС (Разбивка)</t>
    <phoneticPr fontId="9" type="noConversion"/>
  </si>
  <si>
    <t xml:space="preserve">Invoice № :  </t>
    <phoneticPr fontId="9" type="noConversion"/>
  </si>
  <si>
    <t>№</t>
    <phoneticPr fontId="9" type="noConversion"/>
  </si>
  <si>
    <t>Description of Goods Specification</t>
    <phoneticPr fontId="9" type="noConversion"/>
  </si>
  <si>
    <t>Material</t>
    <phoneticPr fontId="9" type="noConversion"/>
  </si>
  <si>
    <t>HS CODE</t>
    <phoneticPr fontId="9" type="noConversion"/>
  </si>
  <si>
    <t>Quantity</t>
    <phoneticPr fontId="9" type="noConversion"/>
  </si>
  <si>
    <t>Unit</t>
    <phoneticPr fontId="9" type="noConversion"/>
  </si>
  <si>
    <t>U/Price
(USD)</t>
    <phoneticPr fontId="3" type="noConversion"/>
  </si>
  <si>
    <t>Amount
(USD)</t>
    <phoneticPr fontId="3" type="noConversion"/>
  </si>
  <si>
    <t>Country of
Origin</t>
    <phoneticPr fontId="9" type="noConversion"/>
  </si>
  <si>
    <t>Remark</t>
    <phoneticPr fontId="9" type="noConversion"/>
  </si>
  <si>
    <t>TOTAL</t>
    <phoneticPr fontId="9" type="noConversion"/>
  </si>
  <si>
    <t>PACKING LIST
УПАКОВОЧНЫЙ ЛИСТ</t>
    <phoneticPr fontId="9" type="noConversion"/>
  </si>
  <si>
    <r>
      <t xml:space="preserve">11. Invoice </t>
    </r>
    <r>
      <rPr>
        <b/>
        <sz val="10"/>
        <rFont val="Calibri"/>
        <family val="2"/>
      </rPr>
      <t xml:space="preserve">№ :  </t>
    </r>
    <phoneticPr fontId="9" type="noConversion"/>
  </si>
  <si>
    <t>16. Q-ty</t>
    <phoneticPr fontId="3" type="noConversion"/>
  </si>
  <si>
    <t>17. Net Weight</t>
    <phoneticPr fontId="3" type="noConversion"/>
  </si>
  <si>
    <t>18. Gross Weight</t>
    <phoneticPr fontId="3" type="noConversion"/>
  </si>
  <si>
    <t>19. Measurement</t>
    <phoneticPr fontId="3" type="noConversion"/>
  </si>
  <si>
    <t>(EA)</t>
    <phoneticPr fontId="3" type="noConversion"/>
  </si>
  <si>
    <t>(kg)</t>
    <phoneticPr fontId="3" type="noConversion"/>
  </si>
  <si>
    <t>(CBM)</t>
    <phoneticPr fontId="3" type="noConversion"/>
  </si>
  <si>
    <t>Tel. +82 31 5179 2041</t>
    <phoneticPr fontId="9" type="noConversion"/>
  </si>
  <si>
    <t>Note&gt;</t>
    <phoneticPr fontId="3" type="noConversion"/>
  </si>
  <si>
    <t>Storage Classification "A" :</t>
    <phoneticPr fontId="9" type="noConversion"/>
  </si>
  <si>
    <t>Indoor with Air-conditioning</t>
    <phoneticPr fontId="9" type="noConversion"/>
  </si>
  <si>
    <t>Storage Classification "B" :</t>
    <phoneticPr fontId="9" type="noConversion"/>
  </si>
  <si>
    <t>Indoor without Air-conditioning</t>
    <phoneticPr fontId="9" type="noConversion"/>
  </si>
  <si>
    <t>Storage Classification "C" :</t>
    <phoneticPr fontId="9" type="noConversion"/>
  </si>
  <si>
    <t>Outdoor with Waterproofing</t>
    <phoneticPr fontId="9" type="noConversion"/>
  </si>
  <si>
    <t>Storage Classification "D" :</t>
    <phoneticPr fontId="9" type="noConversion"/>
  </si>
  <si>
    <t>Outdoor without Waterproofing</t>
    <phoneticPr fontId="9" type="noConversion"/>
  </si>
  <si>
    <t>SUMMARY PACKING LIST
CВОДНЫЙ УПАКОВОЧНЫЙ ЛИСТ</t>
    <phoneticPr fontId="9" type="noConversion"/>
  </si>
  <si>
    <t>Project Name:</t>
    <phoneticPr fontId="9" type="noConversion"/>
  </si>
  <si>
    <t>Construction of a 1000 MW CCGT Power Plant in the Sairam District of the Turkistan Region</t>
    <phoneticPr fontId="3" type="noConversion"/>
  </si>
  <si>
    <t>Main Site. Without External Engineering Networks</t>
    <phoneticPr fontId="3" type="noConversion"/>
  </si>
  <si>
    <t xml:space="preserve">Invoice №: </t>
    <phoneticPr fontId="9" type="noConversion"/>
  </si>
  <si>
    <t xml:space="preserve">Name of Consignee: </t>
    <phoneticPr fontId="3" type="noConversion"/>
  </si>
  <si>
    <t xml:space="preserve">Consignee address: </t>
    <phoneticPr fontId="3" type="noConversion"/>
  </si>
  <si>
    <t>№</t>
  </si>
  <si>
    <t>Quantity / Количество</t>
    <phoneticPr fontId="9" type="noConversion"/>
  </si>
  <si>
    <t>Shipping Dimension / Отгрузочные параметры</t>
    <phoneticPr fontId="3" type="noConversion"/>
  </si>
  <si>
    <t xml:space="preserve">Hazardous Material 
(UN Number) </t>
    <phoneticPr fontId="9" type="noConversion"/>
  </si>
  <si>
    <t>Storage Class /
Класс хранения</t>
    <phoneticPr fontId="9" type="noConversion"/>
  </si>
  <si>
    <t>Stackable / 
Штабелируемый</t>
    <phoneticPr fontId="9" type="noConversion"/>
  </si>
  <si>
    <t>Q'ty / 
Количество</t>
    <phoneticPr fontId="9" type="noConversion"/>
  </si>
  <si>
    <t>Unit / 
Ед.изм.</t>
    <phoneticPr fontId="9" type="noConversion"/>
  </si>
  <si>
    <t>L (cm) /
Д (см)</t>
    <phoneticPr fontId="3" type="noConversion"/>
  </si>
  <si>
    <t>W (cm) / 
Ш (см)</t>
    <phoneticPr fontId="9" type="noConversion"/>
  </si>
  <si>
    <t>H (cm) / 
В (см)</t>
    <phoneticPr fontId="9" type="noConversion"/>
  </si>
  <si>
    <t>CBM (m3) /
Объем (м3)</t>
    <phoneticPr fontId="9" type="noConversion"/>
  </si>
  <si>
    <t>EA / ШТ.</t>
    <phoneticPr fontId="3" type="noConversion"/>
  </si>
  <si>
    <t>TOTAL / ИТОГО</t>
    <phoneticPr fontId="9" type="noConversion"/>
  </si>
  <si>
    <t>HEAD OFFICE &amp; CHANGWON PLANT</t>
    <phoneticPr fontId="3" type="noConversion"/>
  </si>
  <si>
    <t>DETAILED PACKING LIST 
ПОДРОБНЫЙ УПАКОВОЧНЫЙ ЛИСТ</t>
    <phoneticPr fontId="9" type="noConversion"/>
  </si>
  <si>
    <t>Net Weight (kg) / 
Вес нетто (кг)</t>
    <phoneticPr fontId="9" type="noConversion"/>
  </si>
  <si>
    <t>Gross Weight (kg) / 
Вес брутто (кг)</t>
    <phoneticPr fontId="9" type="noConversion"/>
  </si>
  <si>
    <t>Drawing No. / 
№ чертежа</t>
    <phoneticPr fontId="3" type="noConversion"/>
  </si>
  <si>
    <t>Tag No. / 
№ Тег</t>
    <phoneticPr fontId="3" type="noConversion"/>
  </si>
  <si>
    <t>Remark / 
Примечания</t>
    <phoneticPr fontId="9" type="noConversion"/>
  </si>
  <si>
    <t>Q'ty / 
Кол-во</t>
    <phoneticPr fontId="9" type="noConversion"/>
  </si>
  <si>
    <t>Unit / 
Ед. изм.</t>
    <phoneticPr fontId="9" type="noConversion"/>
  </si>
  <si>
    <t>EA/ШТ.</t>
    <phoneticPr fontId="3" type="noConversion"/>
  </si>
  <si>
    <t>TOTAL/ ИТОГО</t>
    <phoneticPr fontId="9" type="noConversion"/>
  </si>
  <si>
    <t>Technical Description</t>
    <phoneticPr fontId="3" type="noConversion"/>
  </si>
  <si>
    <t>№</t>
    <phoneticPr fontId="3" type="noConversion"/>
  </si>
  <si>
    <t>Name</t>
    <phoneticPr fontId="3" type="noConversion"/>
  </si>
  <si>
    <t>Model-Part No.</t>
  </si>
  <si>
    <t>Kind of material</t>
    <phoneticPr fontId="3" type="noConversion"/>
  </si>
  <si>
    <t>Size/specification/ Usage</t>
  </si>
  <si>
    <t>Photo</t>
  </si>
  <si>
    <t xml:space="preserve">Manufacturer / Origin </t>
  </si>
  <si>
    <t>SHIPPING MARK
ГРУЗОВАЯ МАРКИРОВКА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</si>
  <si>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5" type="noConversion"/>
  </si>
  <si>
    <t xml:space="preserve">: </t>
    <phoneticPr fontId="5" type="noConversion"/>
  </si>
  <si>
    <t xml:space="preserve">Construction of a 1000 MW CCGT Power Plant in the Sairam District of the </t>
    <phoneticPr fontId="3" type="noConversion"/>
  </si>
  <si>
    <t xml:space="preserve">    НАЗВАНИЕ ПРОЕКТА</t>
    <phoneticPr fontId="5" type="noConversion"/>
  </si>
  <si>
    <t>Turkistan Region, Main Site. Without External Engineering Networks</t>
    <phoneticPr fontId="3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</si>
  <si>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5" type="noConversion"/>
  </si>
  <si>
    <t xml:space="preserve">    ГРУЗОПОЛУЧАТЕЛЬ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</si>
  <si>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5" type="noConversion"/>
  </si>
  <si>
    <t>: Doosan Enerbility Co., LTD</t>
    <phoneticPr fontId="5" type="noConversion"/>
  </si>
  <si>
    <t xml:space="preserve">     Грузоотправитель/Экспортер</t>
    <phoneticPr fontId="5" type="noConversion"/>
  </si>
  <si>
    <t xml:space="preserve">  22, Doosan Volvo-ro, Sengsan-gu, Changwon, Gyeongnam, South Korea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</si>
  <si>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5" type="noConversion"/>
  </si>
  <si>
    <t>:</t>
    <phoneticPr fontId="5" type="noConversion"/>
  </si>
  <si>
    <t xml:space="preserve">    № инвойса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</si>
  <si>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3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</si>
  <si>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</si>
  <si>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</si>
  <si>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3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</si>
  <si>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</si>
  <si>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5" type="noConversion"/>
  </si>
  <si>
    <t>Kg</t>
    <phoneticPr fontId="5" type="noConversion"/>
  </si>
  <si>
    <t xml:space="preserve">    ВЕС НЕТТО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</si>
  <si>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5" type="noConversion"/>
  </si>
  <si>
    <t xml:space="preserve">    ВЕС БРУТТО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</si>
  <si>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5" type="noConversion"/>
  </si>
  <si>
    <t>m3</t>
    <phoneticPr fontId="3" type="noConversion"/>
  </si>
  <si>
    <t xml:space="preserve">    РАЗМЕРЫ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</si>
  <si>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</si>
  <si>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
</t>
    <phoneticPr fontId="5" type="noConversion"/>
  </si>
  <si>
    <t xml:space="preserve">Turkestan Oblast, Sairam district, Karamurt rural district, quarter 171, Republic of Kazakhstan </t>
    <phoneticPr fontId="3" type="noConversion"/>
  </si>
  <si>
    <t xml:space="preserve">    КОНЕЧНЫЙ ПУНКТ НАЗНАЧЕНИЯ</t>
  </si>
  <si>
    <t>Doosan Enerbility</t>
    <phoneticPr fontId="5" type="noConversion"/>
  </si>
  <si>
    <t xml:space="preserve"> Gihun Bek / Project Director</t>
    <phoneticPr fontId="37" type="noConversion"/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</si>
  <si>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3" type="noConversion"/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</si>
  <si>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9" type="noConversion"/>
  </si>
  <si>
    <t>Packing Style / 
Вид упаковки</t>
    <phoneticPr fontId="9" type="noConversion"/>
  </si>
  <si>
    <t>Description / 
Описание</t>
    <phoneticPr fontId="9" type="noConversion"/>
  </si>
  <si>
    <t>Unit Price (US$) / 
Цена за единицу</t>
    <phoneticPr fontId="9" type="noConversion"/>
  </si>
  <si>
    <t>Total Price (US$) / 
Общая цена</t>
    <phoneticPr fontId="9" type="noConversion"/>
  </si>
  <si>
    <t>HS Code / 
Код ТН ВЭД</t>
    <phoneticPr fontId="3" type="noConversion"/>
  </si>
  <si>
    <r>
      <t>Package No./ 
Номер</t>
    </r>
    <r>
      <rPr>
        <sz val="13"/>
        <rFont val="맑은 고딕"/>
        <family val="2"/>
        <charset val="129"/>
      </rPr>
      <t xml:space="preserve"> </t>
    </r>
    <r>
      <rPr>
        <sz val="13"/>
        <rFont val="Calibri"/>
        <family val="2"/>
      </rPr>
      <t>упаковки</t>
    </r>
    <phoneticPr fontId="9" type="noConversion"/>
  </si>
  <si>
    <t>STG_Control system Unit 1</t>
    <phoneticPr fontId="9" type="noConversion"/>
  </si>
  <si>
    <t>PGU-DE-0175</t>
    <phoneticPr fontId="9" type="noConversion"/>
  </si>
  <si>
    <t>PGU-DE-0175-STG-OPS-001</t>
    <phoneticPr fontId="3" type="noConversion"/>
  </si>
  <si>
    <t>Cables/ Кабели</t>
  </si>
  <si>
    <t>Wooden box</t>
  </si>
  <si>
    <t>PGU-DE-0175-STG-OPS-002</t>
  </si>
  <si>
    <t>PGU-DE-0175-STG-OPS-003</t>
  </si>
  <si>
    <t>PGU-DE-0175-STG-OPS-004</t>
  </si>
  <si>
    <t>PGU-DE-0175-STG-OPS-005</t>
  </si>
  <si>
    <t>PGU-DE-0175-STG-OPS-006</t>
  </si>
  <si>
    <t>PGU-DE-0175-STG-OPS-007</t>
  </si>
  <si>
    <t>PGU-DE-0175-STG-OPS-008</t>
  </si>
  <si>
    <t>PGU-DE-0175-STG-OPS-009</t>
  </si>
  <si>
    <t>PGU-DE-0175-STG-OPS-010</t>
  </si>
  <si>
    <t>PGU-DE-0175-STG-OPS-011</t>
  </si>
  <si>
    <t>Optical cable/ Оптический кабель</t>
  </si>
  <si>
    <t>PGU-DE-0175-STG-OPS-012</t>
  </si>
  <si>
    <t>PGU-DE-0175-STG-OPS-013</t>
  </si>
  <si>
    <t>PGU-DE-0175-STG-OPS-014</t>
  </si>
  <si>
    <t>PGU-DE-0175-STG-OPS-015</t>
  </si>
  <si>
    <t>PGU-DE-0175-STG-OPS-016</t>
  </si>
  <si>
    <t>PGU-DE-0175-STG-OPS-017</t>
  </si>
  <si>
    <t>PGU-DE-0175-STG-OPS-001</t>
  </si>
  <si>
    <t>D</t>
  </si>
  <si>
    <t>N</t>
  </si>
  <si>
    <t>A</t>
  </si>
  <si>
    <t>C</t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</si>
  <si>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Port of Discharge</t>
    </r>
    <phoneticPr fontId="3" type="noConversion"/>
  </si>
  <si>
    <t xml:space="preserve">: 
</t>
    <phoneticPr fontId="5" type="noConversion"/>
  </si>
  <si>
    <t>Tianjin Port, China</t>
    <phoneticPr fontId="3" type="noConversion"/>
  </si>
  <si>
    <t xml:space="preserve">    Порт разгрузки</t>
    <phoneticPr fontId="3" type="noConversion"/>
  </si>
  <si>
    <t>\</t>
    <phoneticPr fontId="3" type="noConversion"/>
  </si>
  <si>
    <t xml:space="preserve">Cable KX-1-1-F-2 x 2 x 0,5 mm2 </t>
  </si>
  <si>
    <t>m</t>
  </si>
  <si>
    <t>Cable Ethernet 6XV1878-2F</t>
  </si>
  <si>
    <t>pc</t>
  </si>
  <si>
    <t>Pressure transmitters Sitrans P320</t>
  </si>
  <si>
    <t>Pressure switches PCS</t>
  </si>
  <si>
    <t>Pressure Gauges Wika 233.50</t>
  </si>
  <si>
    <t>Jacket thermometers TC-K</t>
  </si>
  <si>
    <t>Thermometers PT100</t>
  </si>
  <si>
    <t>Thermowells</t>
  </si>
  <si>
    <t>Level switch Sitrans LVL</t>
  </si>
  <si>
    <t>Operator station SPPA-T3000</t>
  </si>
  <si>
    <t>Monitors HP E27</t>
  </si>
  <si>
    <t>Printers HP CP5225n</t>
  </si>
  <si>
    <t>Impulse tubes 12,7 x 1,24 mm, 6 m</t>
  </si>
  <si>
    <t>Impulse tubes 12,7 x 2,11 mm, 6 m</t>
  </si>
  <si>
    <t>ks</t>
  </si>
  <si>
    <t>Screw plug 1/2"</t>
  </si>
  <si>
    <t>Screw plug 1/4"</t>
  </si>
  <si>
    <t>Condensing pot</t>
  </si>
  <si>
    <t>Condensing loop</t>
  </si>
  <si>
    <t>Fitting for tubes - coupling</t>
  </si>
  <si>
    <t>Fitting for tubes - T piece</t>
  </si>
  <si>
    <t>Fitting for tubes - NPT coupling</t>
  </si>
  <si>
    <t>Double shut-off valve</t>
  </si>
  <si>
    <t>Mounting bracket</t>
  </si>
  <si>
    <t>Mounting plate for manifold</t>
  </si>
  <si>
    <t>Stainless steel hoses</t>
  </si>
  <si>
    <t>Fittings for hoses - clip</t>
  </si>
  <si>
    <t>Fittings for hoses</t>
  </si>
  <si>
    <t>Fittings for hoses - reduction</t>
  </si>
  <si>
    <t>Field cabinet B1-JBA-1305</t>
  </si>
  <si>
    <t>Field cabinet B1-JBA-1306</t>
  </si>
  <si>
    <t>Field cabinet B1-JBA-1310</t>
  </si>
  <si>
    <t>Field cabinet B1-JBAY-1301</t>
  </si>
  <si>
    <t>Field cabinet B1-JBAY-1302</t>
  </si>
  <si>
    <t>Field cabinet B1-JBAY-1303</t>
  </si>
  <si>
    <t>Field cabinet B1-JBAY-1304</t>
  </si>
  <si>
    <t>Drum</t>
  </si>
  <si>
    <t>Field instrumentation and cables/ Полевые приборы и кабели</t>
  </si>
  <si>
    <t>Impulse tubes and profiles/ Импульсные трубки и профили</t>
  </si>
  <si>
    <t>Field equipment and operator equipment/ Полевое оборудование и операторское оборудование</t>
  </si>
  <si>
    <t>Ethernet connectors 6GK1901-1BB12-2AB0</t>
  </si>
  <si>
    <t>Level bypass measurement</t>
  </si>
  <si>
    <t>Impulse tubes 33,4 x 2,77 mm, 3 m</t>
  </si>
  <si>
    <t>C profile 41x41mm, 6 m</t>
  </si>
  <si>
    <t>C profile 41x21mm, 6 m</t>
  </si>
  <si>
    <t>Hand valves K9N4</t>
  </si>
  <si>
    <t>Hand valves K9K9</t>
  </si>
  <si>
    <t>Swivel gauge adaptor GS-MFSP</t>
  </si>
  <si>
    <t>Necks for thermowells</t>
  </si>
  <si>
    <t>PGU-DE-0175-STG-OPS-015</t>
    <phoneticPr fontId="3" type="noConversion"/>
  </si>
  <si>
    <t>PGU-DE-0175-STG-OPS-016</t>
    <phoneticPr fontId="3" type="noConversion"/>
  </si>
  <si>
    <t>PGU-DE-0175-STG-OPS-017</t>
    <phoneticPr fontId="3" type="noConversion"/>
  </si>
  <si>
    <t>Cable trace 200 mm, 3 m, KZWC200H100/3</t>
  </si>
  <si>
    <t>Cable trace cover 200 mm, 3 m, PKZC200/3</t>
  </si>
  <si>
    <t>Cable leder 200 mm, 3 m, DUC200H100/3F</t>
  </si>
  <si>
    <t>Conduits 25 mm, 3 m, RU25x1,2/3F</t>
  </si>
  <si>
    <t>Cable trace cover holder, ZAP2F</t>
  </si>
  <si>
    <t>Cable trace connector, LZCH100</t>
  </si>
  <si>
    <t>Cable trace horizontal bend, 200 mm, KKZC200H100</t>
  </si>
  <si>
    <t>Cable trace horizontal bend cover, PKKZC200</t>
  </si>
  <si>
    <t>Cable trace inner bend shape, 200 mm, LZWC200H100</t>
  </si>
  <si>
    <t>Cable trace inner bend shape cover, PLZWC200</t>
  </si>
  <si>
    <t>Cable trace external bend shape, 200 mm, LZZC200H100</t>
  </si>
  <si>
    <t>Cable trace external bend shape cover, PLZZC200H100</t>
  </si>
  <si>
    <t>Screw M8x14, SGKFM8x14</t>
  </si>
  <si>
    <t>Wall bracket, WMCT200</t>
  </si>
  <si>
    <t>Cable ladder connector, LDCH100F</t>
  </si>
  <si>
    <t>Cable ladder horizontal bend, 200 mm, LDC200H100F</t>
  </si>
  <si>
    <t>Cable ladder holder, ZM/ZMOF</t>
  </si>
  <si>
    <t>Conduits elbow, 25 mm, KRUR25x1,2F</t>
  </si>
  <si>
    <t>Conduits coupling, 25 mm, LRU25x1,2F</t>
  </si>
  <si>
    <t>Conduits clamp, 25 mm, 853F</t>
  </si>
  <si>
    <t>Conduits protective end cap, 25 mm, NKR25x1,5</t>
  </si>
  <si>
    <t>Base plate, PSDDN</t>
  </si>
  <si>
    <t>Angle bar 90°, LCTV3</t>
  </si>
  <si>
    <t>Screw M10x25, SRM10x25F</t>
  </si>
  <si>
    <t>Screw M10x30, SMM10x30F</t>
  </si>
  <si>
    <t>Set - screw, nut, washer M10x20, SMM10x20F</t>
  </si>
  <si>
    <t>Screw M10x60, SMM10x60F</t>
  </si>
  <si>
    <t>Screw with thick nut M10x30, SRM10x30F</t>
  </si>
  <si>
    <t>Nut M10, NKZM10F</t>
  </si>
  <si>
    <t>Washer M10, PW10F</t>
  </si>
  <si>
    <t>Nut M6, NKZM6F</t>
  </si>
  <si>
    <t>Washer M6, PW6F</t>
  </si>
  <si>
    <t>Threaded rod M10, PGM10/1E</t>
  </si>
  <si>
    <t>Angle bar 45°, LCK12</t>
  </si>
  <si>
    <t>Holder, UDC1</t>
  </si>
  <si>
    <t>Base plate adjustable, PSUNF</t>
  </si>
  <si>
    <t>C profile base plate, PMMNF</t>
  </si>
  <si>
    <t>C profile 41x41 protective end cap, NOW40x40</t>
  </si>
  <si>
    <t>C profile 41x21 protective end cap, NOW40x22</t>
  </si>
  <si>
    <t>Concrete anchor, PSRM10x90F</t>
  </si>
  <si>
    <t>Impulse pipe clamp, 405981B9</t>
  </si>
  <si>
    <t>Instrument plate, INPL1</t>
  </si>
  <si>
    <t>PGU-DE-0175-STG-OPS-001 ~ 017</t>
    <phoneticPr fontId="9" type="noConversion"/>
  </si>
  <si>
    <t>Cabinet/ шкаф</t>
    <phoneticPr fontId="3" type="noConversion"/>
  </si>
  <si>
    <t>Cabinets/ шкафы</t>
    <phoneticPr fontId="3" type="noConversion"/>
  </si>
  <si>
    <t>Cable traces and structures equipment/ оборудование для кабельных трасс и конструкций</t>
    <phoneticPr fontId="3" type="noConversion"/>
  </si>
  <si>
    <t>Hamburg, Germany</t>
    <phoneticPr fontId="3" type="noConversion"/>
  </si>
  <si>
    <t>8. Voyage No / Рейс №</t>
    <phoneticPr fontId="9" type="noConversion"/>
  </si>
  <si>
    <t>Later</t>
    <phoneticPr fontId="9" type="noConversion"/>
  </si>
  <si>
    <t>Germany</t>
    <phoneticPr fontId="9" type="noConversion"/>
  </si>
  <si>
    <t>№ Package</t>
    <phoneticPr fontId="9" type="noConversion"/>
  </si>
  <si>
    <t>EA / ШТ.</t>
  </si>
  <si>
    <t>PROFORMA INVOICE
ПРОФОРМА ИНВОЙС</t>
    <phoneticPr fontId="9" type="noConversion"/>
  </si>
  <si>
    <t xml:space="preserve">Construction of a 1000 MW CCGT Power Plant in the Sairam District of Turkistan Region, Main Site. Without External Engineering Networks
</t>
    <phoneticPr fontId="9" type="noConversion"/>
  </si>
  <si>
    <t>Doosan Škoda Power a.s.</t>
    <phoneticPr fontId="9" type="noConversion"/>
  </si>
  <si>
    <t>7. Final Destination / Конечный пункт 
назначения</t>
    <phoneticPr fontId="9" type="noConversion"/>
  </si>
  <si>
    <t>22, DoosanVolvo-ro, Seongsan-gu, Changwon-si, Gyeongsangnam-do</t>
    <phoneticPr fontId="9" type="noConversion"/>
  </si>
  <si>
    <t>Republic of Korea</t>
    <phoneticPr fontId="9" type="noConversion"/>
  </si>
  <si>
    <t>CCGT Turkestan LLP</t>
    <phoneticPr fontId="9" type="noConversion"/>
  </si>
  <si>
    <t xml:space="preserve">Republic of Kazakhstan, Turkestan region, Sairam district, </t>
    <phoneticPr fontId="9" type="noConversion"/>
  </si>
  <si>
    <t>Aksukent rural district, Aksu village, Zhibek Zholy street, building 55</t>
    <phoneticPr fontId="9" type="noConversion"/>
  </si>
  <si>
    <t>BIN: 110740016192</t>
  </si>
  <si>
    <t>info@ccgt.kz</t>
    <phoneticPr fontId="9" type="noConversion"/>
  </si>
  <si>
    <t>Turkestan region, Sairam district</t>
    <phoneticPr fontId="9" type="noConversion"/>
  </si>
  <si>
    <t>Total (DAP Value)</t>
    <phoneticPr fontId="9" type="noConversion"/>
  </si>
  <si>
    <t>/ комплект</t>
    <phoneticPr fontId="9" type="noConversion"/>
  </si>
  <si>
    <t>Item 3.8</t>
    <phoneticPr fontId="9" type="noConversion"/>
  </si>
  <si>
    <t>Система управления</t>
    <phoneticPr fontId="9" type="noConversion"/>
  </si>
  <si>
    <t>8502 39 2000</t>
  </si>
  <si>
    <t>DAP Main site</t>
    <phoneticPr fontId="9" type="noConversion"/>
  </si>
  <si>
    <t>* CONTRACT NO. / НОМЕР КОНТРАКТ</t>
    <phoneticPr fontId="9" type="noConversion"/>
  </si>
  <si>
    <t>0123-ПГУТ-8Д date 14.03.2023</t>
    <phoneticPr fontId="9" type="noConversion"/>
  </si>
  <si>
    <t>MV. DA JI</t>
    <phoneticPr fontId="9" type="noConversion"/>
  </si>
  <si>
    <t>Tianjin, China</t>
    <phoneticPr fontId="9" type="noConversion"/>
  </si>
  <si>
    <t>Cables</t>
    <phoneticPr fontId="3" type="noConversion"/>
  </si>
  <si>
    <t>Optical cable</t>
    <phoneticPr fontId="3" type="noConversion"/>
  </si>
  <si>
    <t>cabinet</t>
    <phoneticPr fontId="3" type="noConversion"/>
  </si>
  <si>
    <t>Field instrumentation and cables/ 
Полевые приборы и кабели</t>
    <phoneticPr fontId="3" type="noConversion"/>
  </si>
  <si>
    <t>Impulse tubes and profiles/ 
Импульсные трубки и профили</t>
    <phoneticPr fontId="3" type="noConversion"/>
  </si>
  <si>
    <t>Field equipment and operator equipment/ 
Полевое оборудование и операторское оборудование</t>
    <phoneticPr fontId="3" type="noConversion"/>
  </si>
  <si>
    <t>Cable traces and structures equipment/ 
оборудование для кабельных трасс и конструкций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</si>
</sst>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_);[Red]\(0\)"/>
    <numFmt numFmtId="178" formatCode="0.000_);[Red]\(0.000\)"/>
    <numFmt numFmtId="179" formatCode="#,##0.00_ "/>
    <numFmt numFmtId="180" formatCode="#,##0_ "/>
    <numFmt numFmtId="181" formatCode="_(* #,##0_);_(* \(#,##0\);_(* &quot;-&quot;??_);_(@_)"/>
    <numFmt numFmtId="182" formatCode="#,##0\ &quot;EA&quot;"/>
    <numFmt numFmtId="183" formatCode="#,##0.000;[Red]\-#,##0.000"/>
    <numFmt numFmtId="184" formatCode="_-* #,##0.000_-;\-* #,##0.000_-;_-* &quot;-&quot;_-;_-@_-"/>
    <numFmt numFmtId="185" formatCode="#,##0\ &quot;SET&quot;"/>
  </numFmts>
  <fonts count="7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name val="ＭＳ Ｐゴシック"/>
      <family val="2"/>
      <charset val="128"/>
    </font>
    <font>
      <sz val="10.5"/>
      <color theme="1"/>
      <name val="Calibri"/>
      <family val="2"/>
    </font>
    <font>
      <sz val="8"/>
      <name val="돋움"/>
      <family val="3"/>
      <charset val="129"/>
    </font>
    <font>
      <sz val="11"/>
      <name val="Calibri"/>
      <family val="2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0"/>
      <name val="Calibri"/>
      <family val="2"/>
    </font>
    <font>
      <b/>
      <sz val="14"/>
      <name val="Calibri"/>
      <family val="2"/>
    </font>
    <font>
      <sz val="11"/>
      <name val="Arial"/>
      <family val="2"/>
    </font>
    <font>
      <sz val="13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  <font>
      <sz val="11"/>
      <name val="굴림체"/>
      <family val="3"/>
      <charset val="129"/>
    </font>
    <font>
      <i/>
      <sz val="12"/>
      <name val="Calibri"/>
      <family val="2"/>
    </font>
    <font>
      <b/>
      <sz val="12"/>
      <color theme="0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sz val="11"/>
      <color indexed="10"/>
      <name val="Calibri"/>
      <family val="2"/>
    </font>
    <font>
      <sz val="11"/>
      <color rgb="FF000000"/>
      <name val="Calibri"/>
      <family val="2"/>
    </font>
    <font>
      <sz val="11"/>
      <color rgb="FF0000CC"/>
      <name val="Calibri"/>
      <family val="2"/>
    </font>
    <font>
      <sz val="11"/>
      <color rgb="FF0000CC"/>
      <name val="Arial"/>
      <family val="2"/>
    </font>
    <font>
      <sz val="8"/>
      <name val="돋움"/>
      <family val="3"/>
    </font>
    <font>
      <b/>
      <sz val="12"/>
      <name val="Calibri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name val="Arial"/>
      <family val="2"/>
    </font>
    <font>
      <sz val="16"/>
      <name val="Calibri"/>
      <family val="2"/>
    </font>
    <font>
      <b/>
      <sz val="24"/>
      <name val="Calibri"/>
      <family val="2"/>
    </font>
    <font>
      <b/>
      <sz val="16"/>
      <name val="맑은 고딕"/>
      <family val="3"/>
      <charset val="129"/>
    </font>
    <font>
      <sz val="16"/>
      <name val="맑은 고딕"/>
      <family val="3"/>
      <charset val="129"/>
      <scheme val="minor"/>
    </font>
    <font>
      <sz val="16"/>
      <name val="맑은 고딕"/>
      <family val="2"/>
      <charset val="129"/>
      <scheme val="minor"/>
    </font>
    <font>
      <b/>
      <sz val="16"/>
      <name val="Calibri"/>
      <family val="3"/>
    </font>
    <font>
      <b/>
      <sz val="16"/>
      <name val="Segoe UI Symbol"/>
      <family val="3"/>
    </font>
    <font>
      <sz val="11"/>
      <color theme="1"/>
      <name val="Calibri"/>
      <family val="2"/>
    </font>
    <font>
      <sz val="12"/>
      <name val="Segoe UI Symbol"/>
      <family val="2"/>
    </font>
    <font>
      <b/>
      <i/>
      <sz val="12"/>
      <name val="Calibri"/>
      <family val="2"/>
    </font>
    <font>
      <vertAlign val="superscript"/>
      <sz val="11"/>
      <name val="Calibri"/>
      <family val="2"/>
    </font>
    <font>
      <sz val="9"/>
      <name val="맑은 고딕"/>
      <family val="3"/>
      <charset val="129"/>
      <scheme val="minor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i/>
      <sz val="12"/>
      <color rgb="FF0000CC"/>
      <name val="Calibri"/>
      <family val="2"/>
    </font>
    <font>
      <b/>
      <sz val="15"/>
      <color theme="3"/>
      <name val="맑은 고딕"/>
      <family val="2"/>
      <charset val="129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204"/>
    </font>
    <font>
      <u/>
      <sz val="11"/>
      <color theme="10"/>
      <name val="맑은 고딕"/>
      <family val="2"/>
      <charset val="129"/>
      <scheme val="minor"/>
    </font>
    <font>
      <u/>
      <sz val="11"/>
      <name val="Calibri"/>
      <family val="2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sz val="13"/>
      <name val="맑은 고딕"/>
      <family val="2"/>
      <charset val="129"/>
    </font>
    <font>
      <sz val="12"/>
      <name val="Arial"/>
      <family val="2"/>
    </font>
    <font>
      <b/>
      <sz val="12"/>
      <color theme="1"/>
      <name val="Calibri"/>
      <family val="2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/>
    <xf numFmtId="4" fontId="28" fillId="0" borderId="0">
      <protection locked="0"/>
    </xf>
    <xf numFmtId="0" fontId="39" fillId="0" borderId="0"/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0" fontId="58" fillId="0" borderId="36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83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0" borderId="0" xfId="13" applyFont="1">
      <alignment vertical="center"/>
    </xf>
    <xf numFmtId="0" fontId="14" fillId="0" borderId="0" xfId="13" applyFont="1" applyAlignment="1">
      <alignment vertical="center" wrapText="1"/>
    </xf>
    <xf numFmtId="0" fontId="14" fillId="0" borderId="0" xfId="13" applyFont="1" applyAlignment="1">
      <alignment horizontal="center" vertical="center"/>
    </xf>
    <xf numFmtId="0" fontId="16" fillId="0" borderId="0" xfId="13" applyFont="1">
      <alignment vertical="center"/>
    </xf>
    <xf numFmtId="0" fontId="14" fillId="0" borderId="0" xfId="13" applyFont="1" applyAlignment="1">
      <alignment horizontal="left" vertical="center"/>
    </xf>
    <xf numFmtId="0" fontId="16" fillId="0" borderId="0" xfId="13" applyFont="1" applyAlignment="1">
      <alignment vertical="center" wrapText="1"/>
    </xf>
    <xf numFmtId="0" fontId="17" fillId="0" borderId="0" xfId="13" applyFont="1" applyAlignment="1">
      <alignment vertical="center" wrapText="1"/>
    </xf>
    <xf numFmtId="0" fontId="4" fillId="0" borderId="0" xfId="13" applyFont="1" applyAlignment="1">
      <alignment vertical="center" wrapText="1"/>
    </xf>
    <xf numFmtId="0" fontId="4" fillId="0" borderId="0" xfId="13" applyFont="1">
      <alignment vertical="center"/>
    </xf>
    <xf numFmtId="0" fontId="18" fillId="0" borderId="0" xfId="13" applyFont="1">
      <alignment vertical="center"/>
    </xf>
    <xf numFmtId="0" fontId="10" fillId="0" borderId="0" xfId="13" applyFont="1" applyAlignment="1">
      <alignment vertical="center" wrapText="1"/>
    </xf>
    <xf numFmtId="0" fontId="10" fillId="0" borderId="0" xfId="13" applyFont="1" applyAlignment="1">
      <alignment horizontal="center" vertical="center"/>
    </xf>
    <xf numFmtId="176" fontId="10" fillId="0" borderId="0" xfId="14" applyNumberFormat="1" applyFont="1">
      <alignment vertical="center"/>
    </xf>
    <xf numFmtId="0" fontId="10" fillId="0" borderId="0" xfId="13" applyFont="1">
      <alignment vertical="center"/>
    </xf>
    <xf numFmtId="178" fontId="14" fillId="0" borderId="0" xfId="13" applyNumberFormat="1" applyFont="1" applyAlignment="1">
      <alignment horizontal="left" vertical="center"/>
    </xf>
    <xf numFmtId="0" fontId="19" fillId="0" borderId="0" xfId="13" applyFont="1" applyAlignment="1">
      <alignment vertical="center" wrapText="1"/>
    </xf>
    <xf numFmtId="0" fontId="19" fillId="0" borderId="0" xfId="13" applyFont="1">
      <alignment vertical="center"/>
    </xf>
    <xf numFmtId="0" fontId="21" fillId="0" borderId="0" xfId="13" applyFont="1">
      <alignment vertical="center"/>
    </xf>
    <xf numFmtId="0" fontId="20" fillId="0" borderId="0" xfId="13" applyFont="1" applyAlignment="1">
      <alignment vertical="center" wrapText="1"/>
    </xf>
    <xf numFmtId="0" fontId="20" fillId="0" borderId="0" xfId="13" applyFont="1">
      <alignment vertical="center"/>
    </xf>
    <xf numFmtId="40" fontId="22" fillId="0" borderId="1" xfId="14" applyNumberFormat="1" applyFont="1" applyFill="1" applyBorder="1" applyAlignment="1">
      <alignment horizontal="center" vertical="center"/>
    </xf>
    <xf numFmtId="176" fontId="22" fillId="2" borderId="1" xfId="14" applyNumberFormat="1" applyFont="1" applyFill="1" applyBorder="1" applyAlignment="1">
      <alignment horizontal="right" vertical="center"/>
    </xf>
    <xf numFmtId="176" fontId="22" fillId="2" borderId="1" xfId="14" applyNumberFormat="1" applyFont="1" applyFill="1" applyBorder="1" applyAlignment="1">
      <alignment horizontal="center" vertical="center"/>
    </xf>
    <xf numFmtId="0" fontId="25" fillId="0" borderId="0" xfId="13" applyFont="1">
      <alignment vertical="center"/>
    </xf>
    <xf numFmtId="0" fontId="22" fillId="0" borderId="0" xfId="13" applyFont="1" applyAlignment="1">
      <alignment vertical="center" wrapText="1"/>
    </xf>
    <xf numFmtId="0" fontId="22" fillId="0" borderId="0" xfId="13" applyFont="1" applyAlignment="1">
      <alignment horizontal="left" vertical="center" wrapText="1"/>
    </xf>
    <xf numFmtId="0" fontId="26" fillId="0" borderId="0" xfId="13" applyFont="1" applyAlignment="1">
      <alignment horizontal="left" vertical="center" wrapText="1"/>
    </xf>
    <xf numFmtId="0" fontId="27" fillId="0" borderId="0" xfId="13" applyFont="1" applyAlignment="1">
      <alignment vertical="center" wrapText="1"/>
    </xf>
    <xf numFmtId="0" fontId="27" fillId="0" borderId="0" xfId="13" applyFont="1">
      <alignment vertical="center"/>
    </xf>
    <xf numFmtId="38" fontId="14" fillId="0" borderId="0" xfId="14" applyNumberFormat="1" applyFont="1" applyBorder="1" applyAlignment="1">
      <alignment horizontal="center" vertical="center"/>
    </xf>
    <xf numFmtId="180" fontId="14" fillId="0" borderId="0" xfId="13" applyNumberFormat="1" applyFont="1" applyAlignment="1">
      <alignment horizontal="center" vertical="center"/>
    </xf>
    <xf numFmtId="178" fontId="14" fillId="0" borderId="0" xfId="13" applyNumberFormat="1" applyFont="1" applyAlignment="1">
      <alignment horizontal="center" vertical="center"/>
    </xf>
    <xf numFmtId="181" fontId="14" fillId="0" borderId="0" xfId="16" applyNumberFormat="1" applyFont="1" applyAlignment="1">
      <alignment horizontal="center" vertical="center"/>
      <protection locked="0"/>
    </xf>
    <xf numFmtId="38" fontId="14" fillId="0" borderId="0" xfId="14" applyNumberFormat="1" applyFont="1" applyBorder="1" applyAlignment="1">
      <alignment horizontal="left" vertical="center"/>
    </xf>
    <xf numFmtId="0" fontId="16" fillId="0" borderId="0" xfId="13" applyFont="1" applyAlignment="1">
      <alignment horizontal="left" vertical="center" wrapText="1"/>
    </xf>
    <xf numFmtId="0" fontId="16" fillId="0" borderId="0" xfId="13" applyFont="1" applyAlignment="1">
      <alignment horizontal="left" vertical="center"/>
    </xf>
    <xf numFmtId="178" fontId="29" fillId="0" borderId="0" xfId="13" applyNumberFormat="1" applyFont="1" applyAlignment="1">
      <alignment horizontal="center" vertical="center"/>
    </xf>
    <xf numFmtId="0" fontId="17" fillId="0" borderId="0" xfId="13" applyFont="1">
      <alignment vertical="center"/>
    </xf>
    <xf numFmtId="0" fontId="17" fillId="0" borderId="0" xfId="13" applyFont="1" applyAlignment="1">
      <alignment horizontal="center" vertical="center"/>
    </xf>
    <xf numFmtId="176" fontId="17" fillId="0" borderId="0" xfId="14" applyNumberFormat="1" applyFont="1" applyBorder="1">
      <alignment vertical="center"/>
    </xf>
    <xf numFmtId="178" fontId="17" fillId="0" borderId="0" xfId="13" applyNumberFormat="1" applyFont="1">
      <alignment vertical="center"/>
    </xf>
    <xf numFmtId="176" fontId="17" fillId="0" borderId="0" xfId="14" applyNumberFormat="1" applyFont="1">
      <alignment vertical="center"/>
    </xf>
    <xf numFmtId="176" fontId="14" fillId="0" borderId="0" xfId="1" applyNumberFormat="1" applyFont="1">
      <alignment vertical="center"/>
    </xf>
    <xf numFmtId="176" fontId="10" fillId="0" borderId="0" xfId="1" applyNumberFormat="1" applyFont="1">
      <alignment vertical="center"/>
    </xf>
    <xf numFmtId="176" fontId="22" fillId="2" borderId="1" xfId="1" applyNumberFormat="1" applyFont="1" applyFill="1" applyBorder="1" applyAlignment="1">
      <alignment horizontal="right" vertical="center"/>
    </xf>
    <xf numFmtId="176" fontId="14" fillId="0" borderId="0" xfId="1" applyNumberFormat="1" applyFont="1" applyBorder="1" applyAlignment="1">
      <alignment horizontal="center" vertical="center"/>
    </xf>
    <xf numFmtId="176" fontId="14" fillId="0" borderId="0" xfId="1" applyNumberFormat="1" applyFont="1" applyBorder="1" applyAlignment="1">
      <alignment horizontal="left" vertical="center"/>
    </xf>
    <xf numFmtId="176" fontId="14" fillId="0" borderId="0" xfId="1" applyNumberFormat="1" applyFont="1" applyAlignment="1">
      <alignment horizontal="center" vertical="center"/>
    </xf>
    <xf numFmtId="176" fontId="17" fillId="0" borderId="0" xfId="1" applyNumberFormat="1" applyFont="1" applyBorder="1">
      <alignment vertical="center"/>
    </xf>
    <xf numFmtId="176" fontId="17" fillId="0" borderId="0" xfId="1" applyNumberFormat="1" applyFont="1">
      <alignment vertical="center"/>
    </xf>
    <xf numFmtId="0" fontId="35" fillId="0" borderId="0" xfId="13" applyFont="1">
      <alignment vertical="center"/>
    </xf>
    <xf numFmtId="0" fontId="36" fillId="0" borderId="0" xfId="13" applyFont="1">
      <alignment vertical="center"/>
    </xf>
    <xf numFmtId="176" fontId="31" fillId="0" borderId="0" xfId="14" applyNumberFormat="1" applyFont="1" applyFill="1" applyBorder="1" applyAlignment="1">
      <alignment vertical="center"/>
    </xf>
    <xf numFmtId="41" fontId="19" fillId="0" borderId="0" xfId="14" applyFont="1">
      <alignment vertical="center"/>
    </xf>
    <xf numFmtId="179" fontId="10" fillId="0" borderId="26" xfId="14" applyNumberFormat="1" applyFont="1" applyFill="1" applyBorder="1" applyAlignment="1">
      <alignment vertical="center"/>
    </xf>
    <xf numFmtId="179" fontId="10" fillId="0" borderId="0" xfId="14" applyNumberFormat="1" applyFont="1" applyFill="1" applyBorder="1" applyAlignment="1">
      <alignment vertical="center"/>
    </xf>
    <xf numFmtId="179" fontId="10" fillId="0" borderId="9" xfId="14" applyNumberFormat="1" applyFont="1" applyFill="1" applyBorder="1" applyAlignment="1">
      <alignment vertical="center"/>
    </xf>
    <xf numFmtId="176" fontId="10" fillId="0" borderId="26" xfId="14" applyNumberFormat="1" applyFont="1" applyFill="1" applyBorder="1" applyAlignment="1">
      <alignment vertical="center"/>
    </xf>
    <xf numFmtId="176" fontId="10" fillId="0" borderId="0" xfId="14" applyNumberFormat="1" applyFont="1" applyFill="1" applyBorder="1" applyAlignment="1">
      <alignment vertical="center"/>
    </xf>
    <xf numFmtId="176" fontId="10" fillId="0" borderId="9" xfId="14" applyNumberFormat="1" applyFont="1" applyFill="1" applyBorder="1" applyAlignment="1">
      <alignment vertical="center"/>
    </xf>
    <xf numFmtId="0" fontId="30" fillId="0" borderId="0" xfId="13" applyFont="1">
      <alignment vertical="center"/>
    </xf>
    <xf numFmtId="0" fontId="30" fillId="0" borderId="0" xfId="13" applyFont="1" applyAlignment="1">
      <alignment horizontal="right" vertical="center"/>
    </xf>
    <xf numFmtId="0" fontId="17" fillId="0" borderId="0" xfId="13" applyFont="1" applyAlignment="1">
      <alignment horizontal="right" vertical="center"/>
    </xf>
    <xf numFmtId="0" fontId="41" fillId="0" borderId="27" xfId="13" applyFont="1" applyBorder="1" applyAlignment="1">
      <alignment horizontal="center" vertical="center"/>
    </xf>
    <xf numFmtId="0" fontId="41" fillId="0" borderId="28" xfId="13" applyFont="1" applyBorder="1" applyAlignment="1">
      <alignment horizontal="center" vertical="center" wrapText="1"/>
    </xf>
    <xf numFmtId="0" fontId="41" fillId="0" borderId="32" xfId="13" applyFont="1" applyBorder="1" applyAlignment="1">
      <alignment horizontal="center" vertical="center" wrapText="1"/>
    </xf>
    <xf numFmtId="0" fontId="42" fillId="0" borderId="0" xfId="13" applyFont="1">
      <alignment vertical="center"/>
    </xf>
    <xf numFmtId="0" fontId="41" fillId="0" borderId="15" xfId="13" applyFont="1" applyBorder="1" applyAlignment="1">
      <alignment horizontal="center" vertical="center"/>
    </xf>
    <xf numFmtId="0" fontId="41" fillId="0" borderId="1" xfId="13" applyFont="1" applyBorder="1" applyAlignment="1">
      <alignment horizontal="center" vertical="center" wrapText="1"/>
    </xf>
    <xf numFmtId="176" fontId="41" fillId="0" borderId="1" xfId="14" applyNumberFormat="1" applyFont="1" applyFill="1" applyBorder="1" applyAlignment="1">
      <alignment horizontal="center" vertical="center" wrapText="1"/>
    </xf>
    <xf numFmtId="40" fontId="41" fillId="0" borderId="1" xfId="14" applyNumberFormat="1" applyFont="1" applyBorder="1" applyAlignment="1">
      <alignment horizontal="center" vertical="center"/>
    </xf>
    <xf numFmtId="183" fontId="41" fillId="0" borderId="16" xfId="14" applyNumberFormat="1" applyFont="1" applyBorder="1" applyAlignment="1">
      <alignment horizontal="center" vertical="center"/>
    </xf>
    <xf numFmtId="0" fontId="4" fillId="0" borderId="30" xfId="13" applyFont="1" applyBorder="1">
      <alignment vertical="center"/>
    </xf>
    <xf numFmtId="40" fontId="41" fillId="0" borderId="29" xfId="14" applyNumberFormat="1" applyFont="1" applyBorder="1">
      <alignment vertical="center"/>
    </xf>
    <xf numFmtId="38" fontId="41" fillId="0" borderId="33" xfId="14" applyNumberFormat="1" applyFont="1" applyBorder="1" applyAlignment="1">
      <alignment horizontal="center" vertical="center"/>
    </xf>
    <xf numFmtId="40" fontId="10" fillId="0" borderId="0" xfId="14" applyNumberFormat="1" applyFont="1" applyBorder="1">
      <alignment vertical="center"/>
    </xf>
    <xf numFmtId="40" fontId="10" fillId="0" borderId="0" xfId="14" applyNumberFormat="1" applyFont="1">
      <alignment vertical="center"/>
    </xf>
    <xf numFmtId="41" fontId="14" fillId="0" borderId="0" xfId="1" applyFont="1">
      <alignment vertical="center"/>
    </xf>
    <xf numFmtId="41" fontId="30" fillId="0" borderId="0" xfId="1" applyFont="1">
      <alignment vertical="center"/>
    </xf>
    <xf numFmtId="41" fontId="41" fillId="0" borderId="28" xfId="1" applyFont="1" applyBorder="1" applyAlignment="1">
      <alignment horizontal="center" vertical="center" wrapText="1"/>
    </xf>
    <xf numFmtId="41" fontId="17" fillId="0" borderId="0" xfId="1" applyFont="1">
      <alignment vertical="center"/>
    </xf>
    <xf numFmtId="179" fontId="10" fillId="0" borderId="25" xfId="14" applyNumberFormat="1" applyFont="1" applyFill="1" applyBorder="1" applyAlignment="1">
      <alignment vertical="center"/>
    </xf>
    <xf numFmtId="176" fontId="19" fillId="0" borderId="0" xfId="1" applyNumberFormat="1" applyFont="1">
      <alignment vertical="center"/>
    </xf>
    <xf numFmtId="43" fontId="19" fillId="0" borderId="0" xfId="13" applyNumberFormat="1" applyFont="1">
      <alignment vertical="center"/>
    </xf>
    <xf numFmtId="176" fontId="18" fillId="0" borderId="29" xfId="14" applyNumberFormat="1" applyFont="1" applyFill="1" applyBorder="1" applyAlignment="1">
      <alignment horizontal="center" vertical="center"/>
    </xf>
    <xf numFmtId="178" fontId="29" fillId="0" borderId="0" xfId="13" applyNumberFormat="1" applyFont="1" applyAlignment="1">
      <alignment horizontal="left" vertical="center"/>
    </xf>
    <xf numFmtId="178" fontId="17" fillId="0" borderId="0" xfId="13" applyNumberFormat="1" applyFont="1" applyAlignment="1">
      <alignment horizontal="left" vertical="center"/>
    </xf>
    <xf numFmtId="0" fontId="24" fillId="0" borderId="0" xfId="13" applyFont="1" applyAlignment="1">
      <alignment vertical="center" wrapText="1"/>
    </xf>
    <xf numFmtId="0" fontId="24" fillId="0" borderId="0" xfId="13" applyFont="1">
      <alignment vertical="center"/>
    </xf>
    <xf numFmtId="176" fontId="15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22" fillId="0" borderId="1" xfId="1" applyNumberFormat="1" applyFont="1" applyBorder="1" applyAlignment="1">
      <alignment horizontal="center" vertical="center" wrapText="1"/>
    </xf>
    <xf numFmtId="176" fontId="14" fillId="0" borderId="0" xfId="1" applyNumberFormat="1" applyFont="1" applyAlignment="1">
      <alignment horizontal="left" vertical="center"/>
    </xf>
    <xf numFmtId="176" fontId="29" fillId="0" borderId="0" xfId="1" applyNumberFormat="1" applyFont="1" applyAlignment="1">
      <alignment horizontal="center" vertical="center"/>
    </xf>
    <xf numFmtId="0" fontId="43" fillId="2" borderId="6" xfId="0" applyFont="1" applyFill="1" applyBorder="1">
      <alignment vertical="center"/>
    </xf>
    <xf numFmtId="0" fontId="43" fillId="2" borderId="5" xfId="0" applyFont="1" applyFill="1" applyBorder="1">
      <alignment vertical="center"/>
    </xf>
    <xf numFmtId="0" fontId="41" fillId="2" borderId="5" xfId="0" applyFont="1" applyFill="1" applyBorder="1">
      <alignment vertical="center"/>
    </xf>
    <xf numFmtId="0" fontId="41" fillId="2" borderId="7" xfId="0" applyFont="1" applyFill="1" applyBorder="1">
      <alignment vertical="center"/>
    </xf>
    <xf numFmtId="0" fontId="43" fillId="2" borderId="0" xfId="0" applyFont="1" applyFill="1">
      <alignment vertical="center"/>
    </xf>
    <xf numFmtId="0" fontId="41" fillId="2" borderId="0" xfId="0" applyFont="1" applyFill="1">
      <alignment vertical="center"/>
    </xf>
    <xf numFmtId="0" fontId="13" fillId="2" borderId="8" xfId="0" applyFont="1" applyFill="1" applyBorder="1">
      <alignment vertical="center"/>
    </xf>
    <xf numFmtId="0" fontId="43" fillId="2" borderId="9" xfId="0" applyFont="1" applyFill="1" applyBorder="1">
      <alignment vertical="center"/>
    </xf>
    <xf numFmtId="0" fontId="13" fillId="0" borderId="8" xfId="0" applyFont="1" applyBorder="1">
      <alignment vertical="center"/>
    </xf>
    <xf numFmtId="0" fontId="43" fillId="0" borderId="9" xfId="0" applyFont="1" applyBorder="1">
      <alignment vertical="center"/>
    </xf>
    <xf numFmtId="0" fontId="48" fillId="2" borderId="8" xfId="0" applyFont="1" applyFill="1" applyBorder="1">
      <alignment vertical="center"/>
    </xf>
    <xf numFmtId="0" fontId="43" fillId="2" borderId="12" xfId="0" applyFont="1" applyFill="1" applyBorder="1">
      <alignment vertical="center"/>
    </xf>
    <xf numFmtId="0" fontId="43" fillId="2" borderId="4" xfId="0" applyFont="1" applyFill="1" applyBorder="1">
      <alignment vertical="center"/>
    </xf>
    <xf numFmtId="0" fontId="41" fillId="2" borderId="4" xfId="0" applyFont="1" applyFill="1" applyBorder="1">
      <alignment vertical="center"/>
    </xf>
    <xf numFmtId="0" fontId="41" fillId="2" borderId="18" xfId="0" applyFont="1" applyFill="1" applyBorder="1">
      <alignment vertical="center"/>
    </xf>
    <xf numFmtId="9" fontId="41" fillId="0" borderId="28" xfId="13" applyNumberFormat="1" applyFont="1" applyBorder="1" applyAlignment="1">
      <alignment horizontal="center" vertical="center" wrapText="1"/>
    </xf>
    <xf numFmtId="176" fontId="18" fillId="0" borderId="29" xfId="13" applyNumberFormat="1" applyFont="1" applyBorder="1" applyAlignment="1">
      <alignment horizontal="center" vertical="center"/>
    </xf>
    <xf numFmtId="41" fontId="41" fillId="0" borderId="1" xfId="13" quotePrefix="1" applyNumberFormat="1" applyFont="1" applyBorder="1" applyAlignment="1">
      <alignment horizontal="center" vertical="center" wrapText="1"/>
    </xf>
    <xf numFmtId="177" fontId="41" fillId="0" borderId="1" xfId="1" applyNumberFormat="1" applyFont="1" applyFill="1" applyBorder="1" applyAlignment="1">
      <alignment horizontal="center" vertical="center" wrapText="1"/>
    </xf>
    <xf numFmtId="177" fontId="31" fillId="0" borderId="25" xfId="13" applyNumberFormat="1" applyFont="1" applyBorder="1">
      <alignment vertical="center"/>
    </xf>
    <xf numFmtId="0" fontId="48" fillId="2" borderId="8" xfId="0" applyFont="1" applyFill="1" applyBorder="1" applyAlignment="1">
      <alignment horizontal="left" vertical="center"/>
    </xf>
    <xf numFmtId="0" fontId="13" fillId="0" borderId="0" xfId="13" applyFont="1" applyAlignment="1">
      <alignment horizontal="center" vertical="center"/>
    </xf>
    <xf numFmtId="176" fontId="31" fillId="0" borderId="0" xfId="1" applyNumberFormat="1" applyFont="1" applyFill="1" applyBorder="1" applyAlignment="1">
      <alignment vertical="center"/>
    </xf>
    <xf numFmtId="0" fontId="19" fillId="0" borderId="2" xfId="13" applyFont="1" applyBorder="1">
      <alignment vertical="center"/>
    </xf>
    <xf numFmtId="0" fontId="13" fillId="2" borderId="9" xfId="0" applyFont="1" applyFill="1" applyBorder="1">
      <alignment vertical="center"/>
    </xf>
    <xf numFmtId="0" fontId="38" fillId="4" borderId="15" xfId="13" applyFont="1" applyFill="1" applyBorder="1" applyAlignment="1">
      <alignment horizontal="center" vertical="center"/>
    </xf>
    <xf numFmtId="0" fontId="38" fillId="4" borderId="1" xfId="15" applyFont="1" applyFill="1" applyBorder="1" applyAlignment="1">
      <alignment horizontal="center" vertical="center"/>
    </xf>
    <xf numFmtId="40" fontId="38" fillId="4" borderId="1" xfId="14" applyNumberFormat="1" applyFont="1" applyFill="1" applyBorder="1" applyAlignment="1">
      <alignment horizontal="center" vertical="center"/>
    </xf>
    <xf numFmtId="0" fontId="38" fillId="4" borderId="1" xfId="13" applyFont="1" applyFill="1" applyBorder="1" applyAlignment="1">
      <alignment horizontal="center" vertical="center"/>
    </xf>
    <xf numFmtId="176" fontId="38" fillId="4" borderId="1" xfId="1" applyNumberFormat="1" applyFont="1" applyFill="1" applyBorder="1" applyAlignment="1">
      <alignment horizontal="right" vertical="center"/>
    </xf>
    <xf numFmtId="176" fontId="38" fillId="4" borderId="1" xfId="14" applyNumberFormat="1" applyFont="1" applyFill="1" applyBorder="1" applyAlignment="1">
      <alignment horizontal="center" vertical="center"/>
    </xf>
    <xf numFmtId="176" fontId="38" fillId="4" borderId="16" xfId="14" applyNumberFormat="1" applyFont="1" applyFill="1" applyBorder="1" applyAlignment="1">
      <alignment horizontal="left" vertical="center"/>
    </xf>
    <xf numFmtId="184" fontId="14" fillId="0" borderId="0" xfId="1" applyNumberFormat="1" applyFont="1">
      <alignment vertical="center"/>
    </xf>
    <xf numFmtId="184" fontId="13" fillId="0" borderId="0" xfId="1" applyNumberFormat="1" applyFont="1" applyAlignment="1">
      <alignment horizontal="center" vertical="center"/>
    </xf>
    <xf numFmtId="184" fontId="10" fillId="0" borderId="0" xfId="1" applyNumberFormat="1" applyFont="1">
      <alignment vertical="center"/>
    </xf>
    <xf numFmtId="184" fontId="14" fillId="0" borderId="0" xfId="1" applyNumberFormat="1" applyFont="1" applyAlignment="1">
      <alignment horizontal="center" vertical="center"/>
    </xf>
    <xf numFmtId="184" fontId="14" fillId="0" borderId="0" xfId="1" applyNumberFormat="1" applyFont="1" applyAlignment="1">
      <alignment horizontal="left" vertical="center"/>
    </xf>
    <xf numFmtId="184" fontId="29" fillId="0" borderId="0" xfId="1" applyNumberFormat="1" applyFont="1" applyAlignment="1">
      <alignment horizontal="center" vertical="center"/>
    </xf>
    <xf numFmtId="184" fontId="17" fillId="0" borderId="0" xfId="1" applyNumberFormat="1" applyFont="1">
      <alignment vertical="center"/>
    </xf>
    <xf numFmtId="176" fontId="10" fillId="2" borderId="1" xfId="1" applyNumberFormat="1" applyFont="1" applyFill="1" applyBorder="1" applyAlignment="1">
      <alignment horizontal="center" vertical="center"/>
    </xf>
    <xf numFmtId="176" fontId="22" fillId="2" borderId="16" xfId="14" applyNumberFormat="1" applyFont="1" applyFill="1" applyBorder="1" applyAlignment="1">
      <alignment horizontal="center" vertical="center"/>
    </xf>
    <xf numFmtId="184" fontId="10" fillId="0" borderId="9" xfId="1" applyNumberFormat="1" applyFont="1" applyFill="1" applyBorder="1" applyAlignment="1">
      <alignment vertical="center"/>
    </xf>
    <xf numFmtId="184" fontId="31" fillId="0" borderId="14" xfId="1" applyNumberFormat="1" applyFont="1" applyFill="1" applyBorder="1" applyAlignment="1">
      <alignment vertical="center"/>
    </xf>
    <xf numFmtId="176" fontId="38" fillId="4" borderId="29" xfId="1" applyNumberFormat="1" applyFont="1" applyFill="1" applyBorder="1" applyAlignment="1">
      <alignment horizontal="right" vertical="center"/>
    </xf>
    <xf numFmtId="0" fontId="54" fillId="0" borderId="0" xfId="13" applyFont="1">
      <alignment vertical="center"/>
    </xf>
    <xf numFmtId="0" fontId="56" fillId="0" borderId="0" xfId="13" applyFont="1" applyAlignment="1">
      <alignment vertical="center" wrapText="1"/>
    </xf>
    <xf numFmtId="0" fontId="56" fillId="0" borderId="0" xfId="13" applyFont="1">
      <alignment vertical="center"/>
    </xf>
    <xf numFmtId="0" fontId="38" fillId="2" borderId="1" xfId="15" applyFont="1" applyFill="1" applyBorder="1" applyAlignment="1">
      <alignment horizontal="center" vertical="center"/>
    </xf>
    <xf numFmtId="0" fontId="38" fillId="0" borderId="0" xfId="13" applyFont="1">
      <alignment vertical="center"/>
    </xf>
    <xf numFmtId="0" fontId="38" fillId="0" borderId="0" xfId="13" applyFont="1" applyAlignment="1">
      <alignment horizontal="center" vertical="center"/>
    </xf>
    <xf numFmtId="0" fontId="57" fillId="0" borderId="0" xfId="13" applyFont="1">
      <alignment vertical="center"/>
    </xf>
    <xf numFmtId="41" fontId="22" fillId="0" borderId="0" xfId="14" applyFont="1">
      <alignment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>
      <alignment vertical="center"/>
    </xf>
    <xf numFmtId="0" fontId="47" fillId="2" borderId="0" xfId="0" applyFont="1" applyFill="1">
      <alignment vertical="center"/>
    </xf>
    <xf numFmtId="0" fontId="43" fillId="0" borderId="0" xfId="0" applyFont="1">
      <alignment vertical="center"/>
    </xf>
    <xf numFmtId="0" fontId="13" fillId="0" borderId="0" xfId="0" applyFont="1">
      <alignment vertical="center"/>
    </xf>
    <xf numFmtId="40" fontId="13" fillId="0" borderId="0" xfId="0" applyNumberFormat="1" applyFont="1">
      <alignment vertical="center"/>
    </xf>
    <xf numFmtId="176" fontId="13" fillId="2" borderId="0" xfId="1" applyNumberFormat="1" applyFont="1" applyFill="1" applyBorder="1">
      <alignment vertical="center"/>
    </xf>
    <xf numFmtId="176" fontId="13" fillId="2" borderId="0" xfId="11" applyNumberFormat="1" applyFont="1" applyFill="1" applyBorder="1" applyAlignment="1">
      <alignment horizontal="center" vertical="center"/>
    </xf>
    <xf numFmtId="0" fontId="18" fillId="0" borderId="0" xfId="21" applyFont="1" applyBorder="1">
      <alignment vertical="center"/>
    </xf>
    <xf numFmtId="0" fontId="50" fillId="0" borderId="0" xfId="0" applyFont="1">
      <alignment vertical="center"/>
    </xf>
    <xf numFmtId="0" fontId="55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60" fillId="0" borderId="0" xfId="0" applyFont="1">
      <alignment vertical="center"/>
    </xf>
    <xf numFmtId="0" fontId="59" fillId="5" borderId="1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0" fillId="0" borderId="1" xfId="0" applyFont="1" applyBorder="1">
      <alignment vertical="center"/>
    </xf>
    <xf numFmtId="0" fontId="50" fillId="0" borderId="0" xfId="0" applyFont="1" applyAlignment="1">
      <alignment horizontal="center" vertical="center" wrapText="1"/>
    </xf>
    <xf numFmtId="0" fontId="10" fillId="0" borderId="8" xfId="13" applyFont="1" applyBorder="1" applyAlignment="1">
      <alignment vertical="top"/>
    </xf>
    <xf numFmtId="0" fontId="19" fillId="0" borderId="0" xfId="13" applyFont="1" applyAlignment="1">
      <alignment vertical="top"/>
    </xf>
    <xf numFmtId="0" fontId="31" fillId="0" borderId="8" xfId="13" applyFont="1" applyBorder="1" applyAlignment="1">
      <alignment vertical="top"/>
    </xf>
    <xf numFmtId="0" fontId="10" fillId="0" borderId="25" xfId="13" applyFont="1" applyBorder="1" applyAlignment="1">
      <alignment vertical="top"/>
    </xf>
    <xf numFmtId="0" fontId="10" fillId="0" borderId="25" xfId="13" applyFont="1" applyBorder="1">
      <alignment vertical="center"/>
    </xf>
    <xf numFmtId="0" fontId="10" fillId="0" borderId="10" xfId="13" applyFont="1" applyBorder="1">
      <alignment vertical="center"/>
    </xf>
    <xf numFmtId="0" fontId="8" fillId="0" borderId="3" xfId="0" applyFont="1" applyBorder="1">
      <alignment vertical="center"/>
    </xf>
    <xf numFmtId="0" fontId="10" fillId="0" borderId="3" xfId="13" applyFont="1" applyBorder="1">
      <alignment vertical="center"/>
    </xf>
    <xf numFmtId="0" fontId="10" fillId="0" borderId="22" xfId="13" applyFont="1" applyBorder="1">
      <alignment vertical="center"/>
    </xf>
    <xf numFmtId="0" fontId="31" fillId="0" borderId="3" xfId="13" applyFont="1" applyBorder="1" applyAlignment="1">
      <alignment vertical="top" wrapText="1"/>
    </xf>
    <xf numFmtId="0" fontId="19" fillId="0" borderId="9" xfId="13" applyFont="1" applyBorder="1" applyAlignment="1">
      <alignment vertical="top"/>
    </xf>
    <xf numFmtId="0" fontId="22" fillId="2" borderId="15" xfId="13" applyFont="1" applyFill="1" applyBorder="1" applyAlignment="1">
      <alignment horizontal="center" vertical="center"/>
    </xf>
    <xf numFmtId="0" fontId="22" fillId="2" borderId="1" xfId="13" applyFont="1" applyFill="1" applyBorder="1" applyAlignment="1">
      <alignment horizontal="center" vertical="center"/>
    </xf>
    <xf numFmtId="0" fontId="14" fillId="0" borderId="6" xfId="13" applyFont="1" applyBorder="1">
      <alignment vertical="center"/>
    </xf>
    <xf numFmtId="0" fontId="14" fillId="0" borderId="5" xfId="13" applyFont="1" applyBorder="1">
      <alignment vertical="center"/>
    </xf>
    <xf numFmtId="0" fontId="14" fillId="0" borderId="7" xfId="13" applyFont="1" applyBorder="1">
      <alignment vertical="center"/>
    </xf>
    <xf numFmtId="0" fontId="14" fillId="0" borderId="8" xfId="13" applyFont="1" applyBorder="1">
      <alignment vertical="center"/>
    </xf>
    <xf numFmtId="0" fontId="14" fillId="0" borderId="9" xfId="13" applyFont="1" applyBorder="1">
      <alignment vertical="center"/>
    </xf>
    <xf numFmtId="0" fontId="30" fillId="0" borderId="12" xfId="13" applyFont="1" applyBorder="1">
      <alignment vertical="center"/>
    </xf>
    <xf numFmtId="0" fontId="14" fillId="0" borderId="4" xfId="13" applyFont="1" applyBorder="1">
      <alignment vertical="center"/>
    </xf>
    <xf numFmtId="0" fontId="14" fillId="0" borderId="18" xfId="13" applyFont="1" applyBorder="1">
      <alignment vertical="center"/>
    </xf>
    <xf numFmtId="0" fontId="31" fillId="0" borderId="6" xfId="13" applyFont="1" applyBorder="1">
      <alignment vertical="center"/>
    </xf>
    <xf numFmtId="0" fontId="10" fillId="0" borderId="5" xfId="13" applyFont="1" applyBorder="1">
      <alignment vertical="center"/>
    </xf>
    <xf numFmtId="0" fontId="10" fillId="0" borderId="31" xfId="13" applyFont="1" applyBorder="1">
      <alignment vertical="center"/>
    </xf>
    <xf numFmtId="0" fontId="31" fillId="0" borderId="5" xfId="13" applyFont="1" applyBorder="1">
      <alignment vertical="center"/>
    </xf>
    <xf numFmtId="0" fontId="10" fillId="0" borderId="8" xfId="13" applyFont="1" applyBorder="1">
      <alignment vertical="center"/>
    </xf>
    <xf numFmtId="0" fontId="10" fillId="0" borderId="9" xfId="13" applyFont="1" applyBorder="1">
      <alignment vertical="center"/>
    </xf>
    <xf numFmtId="0" fontId="31" fillId="0" borderId="8" xfId="13" applyFont="1" applyBorder="1">
      <alignment vertical="center"/>
    </xf>
    <xf numFmtId="0" fontId="32" fillId="0" borderId="26" xfId="13" applyFont="1" applyBorder="1" applyAlignment="1"/>
    <xf numFmtId="0" fontId="32" fillId="0" borderId="26" xfId="13" applyFont="1" applyBorder="1">
      <alignment vertical="center"/>
    </xf>
    <xf numFmtId="0" fontId="31" fillId="0" borderId="19" xfId="13" applyFont="1" applyBorder="1">
      <alignment vertical="center"/>
    </xf>
    <xf numFmtId="0" fontId="10" fillId="0" borderId="20" xfId="13" applyFont="1" applyBorder="1">
      <alignment vertical="center"/>
    </xf>
    <xf numFmtId="0" fontId="10" fillId="0" borderId="23" xfId="13" applyFont="1" applyBorder="1">
      <alignment vertical="center"/>
    </xf>
    <xf numFmtId="0" fontId="31" fillId="0" borderId="3" xfId="13" applyFont="1" applyBorder="1">
      <alignment vertical="center"/>
    </xf>
    <xf numFmtId="0" fontId="31" fillId="0" borderId="2" xfId="13" applyFont="1" applyBorder="1">
      <alignment vertical="center"/>
    </xf>
    <xf numFmtId="0" fontId="31" fillId="0" borderId="25" xfId="13" applyFont="1" applyBorder="1">
      <alignment vertical="center"/>
    </xf>
    <xf numFmtId="0" fontId="10" fillId="0" borderId="17" xfId="13" applyFont="1" applyBorder="1">
      <alignment vertical="center"/>
    </xf>
    <xf numFmtId="0" fontId="10" fillId="0" borderId="13" xfId="13" applyFont="1" applyBorder="1">
      <alignment vertical="center"/>
    </xf>
    <xf numFmtId="0" fontId="14" fillId="0" borderId="3" xfId="13" applyFont="1" applyBorder="1">
      <alignment vertical="center"/>
    </xf>
    <xf numFmtId="0" fontId="14" fillId="0" borderId="12" xfId="13" applyFont="1" applyBorder="1">
      <alignment vertical="center"/>
    </xf>
    <xf numFmtId="0" fontId="31" fillId="0" borderId="12" xfId="13" applyFont="1" applyBorder="1" applyAlignment="1">
      <alignment horizontal="centerContinuous" vertical="center"/>
    </xf>
    <xf numFmtId="0" fontId="14" fillId="0" borderId="4" xfId="13" applyFont="1" applyBorder="1" applyAlignment="1">
      <alignment horizontal="centerContinuous" vertical="center"/>
    </xf>
    <xf numFmtId="0" fontId="14" fillId="0" borderId="18" xfId="13" applyFont="1" applyBorder="1" applyAlignment="1">
      <alignment horizontal="centerContinuous" vertical="center"/>
    </xf>
    <xf numFmtId="0" fontId="35" fillId="0" borderId="8" xfId="13" applyFont="1" applyBorder="1">
      <alignment vertical="center"/>
    </xf>
    <xf numFmtId="0" fontId="10" fillId="0" borderId="25" xfId="13" applyFont="1" applyBorder="1" applyAlignment="1">
      <alignment horizontal="center" vertical="center"/>
    </xf>
    <xf numFmtId="0" fontId="10" fillId="0" borderId="26" xfId="13" applyFont="1" applyBorder="1" applyAlignment="1">
      <alignment horizontal="center" vertical="center"/>
    </xf>
    <xf numFmtId="0" fontId="10" fillId="0" borderId="9" xfId="13" applyFont="1" applyBorder="1" applyAlignment="1">
      <alignment horizontal="center" vertical="center"/>
    </xf>
    <xf numFmtId="0" fontId="31" fillId="0" borderId="22" xfId="13" applyFont="1" applyBorder="1">
      <alignment vertical="center"/>
    </xf>
    <xf numFmtId="0" fontId="31" fillId="0" borderId="13" xfId="13" applyFont="1" applyBorder="1">
      <alignment vertical="center"/>
    </xf>
    <xf numFmtId="0" fontId="10" fillId="0" borderId="7" xfId="13" applyFont="1" applyBorder="1">
      <alignment vertical="center"/>
    </xf>
    <xf numFmtId="0" fontId="10" fillId="0" borderId="11" xfId="13" applyFont="1" applyBorder="1">
      <alignment vertical="center"/>
    </xf>
    <xf numFmtId="0" fontId="31" fillId="0" borderId="20" xfId="13" applyFont="1" applyBorder="1">
      <alignment vertical="center"/>
    </xf>
    <xf numFmtId="0" fontId="31" fillId="0" borderId="4" xfId="13" applyFont="1" applyBorder="1">
      <alignment vertical="center"/>
    </xf>
    <xf numFmtId="0" fontId="31" fillId="0" borderId="26" xfId="13" applyFont="1" applyBorder="1" applyAlignment="1">
      <alignment vertical="top"/>
    </xf>
    <xf numFmtId="0" fontId="31" fillId="0" borderId="9" xfId="13" applyFont="1" applyBorder="1" applyAlignment="1">
      <alignment vertical="top"/>
    </xf>
    <xf numFmtId="0" fontId="19" fillId="0" borderId="3" xfId="13" applyFont="1" applyBorder="1">
      <alignment vertical="center"/>
    </xf>
    <xf numFmtId="0" fontId="19" fillId="0" borderId="8" xfId="13" applyFont="1" applyBorder="1">
      <alignment vertical="center"/>
    </xf>
    <xf numFmtId="0" fontId="31" fillId="0" borderId="11" xfId="13" applyFont="1" applyBorder="1" applyAlignment="1">
      <alignment vertical="top" wrapText="1"/>
    </xf>
    <xf numFmtId="0" fontId="31" fillId="0" borderId="9" xfId="13" applyFont="1" applyBorder="1" applyAlignment="1">
      <alignment vertical="center" wrapText="1"/>
    </xf>
    <xf numFmtId="0" fontId="10" fillId="0" borderId="0" xfId="22" applyFont="1" applyBorder="1">
      <alignment vertical="center"/>
    </xf>
    <xf numFmtId="0" fontId="62" fillId="0" borderId="0" xfId="22" applyFont="1" applyBorder="1">
      <alignment vertical="center"/>
    </xf>
    <xf numFmtId="0" fontId="38" fillId="0" borderId="6" xfId="13" applyFont="1" applyBorder="1">
      <alignment vertical="center"/>
    </xf>
    <xf numFmtId="0" fontId="38" fillId="0" borderId="5" xfId="13" applyFont="1" applyBorder="1">
      <alignment vertical="center"/>
    </xf>
    <xf numFmtId="0" fontId="57" fillId="0" borderId="5" xfId="13" applyFont="1" applyBorder="1">
      <alignment vertical="center"/>
    </xf>
    <xf numFmtId="0" fontId="22" fillId="0" borderId="7" xfId="13" applyFont="1" applyBorder="1" applyAlignment="1">
      <alignment vertical="center" wrapText="1"/>
    </xf>
    <xf numFmtId="0" fontId="63" fillId="0" borderId="12" xfId="13" applyFont="1" applyBorder="1">
      <alignment vertical="center"/>
    </xf>
    <xf numFmtId="41" fontId="22" fillId="0" borderId="0" xfId="14" applyFont="1" applyFill="1" applyBorder="1">
      <alignment vertical="center"/>
    </xf>
    <xf numFmtId="41" fontId="65" fillId="0" borderId="0" xfId="14" applyFont="1" applyFill="1" applyBorder="1">
      <alignment vertical="center"/>
    </xf>
    <xf numFmtId="0" fontId="63" fillId="0" borderId="0" xfId="13" applyFont="1">
      <alignment vertical="center"/>
    </xf>
    <xf numFmtId="0" fontId="64" fillId="0" borderId="9" xfId="13" applyFont="1" applyBorder="1">
      <alignment vertical="center"/>
    </xf>
    <xf numFmtId="0" fontId="65" fillId="0" borderId="9" xfId="13" applyFont="1" applyBorder="1" applyAlignment="1">
      <alignment vertical="center" wrapText="1"/>
    </xf>
    <xf numFmtId="0" fontId="38" fillId="0" borderId="29" xfId="13" applyFont="1" applyBorder="1" applyAlignment="1">
      <alignment horizontal="center" vertical="center"/>
    </xf>
    <xf numFmtId="176" fontId="38" fillId="0" borderId="29" xfId="1" applyNumberFormat="1" applyFont="1" applyBorder="1" applyAlignment="1">
      <alignment horizontal="right" vertical="center"/>
    </xf>
    <xf numFmtId="176" fontId="38" fillId="0" borderId="29" xfId="14" applyNumberFormat="1" applyFont="1" applyBorder="1" applyAlignment="1">
      <alignment horizontal="center" vertical="center"/>
    </xf>
    <xf numFmtId="40" fontId="38" fillId="0" borderId="29" xfId="14" applyNumberFormat="1" applyFont="1" applyFill="1" applyBorder="1" applyAlignment="1">
      <alignment horizontal="right" vertical="center"/>
    </xf>
    <xf numFmtId="178" fontId="38" fillId="0" borderId="29" xfId="14" applyNumberFormat="1" applyFont="1" applyBorder="1" applyAlignment="1">
      <alignment horizontal="right" vertical="center"/>
    </xf>
    <xf numFmtId="178" fontId="38" fillId="0" borderId="33" xfId="14" applyNumberFormat="1" applyFont="1" applyBorder="1" applyAlignment="1">
      <alignment horizontal="left" vertical="center"/>
    </xf>
    <xf numFmtId="0" fontId="63" fillId="0" borderId="6" xfId="13" applyFont="1" applyBorder="1">
      <alignment vertical="center"/>
    </xf>
    <xf numFmtId="0" fontId="38" fillId="0" borderId="8" xfId="13" applyFont="1" applyBorder="1">
      <alignment vertical="center"/>
    </xf>
    <xf numFmtId="0" fontId="64" fillId="0" borderId="0" xfId="13" applyFont="1">
      <alignment vertical="center"/>
    </xf>
    <xf numFmtId="0" fontId="57" fillId="0" borderId="7" xfId="13" applyFont="1" applyBorder="1">
      <alignment vertical="center"/>
    </xf>
    <xf numFmtId="0" fontId="13" fillId="6" borderId="8" xfId="0" applyFont="1" applyFill="1" applyBorder="1">
      <alignment vertical="center"/>
    </xf>
    <xf numFmtId="0" fontId="43" fillId="6" borderId="0" xfId="0" applyFont="1" applyFill="1">
      <alignment vertical="center"/>
    </xf>
    <xf numFmtId="0" fontId="13" fillId="6" borderId="0" xfId="0" applyFont="1" applyFill="1">
      <alignment vertical="center"/>
    </xf>
    <xf numFmtId="0" fontId="43" fillId="6" borderId="9" xfId="0" applyFont="1" applyFill="1" applyBorder="1">
      <alignment vertical="center"/>
    </xf>
    <xf numFmtId="0" fontId="11" fillId="6" borderId="0" xfId="0" applyFont="1" applyFill="1">
      <alignment vertical="center"/>
    </xf>
    <xf numFmtId="0" fontId="46" fillId="6" borderId="0" xfId="0" applyFont="1" applyFill="1">
      <alignment vertical="center"/>
    </xf>
    <xf numFmtId="0" fontId="12" fillId="6" borderId="0" xfId="0" applyFont="1" applyFill="1">
      <alignment vertical="center"/>
    </xf>
    <xf numFmtId="0" fontId="13" fillId="6" borderId="0" xfId="0" applyFont="1" applyFill="1" applyAlignment="1">
      <alignment vertical="center" wrapText="1"/>
    </xf>
    <xf numFmtId="0" fontId="13" fillId="0" borderId="0" xfId="1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22" fillId="2" borderId="1" xfId="1" applyNumberFormat="1" applyFont="1" applyFill="1" applyBorder="1" applyAlignment="1">
      <alignment horizontal="center" vertical="center"/>
    </xf>
    <xf numFmtId="176" fontId="17" fillId="0" borderId="0" xfId="1" applyNumberFormat="1" applyFont="1" applyBorder="1" applyAlignment="1">
      <alignment horizontal="center" vertical="center"/>
    </xf>
    <xf numFmtId="176" fontId="17" fillId="0" borderId="0" xfId="1" applyNumberFormat="1" applyFont="1" applyAlignment="1">
      <alignment horizontal="center" vertical="center"/>
    </xf>
    <xf numFmtId="0" fontId="20" fillId="0" borderId="1" xfId="13" applyFont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184" fontId="20" fillId="0" borderId="1" xfId="1" applyNumberFormat="1" applyFont="1" applyBorder="1" applyAlignment="1">
      <alignment horizontal="center" vertical="center" wrapText="1"/>
    </xf>
    <xf numFmtId="176" fontId="22" fillId="2" borderId="16" xfId="1" applyNumberFormat="1" applyFont="1" applyFill="1" applyBorder="1" applyAlignment="1">
      <alignment horizontal="left" vertical="center"/>
    </xf>
    <xf numFmtId="0" fontId="10" fillId="0" borderId="0" xfId="13" applyFont="1" applyAlignment="1">
      <alignment horizontal="right" vertical="center" wrapText="1"/>
    </xf>
    <xf numFmtId="0" fontId="10" fillId="0" borderId="0" xfId="0" applyFont="1" applyAlignment="1">
      <alignment horizontal="left" vertical="center"/>
    </xf>
    <xf numFmtId="0" fontId="56" fillId="0" borderId="0" xfId="13" applyFont="1" applyAlignment="1">
      <alignment horizontal="right" vertical="center" wrapText="1"/>
    </xf>
    <xf numFmtId="0" fontId="56" fillId="0" borderId="0" xfId="0" applyFont="1" applyAlignment="1">
      <alignment horizontal="left" vertical="center"/>
    </xf>
    <xf numFmtId="0" fontId="67" fillId="0" borderId="0" xfId="13" applyFont="1" applyAlignment="1">
      <alignment vertical="center" wrapText="1"/>
    </xf>
    <xf numFmtId="0" fontId="67" fillId="0" borderId="0" xfId="13" applyFont="1">
      <alignment vertical="center"/>
    </xf>
    <xf numFmtId="176" fontId="40" fillId="0" borderId="1" xfId="1" applyNumberFormat="1" applyFont="1" applyFill="1" applyBorder="1" applyAlignment="1">
      <alignment horizontal="center" vertical="center"/>
    </xf>
    <xf numFmtId="0" fontId="22" fillId="4" borderId="1" xfId="13" applyFont="1" applyFill="1" applyBorder="1" applyAlignment="1">
      <alignment horizontal="center" vertical="center"/>
    </xf>
    <xf numFmtId="176" fontId="68" fillId="4" borderId="1" xfId="1" applyNumberFormat="1" applyFont="1" applyFill="1" applyBorder="1" applyAlignment="1">
      <alignment horizontal="center" vertical="center"/>
    </xf>
    <xf numFmtId="0" fontId="25" fillId="4" borderId="0" xfId="13" applyFont="1" applyFill="1">
      <alignment vertical="center"/>
    </xf>
    <xf numFmtId="0" fontId="38" fillId="4" borderId="0" xfId="13" applyFont="1" applyFill="1" applyAlignment="1">
      <alignment vertical="center" wrapText="1"/>
    </xf>
    <xf numFmtId="0" fontId="38" fillId="4" borderId="0" xfId="13" applyFont="1" applyFill="1" applyAlignment="1">
      <alignment horizontal="left" vertical="center" wrapText="1"/>
    </xf>
    <xf numFmtId="0" fontId="52" fillId="4" borderId="0" xfId="13" applyFont="1" applyFill="1" applyAlignment="1">
      <alignment vertical="center" wrapText="1"/>
    </xf>
    <xf numFmtId="0" fontId="52" fillId="4" borderId="0" xfId="13" applyFont="1" applyFill="1">
      <alignment vertical="center"/>
    </xf>
    <xf numFmtId="0" fontId="24" fillId="0" borderId="1" xfId="13" applyFont="1" applyBorder="1">
      <alignment vertical="center"/>
    </xf>
    <xf numFmtId="176" fontId="13" fillId="2" borderId="0" xfId="11" applyNumberFormat="1" applyFont="1" applyFill="1" applyBorder="1" applyAlignment="1">
      <alignment horizontal="right" vertical="center"/>
    </xf>
    <xf numFmtId="40" fontId="13" fillId="2" borderId="0" xfId="0" applyNumberFormat="1" applyFont="1" applyFill="1">
      <alignment vertical="center"/>
    </xf>
    <xf numFmtId="0" fontId="13" fillId="6" borderId="0" xfId="0" quotePrefix="1" applyFont="1" applyFill="1">
      <alignment vertical="center"/>
    </xf>
    <xf numFmtId="176" fontId="22" fillId="0" borderId="1" xfId="14" applyNumberFormat="1" applyFont="1" applyFill="1" applyBorder="1" applyAlignment="1">
      <alignment horizontal="right" vertical="center"/>
    </xf>
    <xf numFmtId="176" fontId="38" fillId="0" borderId="29" xfId="1" applyNumberFormat="1" applyFont="1" applyFill="1" applyBorder="1" applyAlignment="1">
      <alignment horizontal="right" vertical="center"/>
    </xf>
    <xf numFmtId="0" fontId="22" fillId="2" borderId="1" xfId="15" applyFont="1" applyFill="1" applyBorder="1" applyAlignment="1">
      <alignment horizontal="center" vertical="center"/>
    </xf>
    <xf numFmtId="0" fontId="22" fillId="2" borderId="1" xfId="13" applyFont="1" applyFill="1" applyBorder="1" applyAlignment="1">
      <alignment horizontal="left" vertical="center"/>
    </xf>
    <xf numFmtId="176" fontId="22" fillId="2" borderId="1" xfId="11" applyNumberFormat="1" applyFont="1" applyFill="1" applyBorder="1" applyAlignment="1">
      <alignment horizontal="right" vertical="center"/>
    </xf>
    <xf numFmtId="176" fontId="22" fillId="0" borderId="1" xfId="11" applyNumberFormat="1" applyFont="1" applyBorder="1">
      <alignment vertical="center"/>
    </xf>
    <xf numFmtId="176" fontId="40" fillId="0" borderId="1" xfId="11" applyNumberFormat="1" applyFont="1" applyFill="1" applyBorder="1" applyAlignment="1">
      <alignment horizontal="center" vertical="center"/>
    </xf>
    <xf numFmtId="176" fontId="22" fillId="0" borderId="1" xfId="11" applyNumberFormat="1" applyFont="1" applyFill="1" applyBorder="1" applyAlignment="1">
      <alignment horizontal="right" vertical="center"/>
    </xf>
    <xf numFmtId="176" fontId="22" fillId="2" borderId="16" xfId="14" applyNumberFormat="1" applyFont="1" applyFill="1" applyBorder="1" applyAlignment="1">
      <alignment horizontal="left" vertical="center"/>
    </xf>
    <xf numFmtId="40" fontId="22" fillId="0" borderId="1" xfId="14" applyNumberFormat="1" applyFont="1" applyFill="1" applyBorder="1" applyAlignment="1">
      <alignment horizontal="left" vertical="center" wrapText="1"/>
    </xf>
    <xf numFmtId="40" fontId="22" fillId="0" borderId="1" xfId="14" applyNumberFormat="1" applyFont="1" applyFill="1" applyBorder="1" applyAlignment="1">
      <alignment horizontal="left" vertical="center"/>
    </xf>
    <xf numFmtId="0" fontId="22" fillId="0" borderId="1" xfId="13" applyFont="1" applyBorder="1" applyAlignment="1">
      <alignment horizontal="center" vertical="center"/>
    </xf>
    <xf numFmtId="0" fontId="31" fillId="0" borderId="11" xfId="13" applyFont="1" applyBorder="1" applyAlignment="1">
      <alignment horizontal="center" vertical="center"/>
    </xf>
    <xf numFmtId="0" fontId="31" fillId="0" borderId="21" xfId="13" applyFont="1" applyBorder="1" applyAlignment="1">
      <alignment horizontal="center" vertical="center"/>
    </xf>
    <xf numFmtId="0" fontId="22" fillId="0" borderId="1" xfId="13" applyFont="1" applyBorder="1" applyAlignment="1">
      <alignment horizontal="center" vertical="center" wrapText="1"/>
    </xf>
    <xf numFmtId="0" fontId="38" fillId="4" borderId="29" xfId="13" applyFont="1" applyFill="1" applyBorder="1" applyAlignment="1">
      <alignment horizontal="center" vertical="center"/>
    </xf>
    <xf numFmtId="0" fontId="41" fillId="0" borderId="38" xfId="13" applyFont="1" applyBorder="1" applyAlignment="1">
      <alignment horizontal="center" vertical="center" wrapText="1"/>
    </xf>
    <xf numFmtId="41" fontId="41" fillId="0" borderId="38" xfId="13" quotePrefix="1" applyNumberFormat="1" applyFont="1" applyBorder="1" applyAlignment="1">
      <alignment horizontal="center" vertical="center" wrapText="1"/>
    </xf>
    <xf numFmtId="176" fontId="41" fillId="0" borderId="38" xfId="14" applyNumberFormat="1" applyFont="1" applyFill="1" applyBorder="1" applyAlignment="1">
      <alignment horizontal="center" vertical="center" wrapText="1"/>
    </xf>
    <xf numFmtId="40" fontId="41" fillId="0" borderId="38" xfId="14" applyNumberFormat="1" applyFont="1" applyBorder="1" applyAlignment="1">
      <alignment horizontal="center" vertical="center"/>
    </xf>
    <xf numFmtId="183" fontId="41" fillId="0" borderId="39" xfId="14" applyNumberFormat="1" applyFont="1" applyBorder="1" applyAlignment="1">
      <alignment horizontal="center" vertical="center"/>
    </xf>
    <xf numFmtId="0" fontId="69" fillId="0" borderId="0" xfId="22" applyFont="1" applyBorder="1">
      <alignment vertical="center"/>
    </xf>
    <xf numFmtId="0" fontId="10" fillId="0" borderId="0" xfId="13" applyFont="1" applyBorder="1">
      <alignment vertical="center"/>
    </xf>
    <xf numFmtId="177" fontId="14" fillId="0" borderId="0" xfId="14" applyNumberFormat="1" applyFont="1">
      <alignment vertical="center"/>
    </xf>
    <xf numFmtId="177" fontId="13" fillId="0" borderId="0" xfId="13" applyNumberFormat="1" applyFont="1" applyAlignment="1">
      <alignment horizontal="center" vertical="center"/>
    </xf>
    <xf numFmtId="177" fontId="10" fillId="0" borderId="0" xfId="14" applyNumberFormat="1" applyFont="1">
      <alignment vertical="center"/>
    </xf>
    <xf numFmtId="177" fontId="22" fillId="0" borderId="1" xfId="14" applyNumberFormat="1" applyFont="1" applyFill="1" applyBorder="1" applyAlignment="1">
      <alignment horizontal="center" vertical="center" wrapText="1"/>
    </xf>
    <xf numFmtId="177" fontId="22" fillId="2" borderId="1" xfId="14" applyNumberFormat="1" applyFont="1" applyFill="1" applyBorder="1" applyAlignment="1">
      <alignment horizontal="center" vertical="center"/>
    </xf>
    <xf numFmtId="177" fontId="38" fillId="4" borderId="29" xfId="14" applyNumberFormat="1" applyFont="1" applyFill="1" applyBorder="1" applyAlignment="1">
      <alignment horizontal="center" vertical="center"/>
    </xf>
    <xf numFmtId="177" fontId="14" fillId="0" borderId="0" xfId="14" applyNumberFormat="1" applyFont="1" applyBorder="1" applyAlignment="1">
      <alignment horizontal="center" vertical="center"/>
    </xf>
    <xf numFmtId="177" fontId="14" fillId="0" borderId="0" xfId="14" applyNumberFormat="1" applyFont="1" applyFill="1" applyBorder="1" applyAlignment="1">
      <alignment horizontal="center" vertical="center"/>
    </xf>
    <xf numFmtId="177" fontId="14" fillId="0" borderId="0" xfId="14" applyNumberFormat="1" applyFont="1" applyFill="1" applyBorder="1" applyAlignment="1">
      <alignment horizontal="left" vertical="center"/>
    </xf>
    <xf numFmtId="177" fontId="17" fillId="0" borderId="0" xfId="14" applyNumberFormat="1" applyFont="1" applyBorder="1">
      <alignment vertical="center"/>
    </xf>
    <xf numFmtId="177" fontId="17" fillId="0" borderId="0" xfId="14" applyNumberFormat="1" applyFont="1">
      <alignment vertical="center"/>
    </xf>
    <xf numFmtId="0" fontId="31" fillId="0" borderId="0" xfId="13" applyFont="1" applyBorder="1">
      <alignment vertical="center"/>
    </xf>
    <xf numFmtId="0" fontId="19" fillId="0" borderId="0" xfId="13" applyFont="1" applyBorder="1">
      <alignment vertical="center"/>
    </xf>
    <xf numFmtId="0" fontId="31" fillId="0" borderId="9" xfId="13" applyFont="1" applyBorder="1" applyAlignment="1">
      <alignment vertical="top" wrapText="1"/>
    </xf>
    <xf numFmtId="0" fontId="19" fillId="0" borderId="26" xfId="13" applyFont="1" applyBorder="1">
      <alignment vertical="center"/>
    </xf>
    <xf numFmtId="0" fontId="31" fillId="0" borderId="0" xfId="13" applyFont="1" applyBorder="1" applyAlignment="1">
      <alignment horizontal="left" vertical="center"/>
    </xf>
    <xf numFmtId="0" fontId="14" fillId="0" borderId="0" xfId="13" applyFont="1" applyBorder="1">
      <alignment vertical="center"/>
    </xf>
    <xf numFmtId="0" fontId="10" fillId="0" borderId="0" xfId="13" applyFont="1" applyBorder="1" applyAlignment="1">
      <alignment vertical="top"/>
    </xf>
    <xf numFmtId="0" fontId="19" fillId="0" borderId="0" xfId="13" applyFont="1" applyBorder="1" applyAlignment="1">
      <alignment vertical="top"/>
    </xf>
    <xf numFmtId="0" fontId="31" fillId="0" borderId="0" xfId="13" applyFont="1" applyBorder="1" applyAlignment="1">
      <alignment vertical="top"/>
    </xf>
    <xf numFmtId="0" fontId="8" fillId="0" borderId="0" xfId="0" applyFont="1" applyBorder="1">
      <alignment vertical="center"/>
    </xf>
    <xf numFmtId="0" fontId="50" fillId="0" borderId="0" xfId="0" applyFont="1" applyBorder="1">
      <alignment vertical="center"/>
    </xf>
    <xf numFmtId="0" fontId="34" fillId="0" borderId="0" xfId="13" applyFont="1" applyBorder="1" applyAlignment="1">
      <alignment horizontal="left" vertical="center"/>
    </xf>
    <xf numFmtId="0" fontId="32" fillId="0" borderId="0" xfId="13" applyFont="1" applyBorder="1">
      <alignment vertical="center"/>
    </xf>
    <xf numFmtId="0" fontId="33" fillId="0" borderId="0" xfId="13" applyFont="1" applyBorder="1">
      <alignment vertical="center"/>
    </xf>
    <xf numFmtId="0" fontId="19" fillId="0" borderId="9" xfId="13" applyFont="1" applyBorder="1">
      <alignment vertical="center"/>
    </xf>
    <xf numFmtId="0" fontId="19" fillId="0" borderId="11" xfId="13" applyFont="1" applyBorder="1">
      <alignment vertical="center"/>
    </xf>
    <xf numFmtId="0" fontId="31" fillId="0" borderId="0" xfId="13" applyFont="1" applyBorder="1" applyAlignment="1">
      <alignment vertical="top" wrapText="1"/>
    </xf>
    <xf numFmtId="15" fontId="10" fillId="0" borderId="0" xfId="13" applyNumberFormat="1" applyFont="1" applyBorder="1">
      <alignment vertical="center"/>
    </xf>
    <xf numFmtId="0" fontId="36" fillId="0" borderId="19" xfId="13" applyFont="1" applyBorder="1">
      <alignment vertical="center"/>
    </xf>
    <xf numFmtId="0" fontId="35" fillId="0" borderId="0" xfId="13" applyFont="1" applyBorder="1">
      <alignment vertical="center"/>
    </xf>
    <xf numFmtId="177" fontId="31" fillId="0" borderId="0" xfId="13" applyNumberFormat="1" applyFont="1" applyBorder="1">
      <alignment vertical="center"/>
    </xf>
    <xf numFmtId="0" fontId="14" fillId="0" borderId="0" xfId="13" applyFont="1" applyBorder="1" applyAlignment="1">
      <alignment horizontal="centerContinuous" vertical="center"/>
    </xf>
    <xf numFmtId="0" fontId="31" fillId="0" borderId="0" xfId="13" applyFont="1" applyBorder="1" applyAlignment="1">
      <alignment vertical="center" wrapText="1"/>
    </xf>
    <xf numFmtId="0" fontId="10" fillId="0" borderId="0" xfId="13" applyFont="1" applyBorder="1" applyAlignment="1">
      <alignment horizontal="center" vertical="center"/>
    </xf>
    <xf numFmtId="177" fontId="38" fillId="0" borderId="0" xfId="13" applyNumberFormat="1" applyFont="1" applyAlignment="1">
      <alignment horizontal="center" vertical="center"/>
    </xf>
    <xf numFmtId="177" fontId="22" fillId="0" borderId="0" xfId="13" applyNumberFormat="1" applyFont="1" applyAlignment="1">
      <alignment vertical="center" wrapText="1"/>
    </xf>
    <xf numFmtId="177" fontId="22" fillId="0" borderId="8" xfId="13" applyNumberFormat="1" applyFont="1" applyBorder="1" applyAlignment="1">
      <alignment vertical="center" wrapText="1"/>
    </xf>
    <xf numFmtId="177" fontId="65" fillId="0" borderId="12" xfId="13" applyNumberFormat="1" applyFont="1" applyBorder="1" applyAlignment="1">
      <alignment vertical="center" wrapText="1"/>
    </xf>
    <xf numFmtId="177" fontId="20" fillId="0" borderId="1" xfId="14" applyNumberFormat="1" applyFont="1" applyFill="1" applyBorder="1" applyAlignment="1">
      <alignment horizontal="center" vertical="center" wrapText="1"/>
    </xf>
    <xf numFmtId="177" fontId="38" fillId="4" borderId="1" xfId="14" applyNumberFormat="1" applyFont="1" applyFill="1" applyBorder="1" applyAlignment="1">
      <alignment horizontal="center" vertical="center"/>
    </xf>
    <xf numFmtId="177" fontId="22" fillId="0" borderId="1" xfId="14" applyNumberFormat="1" applyFont="1" applyFill="1" applyBorder="1" applyAlignment="1">
      <alignment horizontal="center" vertical="center"/>
    </xf>
    <xf numFmtId="177" fontId="38" fillId="0" borderId="29" xfId="14" applyNumberFormat="1" applyFont="1" applyBorder="1" applyAlignment="1">
      <alignment horizontal="center" vertical="center"/>
    </xf>
    <xf numFmtId="0" fontId="22" fillId="4" borderId="1" xfId="15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41" fillId="0" borderId="1" xfId="13" applyFont="1" applyBorder="1" applyAlignment="1">
      <alignment horizontal="left" vertical="center" wrapText="1"/>
    </xf>
    <xf numFmtId="0" fontId="31" fillId="3" borderId="0" xfId="13" applyFont="1" applyFill="1" applyBorder="1" applyAlignment="1">
      <alignment horizontal="center" vertical="center" wrapText="1"/>
    </xf>
    <xf numFmtId="0" fontId="31" fillId="3" borderId="9" xfId="13" applyFont="1" applyFill="1" applyBorder="1" applyAlignment="1">
      <alignment horizontal="center" vertical="center" wrapText="1"/>
    </xf>
    <xf numFmtId="15" fontId="10" fillId="0" borderId="26" xfId="13" applyNumberFormat="1" applyFont="1" applyBorder="1" applyAlignment="1">
      <alignment horizontal="center" vertical="center" wrapText="1"/>
    </xf>
    <xf numFmtId="15" fontId="10" fillId="0" borderId="0" xfId="13" applyNumberFormat="1" applyFont="1" applyBorder="1" applyAlignment="1">
      <alignment horizontal="center" vertical="center" wrapText="1"/>
    </xf>
    <xf numFmtId="15" fontId="10" fillId="0" borderId="25" xfId="13" applyNumberFormat="1" applyFont="1" applyBorder="1" applyAlignment="1">
      <alignment horizontal="center" vertical="center" wrapText="1"/>
    </xf>
    <xf numFmtId="15" fontId="10" fillId="0" borderId="2" xfId="13" applyNumberFormat="1" applyFont="1" applyBorder="1" applyAlignment="1">
      <alignment horizontal="center" vertical="center" wrapText="1"/>
    </xf>
    <xf numFmtId="15" fontId="10" fillId="0" borderId="3" xfId="13" applyNumberFormat="1" applyFont="1" applyBorder="1" applyAlignment="1">
      <alignment horizontal="center" vertical="center" wrapText="1"/>
    </xf>
    <xf numFmtId="15" fontId="10" fillId="0" borderId="22" xfId="13" applyNumberFormat="1" applyFont="1" applyBorder="1" applyAlignment="1">
      <alignment horizontal="center" vertical="center" wrapText="1"/>
    </xf>
    <xf numFmtId="41" fontId="10" fillId="0" borderId="0" xfId="1" applyFont="1" applyBorder="1" applyAlignment="1">
      <alignment horizontal="center" vertical="center"/>
    </xf>
    <xf numFmtId="176" fontId="10" fillId="0" borderId="0" xfId="1" applyNumberFormat="1" applyFont="1" applyBorder="1" applyAlignment="1">
      <alignment horizontal="center" vertical="center"/>
    </xf>
    <xf numFmtId="0" fontId="13" fillId="0" borderId="8" xfId="13" applyFont="1" applyBorder="1" applyAlignment="1">
      <alignment horizontal="center" vertical="center" wrapText="1"/>
    </xf>
    <xf numFmtId="0" fontId="13" fillId="0" borderId="0" xfId="13" applyFont="1" applyBorder="1" applyAlignment="1">
      <alignment horizontal="center" vertical="center"/>
    </xf>
    <xf numFmtId="0" fontId="13" fillId="0" borderId="9" xfId="13" applyFont="1" applyBorder="1" applyAlignment="1">
      <alignment horizontal="center" vertical="center"/>
    </xf>
    <xf numFmtId="0" fontId="31" fillId="3" borderId="5" xfId="13" applyFont="1" applyFill="1" applyBorder="1" applyAlignment="1">
      <alignment horizontal="center" vertical="center"/>
    </xf>
    <xf numFmtId="14" fontId="31" fillId="3" borderId="20" xfId="13" applyNumberFormat="1" applyFont="1" applyFill="1" applyBorder="1" applyAlignment="1">
      <alignment horizontal="center" vertical="center"/>
    </xf>
    <xf numFmtId="0" fontId="31" fillId="3" borderId="0" xfId="13" applyFont="1" applyFill="1" applyBorder="1" applyAlignment="1">
      <alignment horizontal="left" vertical="top" wrapText="1"/>
    </xf>
    <xf numFmtId="0" fontId="31" fillId="3" borderId="9" xfId="13" applyFont="1" applyFill="1" applyBorder="1" applyAlignment="1">
      <alignment horizontal="left" vertical="top" wrapText="1"/>
    </xf>
    <xf numFmtId="0" fontId="31" fillId="0" borderId="24" xfId="13" applyFont="1" applyBorder="1" applyAlignment="1">
      <alignment horizontal="center" vertical="center"/>
    </xf>
    <xf numFmtId="0" fontId="31" fillId="0" borderId="20" xfId="13" applyFont="1" applyBorder="1" applyAlignment="1">
      <alignment horizontal="center" vertical="center"/>
    </xf>
    <xf numFmtId="0" fontId="31" fillId="0" borderId="23" xfId="13" applyFont="1" applyBorder="1" applyAlignment="1">
      <alignment horizontal="center" vertical="center"/>
    </xf>
    <xf numFmtId="0" fontId="31" fillId="3" borderId="0" xfId="13" applyFont="1" applyFill="1" applyBorder="1" applyAlignment="1">
      <alignment horizontal="center" vertical="center"/>
    </xf>
    <xf numFmtId="0" fontId="31" fillId="3" borderId="9" xfId="13" applyFont="1" applyFill="1" applyBorder="1" applyAlignment="1">
      <alignment horizontal="center" vertical="center"/>
    </xf>
    <xf numFmtId="0" fontId="31" fillId="0" borderId="20" xfId="13" applyFont="1" applyBorder="1" applyAlignment="1">
      <alignment horizontal="left" vertical="center" wrapText="1"/>
    </xf>
    <xf numFmtId="0" fontId="31" fillId="0" borderId="21" xfId="13" applyFont="1" applyBorder="1" applyAlignment="1">
      <alignment horizontal="left" vertical="center" wrapText="1"/>
    </xf>
    <xf numFmtId="15" fontId="10" fillId="0" borderId="0" xfId="13" applyNumberFormat="1" applyFont="1" applyBorder="1" applyAlignment="1">
      <alignment horizontal="center" vertical="center"/>
    </xf>
    <xf numFmtId="0" fontId="31" fillId="0" borderId="24" xfId="13" applyFont="1" applyBorder="1" applyAlignment="1">
      <alignment horizontal="left" vertical="center" wrapText="1"/>
    </xf>
    <xf numFmtId="0" fontId="31" fillId="0" borderId="23" xfId="13" applyFont="1" applyBorder="1" applyAlignment="1">
      <alignment horizontal="left" vertical="center" wrapText="1"/>
    </xf>
    <xf numFmtId="0" fontId="31" fillId="0" borderId="0" xfId="13" applyFont="1" applyBorder="1" applyAlignment="1">
      <alignment horizontal="left" vertical="center" wrapText="1"/>
    </xf>
    <xf numFmtId="0" fontId="31" fillId="0" borderId="25" xfId="13" applyFont="1" applyBorder="1" applyAlignment="1">
      <alignment horizontal="left" vertical="center" wrapText="1"/>
    </xf>
    <xf numFmtId="0" fontId="31" fillId="0" borderId="26" xfId="13" applyFont="1" applyBorder="1" applyAlignment="1">
      <alignment horizontal="left" vertical="center" wrapText="1"/>
    </xf>
    <xf numFmtId="0" fontId="30" fillId="0" borderId="20" xfId="13" applyFont="1" applyBorder="1" applyAlignment="1">
      <alignment horizontal="center" vertical="center"/>
    </xf>
    <xf numFmtId="0" fontId="30" fillId="0" borderId="21" xfId="13" applyFont="1" applyBorder="1" applyAlignment="1">
      <alignment horizontal="center" vertical="center"/>
    </xf>
    <xf numFmtId="0" fontId="31" fillId="0" borderId="13" xfId="13" applyFont="1" applyBorder="1" applyAlignment="1">
      <alignment horizontal="center" vertical="center"/>
    </xf>
    <xf numFmtId="176" fontId="31" fillId="0" borderId="13" xfId="13" applyNumberFormat="1" applyFont="1" applyBorder="1" applyAlignment="1">
      <alignment horizontal="center" vertical="center"/>
    </xf>
    <xf numFmtId="176" fontId="31" fillId="0" borderId="14" xfId="13" applyNumberFormat="1" applyFont="1" applyBorder="1" applyAlignment="1">
      <alignment horizontal="center" vertical="center"/>
    </xf>
    <xf numFmtId="0" fontId="31" fillId="0" borderId="2" xfId="13" applyFont="1" applyBorder="1" applyAlignment="1">
      <alignment horizontal="center" vertical="center"/>
    </xf>
    <xf numFmtId="0" fontId="31" fillId="0" borderId="3" xfId="13" applyFont="1" applyBorder="1" applyAlignment="1">
      <alignment horizontal="center" vertical="center"/>
    </xf>
    <xf numFmtId="0" fontId="31" fillId="0" borderId="22" xfId="13" applyFont="1" applyBorder="1" applyAlignment="1">
      <alignment horizontal="center" vertical="center"/>
    </xf>
    <xf numFmtId="0" fontId="31" fillId="0" borderId="11" xfId="13" applyFont="1" applyBorder="1" applyAlignment="1">
      <alignment horizontal="center" vertical="center"/>
    </xf>
    <xf numFmtId="41" fontId="10" fillId="0" borderId="24" xfId="14" quotePrefix="1" applyFont="1" applyFill="1" applyBorder="1" applyAlignment="1">
      <alignment horizontal="center" vertical="center"/>
    </xf>
    <xf numFmtId="41" fontId="10" fillId="0" borderId="20" xfId="14" quotePrefix="1" applyFont="1" applyFill="1" applyBorder="1" applyAlignment="1">
      <alignment horizontal="center" vertical="center"/>
    </xf>
    <xf numFmtId="41" fontId="10" fillId="0" borderId="23" xfId="14" quotePrefix="1" applyFont="1" applyFill="1" applyBorder="1" applyAlignment="1">
      <alignment horizontal="center" vertical="center"/>
    </xf>
    <xf numFmtId="185" fontId="10" fillId="0" borderId="24" xfId="14" applyNumberFormat="1" applyFont="1" applyFill="1" applyBorder="1" applyAlignment="1">
      <alignment horizontal="center" vertical="center"/>
    </xf>
    <xf numFmtId="185" fontId="10" fillId="0" borderId="20" xfId="14" applyNumberFormat="1" applyFont="1" applyFill="1" applyBorder="1" applyAlignment="1">
      <alignment horizontal="center" vertical="center"/>
    </xf>
    <xf numFmtId="185" fontId="10" fillId="0" borderId="23" xfId="14" applyNumberFormat="1" applyFont="1" applyFill="1" applyBorder="1" applyAlignment="1">
      <alignment horizontal="center" vertical="center"/>
    </xf>
    <xf numFmtId="182" fontId="10" fillId="0" borderId="26" xfId="14" applyNumberFormat="1" applyFont="1" applyFill="1" applyBorder="1" applyAlignment="1">
      <alignment horizontal="center" vertical="center"/>
    </xf>
    <xf numFmtId="182" fontId="10" fillId="0" borderId="0" xfId="14" applyNumberFormat="1" applyFont="1" applyFill="1" applyBorder="1" applyAlignment="1">
      <alignment horizontal="center" vertical="center"/>
    </xf>
    <xf numFmtId="182" fontId="10" fillId="0" borderId="25" xfId="14" applyNumberFormat="1" applyFont="1" applyFill="1" applyBorder="1" applyAlignment="1">
      <alignment horizontal="center" vertical="center"/>
    </xf>
    <xf numFmtId="0" fontId="31" fillId="0" borderId="17" xfId="13" applyFont="1" applyBorder="1" applyAlignment="1">
      <alignment horizontal="center" vertical="center"/>
    </xf>
    <xf numFmtId="0" fontId="31" fillId="0" borderId="14" xfId="13" applyFont="1" applyBorder="1" applyAlignment="1">
      <alignment horizontal="center" vertical="center"/>
    </xf>
    <xf numFmtId="0" fontId="31" fillId="0" borderId="19" xfId="13" applyFont="1" applyBorder="1" applyAlignment="1">
      <alignment horizontal="left" vertical="top"/>
    </xf>
    <xf numFmtId="0" fontId="31" fillId="0" borderId="20" xfId="13" applyFont="1" applyBorder="1" applyAlignment="1">
      <alignment horizontal="left" vertical="top"/>
    </xf>
    <xf numFmtId="0" fontId="31" fillId="0" borderId="23" xfId="13" applyFont="1" applyBorder="1" applyAlignment="1">
      <alignment horizontal="left" vertical="top"/>
    </xf>
    <xf numFmtId="0" fontId="31" fillId="0" borderId="10" xfId="13" applyFont="1" applyBorder="1" applyAlignment="1">
      <alignment horizontal="left" vertical="top"/>
    </xf>
    <xf numFmtId="0" fontId="31" fillId="0" borderId="3" xfId="13" applyFont="1" applyBorder="1" applyAlignment="1">
      <alignment horizontal="left" vertical="top"/>
    </xf>
    <xf numFmtId="0" fontId="31" fillId="0" borderId="22" xfId="13" applyFont="1" applyBorder="1" applyAlignment="1">
      <alignment horizontal="left" vertical="top"/>
    </xf>
    <xf numFmtId="0" fontId="31" fillId="0" borderId="21" xfId="13" applyFont="1" applyBorder="1" applyAlignment="1">
      <alignment horizontal="center" vertical="center"/>
    </xf>
    <xf numFmtId="0" fontId="13" fillId="0" borderId="0" xfId="13" applyFont="1" applyAlignment="1">
      <alignment horizontal="center" vertical="center" wrapText="1"/>
    </xf>
    <xf numFmtId="0" fontId="13" fillId="0" borderId="0" xfId="13" applyFont="1" applyAlignment="1">
      <alignment horizontal="center" vertical="center"/>
    </xf>
    <xf numFmtId="0" fontId="18" fillId="3" borderId="29" xfId="13" applyFont="1" applyFill="1" applyBorder="1" applyAlignment="1">
      <alignment horizontal="center" vertical="center"/>
    </xf>
    <xf numFmtId="0" fontId="31" fillId="0" borderId="35" xfId="13" applyFont="1" applyBorder="1" applyAlignment="1">
      <alignment horizontal="center" vertical="center"/>
    </xf>
    <xf numFmtId="176" fontId="10" fillId="0" borderId="26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176" fontId="10" fillId="0" borderId="25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85" fontId="10" fillId="0" borderId="26" xfId="14" applyNumberFormat="1" applyFont="1" applyFill="1" applyBorder="1" applyAlignment="1">
      <alignment horizontal="center" vertical="center"/>
    </xf>
    <xf numFmtId="185" fontId="10" fillId="0" borderId="0" xfId="14" applyNumberFormat="1" applyFont="1" applyFill="1" applyBorder="1" applyAlignment="1">
      <alignment horizontal="center" vertical="center"/>
    </xf>
    <xf numFmtId="185" fontId="10" fillId="0" borderId="25" xfId="14" applyNumberFormat="1" applyFont="1" applyFill="1" applyBorder="1" applyAlignment="1">
      <alignment horizontal="center" vertical="center"/>
    </xf>
    <xf numFmtId="177" fontId="10" fillId="0" borderId="26" xfId="14" applyNumberFormat="1" applyFont="1" applyFill="1" applyBorder="1" applyAlignment="1">
      <alignment horizontal="center" vertical="center"/>
    </xf>
    <xf numFmtId="177" fontId="10" fillId="0" borderId="0" xfId="14" applyNumberFormat="1" applyFont="1" applyFill="1" applyBorder="1" applyAlignment="1">
      <alignment horizontal="center" vertical="center"/>
    </xf>
    <xf numFmtId="177" fontId="10" fillId="0" borderId="25" xfId="14" applyNumberFormat="1" applyFont="1" applyFill="1" applyBorder="1" applyAlignment="1">
      <alignment horizontal="center" vertical="center"/>
    </xf>
    <xf numFmtId="176" fontId="10" fillId="0" borderId="24" xfId="1" applyNumberFormat="1" applyFont="1" applyFill="1" applyBorder="1" applyAlignment="1">
      <alignment horizontal="center" vertical="center"/>
    </xf>
    <xf numFmtId="176" fontId="10" fillId="0" borderId="20" xfId="1" applyNumberFormat="1" applyFont="1" applyFill="1" applyBorder="1" applyAlignment="1">
      <alignment horizontal="center" vertical="center"/>
    </xf>
    <xf numFmtId="176" fontId="10" fillId="0" borderId="23" xfId="1" applyNumberFormat="1" applyFont="1" applyFill="1" applyBorder="1" applyAlignment="1">
      <alignment horizontal="center" vertical="center"/>
    </xf>
    <xf numFmtId="176" fontId="31" fillId="0" borderId="34" xfId="13" applyNumberFormat="1" applyFont="1" applyBorder="1" applyAlignment="1">
      <alignment horizontal="center" vertical="center"/>
    </xf>
    <xf numFmtId="176" fontId="31" fillId="0" borderId="35" xfId="13" applyNumberFormat="1" applyFont="1" applyBorder="1" applyAlignment="1">
      <alignment horizontal="center" vertical="center"/>
    </xf>
    <xf numFmtId="176" fontId="31" fillId="0" borderId="34" xfId="14" applyNumberFormat="1" applyFont="1" applyFill="1" applyBorder="1" applyAlignment="1">
      <alignment horizontal="center" vertical="center"/>
    </xf>
    <xf numFmtId="176" fontId="31" fillId="0" borderId="13" xfId="14" applyNumberFormat="1" applyFont="1" applyFill="1" applyBorder="1" applyAlignment="1">
      <alignment horizontal="center" vertical="center"/>
    </xf>
    <xf numFmtId="176" fontId="31" fillId="0" borderId="35" xfId="14" applyNumberFormat="1" applyFont="1" applyFill="1" applyBorder="1" applyAlignment="1">
      <alignment horizontal="center" vertical="center"/>
    </xf>
    <xf numFmtId="177" fontId="31" fillId="0" borderId="34" xfId="13" applyNumberFormat="1" applyFont="1" applyBorder="1" applyAlignment="1">
      <alignment horizontal="center" vertical="center"/>
    </xf>
    <xf numFmtId="177" fontId="31" fillId="0" borderId="13" xfId="13" applyNumberFormat="1" applyFont="1" applyBorder="1" applyAlignment="1">
      <alignment horizontal="center" vertical="center"/>
    </xf>
    <xf numFmtId="177" fontId="31" fillId="0" borderId="35" xfId="13" applyNumberFormat="1" applyFont="1" applyBorder="1" applyAlignment="1">
      <alignment horizontal="center" vertical="center"/>
    </xf>
    <xf numFmtId="0" fontId="38" fillId="4" borderId="37" xfId="13" applyFont="1" applyFill="1" applyBorder="1" applyAlignment="1">
      <alignment horizontal="center" vertical="center"/>
    </xf>
    <xf numFmtId="0" fontId="38" fillId="4" borderId="29" xfId="13" applyFont="1" applyFill="1" applyBorder="1" applyAlignment="1">
      <alignment horizontal="center" vertical="center"/>
    </xf>
    <xf numFmtId="0" fontId="26" fillId="0" borderId="0" xfId="13" applyFont="1" applyAlignment="1">
      <alignment horizontal="center" vertical="center"/>
    </xf>
    <xf numFmtId="0" fontId="22" fillId="0" borderId="27" xfId="13" applyFont="1" applyBorder="1" applyAlignment="1">
      <alignment horizontal="center" vertical="center"/>
    </xf>
    <xf numFmtId="0" fontId="22" fillId="0" borderId="15" xfId="13" applyFont="1" applyBorder="1" applyAlignment="1">
      <alignment horizontal="center" vertical="center"/>
    </xf>
    <xf numFmtId="0" fontId="22" fillId="0" borderId="28" xfId="13" applyFont="1" applyBorder="1" applyAlignment="1">
      <alignment horizontal="center" vertical="center" wrapText="1"/>
    </xf>
    <xf numFmtId="0" fontId="22" fillId="0" borderId="1" xfId="13" applyFont="1" applyBorder="1" applyAlignment="1">
      <alignment horizontal="center" vertical="center" wrapText="1"/>
    </xf>
    <xf numFmtId="41" fontId="22" fillId="0" borderId="28" xfId="14" applyFont="1" applyFill="1" applyBorder="1" applyAlignment="1">
      <alignment horizontal="center" vertical="center" wrapText="1"/>
    </xf>
    <xf numFmtId="176" fontId="22" fillId="0" borderId="28" xfId="1" applyNumberFormat="1" applyFont="1" applyBorder="1" applyAlignment="1">
      <alignment horizontal="center" vertical="center" wrapText="1"/>
    </xf>
    <xf numFmtId="176" fontId="22" fillId="0" borderId="28" xfId="14" applyNumberFormat="1" applyFont="1" applyFill="1" applyBorder="1" applyAlignment="1">
      <alignment horizontal="center" vertical="center" wrapText="1"/>
    </xf>
    <xf numFmtId="176" fontId="22" fillId="0" borderId="1" xfId="14" applyNumberFormat="1" applyFont="1" applyFill="1" applyBorder="1" applyAlignment="1">
      <alignment horizontal="center" vertical="center" wrapText="1"/>
    </xf>
    <xf numFmtId="176" fontId="22" fillId="0" borderId="28" xfId="1" applyNumberFormat="1" applyFont="1" applyFill="1" applyBorder="1" applyAlignment="1">
      <alignment horizontal="center" vertical="center" wrapText="1"/>
    </xf>
    <xf numFmtId="176" fontId="22" fillId="0" borderId="1" xfId="1" applyNumberFormat="1" applyFont="1" applyFill="1" applyBorder="1" applyAlignment="1">
      <alignment horizontal="center" vertical="center" wrapText="1"/>
    </xf>
    <xf numFmtId="178" fontId="22" fillId="0" borderId="28" xfId="13" applyNumberFormat="1" applyFont="1" applyBorder="1" applyAlignment="1">
      <alignment horizontal="center" vertical="center" wrapText="1"/>
    </xf>
    <xf numFmtId="178" fontId="22" fillId="0" borderId="1" xfId="13" applyNumberFormat="1" applyFont="1" applyBorder="1" applyAlignment="1">
      <alignment horizontal="center" vertical="center" wrapText="1"/>
    </xf>
    <xf numFmtId="178" fontId="22" fillId="0" borderId="32" xfId="13" applyNumberFormat="1" applyFont="1" applyBorder="1" applyAlignment="1">
      <alignment horizontal="center" vertical="center" wrapText="1"/>
    </xf>
    <xf numFmtId="178" fontId="22" fillId="0" borderId="16" xfId="13" applyNumberFormat="1" applyFont="1" applyBorder="1" applyAlignment="1">
      <alignment horizontal="center" vertical="center" wrapText="1"/>
    </xf>
    <xf numFmtId="178" fontId="20" fillId="0" borderId="32" xfId="13" applyNumberFormat="1" applyFont="1" applyBorder="1" applyAlignment="1">
      <alignment horizontal="center" vertical="center" wrapText="1"/>
    </xf>
    <xf numFmtId="178" fontId="20" fillId="0" borderId="16" xfId="13" applyNumberFormat="1" applyFont="1" applyBorder="1" applyAlignment="1">
      <alignment horizontal="center" vertical="center" wrapText="1"/>
    </xf>
    <xf numFmtId="0" fontId="38" fillId="0" borderId="37" xfId="13" applyFont="1" applyBorder="1" applyAlignment="1">
      <alignment horizontal="center" vertical="center"/>
    </xf>
    <xf numFmtId="0" fontId="38" fillId="0" borderId="29" xfId="13" applyFont="1" applyBorder="1" applyAlignment="1">
      <alignment horizontal="center" vertical="center"/>
    </xf>
    <xf numFmtId="176" fontId="20" fillId="0" borderId="28" xfId="14" applyNumberFormat="1" applyFont="1" applyFill="1" applyBorder="1" applyAlignment="1">
      <alignment horizontal="center" vertical="center" wrapText="1"/>
    </xf>
    <xf numFmtId="176" fontId="20" fillId="0" borderId="1" xfId="14" applyNumberFormat="1" applyFont="1" applyFill="1" applyBorder="1" applyAlignment="1">
      <alignment horizontal="center" vertical="center" wrapText="1"/>
    </xf>
    <xf numFmtId="0" fontId="20" fillId="0" borderId="27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20" fillId="0" borderId="28" xfId="13" applyFont="1" applyBorder="1" applyAlignment="1">
      <alignment horizontal="center" vertical="center" wrapText="1"/>
    </xf>
    <xf numFmtId="0" fontId="20" fillId="0" borderId="1" xfId="13" applyFont="1" applyBorder="1" applyAlignment="1">
      <alignment horizontal="center" vertical="center" wrapText="1"/>
    </xf>
    <xf numFmtId="41" fontId="20" fillId="0" borderId="28" xfId="14" applyFont="1" applyFill="1" applyBorder="1" applyAlignment="1">
      <alignment horizontal="center" vertical="center" wrapText="1"/>
    </xf>
    <xf numFmtId="176" fontId="20" fillId="0" borderId="28" xfId="1" applyNumberFormat="1" applyFont="1" applyBorder="1" applyAlignment="1">
      <alignment horizontal="center" vertical="center" wrapText="1"/>
    </xf>
    <xf numFmtId="176" fontId="20" fillId="0" borderId="28" xfId="1" applyNumberFormat="1" applyFont="1" applyFill="1" applyBorder="1" applyAlignment="1">
      <alignment horizontal="center" vertical="center" wrapText="1"/>
    </xf>
    <xf numFmtId="176" fontId="20" fillId="0" borderId="1" xfId="1" applyNumberFormat="1" applyFont="1" applyFill="1" applyBorder="1" applyAlignment="1">
      <alignment horizontal="center" vertical="center" wrapText="1"/>
    </xf>
    <xf numFmtId="178" fontId="20" fillId="0" borderId="28" xfId="13" applyNumberFormat="1" applyFont="1" applyBorder="1" applyAlignment="1">
      <alignment horizontal="center" vertical="center" wrapText="1"/>
    </xf>
    <xf numFmtId="178" fontId="20" fillId="0" borderId="1" xfId="13" applyNumberFormat="1" applyFont="1" applyBorder="1" applyAlignment="1">
      <alignment horizontal="center" vertical="center" wrapText="1"/>
    </xf>
    <xf numFmtId="0" fontId="44" fillId="2" borderId="17" xfId="0" applyFont="1" applyFill="1" applyBorder="1" applyAlignment="1">
      <alignment horizontal="center" vertical="center" wrapText="1"/>
    </xf>
    <xf numFmtId="0" fontId="44" fillId="2" borderId="13" xfId="0" applyFont="1" applyFill="1" applyBorder="1" applyAlignment="1">
      <alignment horizontal="center" vertical="center" wrapText="1"/>
    </xf>
    <xf numFmtId="0" fontId="44" fillId="2" borderId="14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/>
    </xf>
    <xf numFmtId="0" fontId="44" fillId="2" borderId="4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top" wrapText="1"/>
    </xf>
    <xf numFmtId="0" fontId="13" fillId="2" borderId="9" xfId="0" applyFont="1" applyFill="1" applyBorder="1" applyAlignment="1">
      <alignment horizontal="left" vertical="top" wrapText="1"/>
    </xf>
    <xf numFmtId="40" fontId="13" fillId="0" borderId="0" xfId="0" applyNumberFormat="1" applyFont="1" applyAlignment="1">
      <alignment horizontal="center" vertical="center" wrapText="1"/>
    </xf>
    <xf numFmtId="40" fontId="13" fillId="0" borderId="9" xfId="0" applyNumberFormat="1" applyFont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</cellXfs>
  <cellStyles count="31">
    <cellStyle name="Comma" xfId="16" xr:uid="{48FE13E0-BB85-44EE-BFC9-2E50576CDEA3}"/>
    <cellStyle name="Comma [0]" xfId="11" xr:uid="{DF041988-E041-453A-A8AE-3C157737AB24}"/>
    <cellStyle name="Comma [0] 2" xfId="23" xr:uid="{D178E479-D40F-4620-914E-BC4BB3C4B840}"/>
    <cellStyle name="Normal 2" xfId="9" xr:uid="{00000000-0005-0000-0000-000001000000}"/>
    <cellStyle name="Standaard_Packing List(Sample for Hadjret HRSG)" xfId="4" xr:uid="{00000000-0005-0000-0000-000003000000}"/>
    <cellStyle name="쉼표 [0]" xfId="1" builtinId="6"/>
    <cellStyle name="쉼표 [0] 2" xfId="5" xr:uid="{00000000-0005-0000-0000-000004000000}"/>
    <cellStyle name="쉼표 [0] 2 2" xfId="12" xr:uid="{0E42C55F-1058-45EC-815D-B457C183F6BB}"/>
    <cellStyle name="쉼표 [0] 2 2 2" xfId="27" xr:uid="{85DDA3EC-264B-457B-BD96-4E9328BEDEAF}"/>
    <cellStyle name="쉼표 [0] 2 3" xfId="24" xr:uid="{3EA4F832-D2DA-492A-A7DB-ACBF76260DB0}"/>
    <cellStyle name="쉼표 [0] 3" xfId="14" xr:uid="{3C09C07A-4643-4949-9916-7078E6C34789}"/>
    <cellStyle name="쉼표 [0] 3 2" xfId="28" xr:uid="{EDC8AE31-E8AD-4739-AE8A-62EFE7B7FBD3}"/>
    <cellStyle name="쉼표 [0] 4" xfId="18" xr:uid="{4152EF58-1602-4F99-881C-10298C8EB8A9}"/>
    <cellStyle name="쉼표 [0] 4 2" xfId="8" xr:uid="{00000000-0005-0000-0000-000005000000}"/>
    <cellStyle name="쉼표 [0] 4 2 2" xfId="26" xr:uid="{8265607A-AFE4-4F12-9E0A-41DAEFB6412B}"/>
    <cellStyle name="쉼표 [0] 4 3" xfId="29" xr:uid="{B32CEEBC-D1A6-4658-A58B-B65EF7439747}"/>
    <cellStyle name="쉼표 [0] 5" xfId="30" xr:uid="{5190E6DF-24AE-4E76-98E2-09D4C9EEAA0F}"/>
    <cellStyle name="쉼표 2" xfId="7" xr:uid="{00000000-0005-0000-0000-000006000000}"/>
    <cellStyle name="쉼표 2 2" xfId="25" xr:uid="{A5EC79DB-3F37-49D7-B2FD-1741989777C0}"/>
    <cellStyle name="제목 1" xfId="21" builtinId="16"/>
    <cellStyle name="표준" xfId="0" builtinId="0"/>
    <cellStyle name="표준 2" xfId="2" xr:uid="{00000000-0005-0000-0000-000007000000}"/>
    <cellStyle name="표준 2 2" xfId="6" xr:uid="{00000000-0005-0000-0000-000008000000}"/>
    <cellStyle name="표준 2 3" xfId="3" xr:uid="{00000000-0005-0000-0000-000009000000}"/>
    <cellStyle name="표준 2 4" xfId="19" xr:uid="{C75AE464-5571-4553-8FCE-2C5CC6A417B1}"/>
    <cellStyle name="표준 3" xfId="13" xr:uid="{6854AB22-7CAE-4A6C-A66B-7A905DB545A4}"/>
    <cellStyle name="표준 4" xfId="17" xr:uid="{234C1612-CB5E-4938-B502-427D5E60166D}"/>
    <cellStyle name="표준 4 2" xfId="20" xr:uid="{4CED8403-DA1C-46D4-A129-BDCDE0B257FD}"/>
    <cellStyle name="표준_080407 3항차 final packing List(r3)통합" xfId="15" xr:uid="{76496DC4-684C-4D0E-9683-BB9BBEC43D78}"/>
    <cellStyle name="標準_SpecSheet1" xfId="10" xr:uid="{00000000-0005-0000-0000-00000B000000}"/>
    <cellStyle name="하이퍼링크" xfId="22" builtinId="8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134837</xdr:colOff>
      <xdr:row>2</xdr:row>
      <xdr:rowOff>55428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2406015</xdr:colOff>
      <xdr:row>0</xdr:row>
      <xdr:rowOff>0</xdr:rowOff>
    </xdr:from>
    <xdr:to>
      <xdr:col>9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6377940" y="0"/>
          <a:ext cx="87215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1</xdr:col>
      <xdr:colOff>2406015</xdr:colOff>
      <xdr:row>0</xdr:row>
      <xdr:rowOff>0</xdr:rowOff>
    </xdr:from>
    <xdr:to>
      <xdr:col>9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6377940" y="0"/>
          <a:ext cx="87215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551481</xdr:colOff>
      <xdr:row>2</xdr:row>
      <xdr:rowOff>92529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48221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132841</xdr:colOff>
      <xdr:row>2</xdr:row>
      <xdr:rowOff>74068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58</xdr:row>
      <xdr:rowOff>0</xdr:rowOff>
    </xdr:from>
    <xdr:to>
      <xdr:col>11</xdr:col>
      <xdr:colOff>24779</xdr:colOff>
      <xdr:row>58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DFC49A0-C097-4C84-9165-B7F9609ED7C7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11</xdr:col>
      <xdr:colOff>24779</xdr:colOff>
      <xdr:row>58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121D8B76-0F16-4707-9F42-A1F32AA596CA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11</xdr:col>
      <xdr:colOff>24779</xdr:colOff>
      <xdr:row>58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19A9522-0C22-462C-BD71-B0C4E8376C6B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57201</xdr:colOff>
      <xdr:row>2</xdr:row>
      <xdr:rowOff>58689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F49A6F56-CD07-4288-BE55-C348C053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7905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101197</xdr:colOff>
      <xdr:row>4</xdr:row>
      <xdr:rowOff>71555</xdr:rowOff>
    </xdr:from>
    <xdr:to>
      <xdr:col>22</xdr:col>
      <xdr:colOff>437926</xdr:colOff>
      <xdr:row>8</xdr:row>
      <xdr:rowOff>36782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14A15B5-C74B-985B-8A98-89A32B929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53475" y="777111"/>
          <a:ext cx="5800023" cy="124228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160</xdr:row>
      <xdr:rowOff>0</xdr:rowOff>
    </xdr:from>
    <xdr:to>
      <xdr:col>10</xdr:col>
      <xdr:colOff>24779</xdr:colOff>
      <xdr:row>160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3895725" y="19678650"/>
          <a:ext cx="751142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160</xdr:row>
      <xdr:rowOff>0</xdr:rowOff>
    </xdr:from>
    <xdr:to>
      <xdr:col>10</xdr:col>
      <xdr:colOff>24779</xdr:colOff>
      <xdr:row>160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895725" y="19678650"/>
          <a:ext cx="751142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160</xdr:row>
      <xdr:rowOff>0</xdr:rowOff>
    </xdr:from>
    <xdr:to>
      <xdr:col>10</xdr:col>
      <xdr:colOff>24779</xdr:colOff>
      <xdr:row>160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3895725" y="19678650"/>
          <a:ext cx="751142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174901</xdr:colOff>
      <xdr:row>2</xdr:row>
      <xdr:rowOff>96819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4730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159227</xdr:colOff>
      <xdr:row>5</xdr:row>
      <xdr:rowOff>85497</xdr:rowOff>
    </xdr:from>
    <xdr:to>
      <xdr:col>20</xdr:col>
      <xdr:colOff>129794</xdr:colOff>
      <xdr:row>7</xdr:row>
      <xdr:rowOff>173684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BADF152-7516-49E7-8F02-48A49B30A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76227" y="861608"/>
          <a:ext cx="4376368" cy="954366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54</xdr:row>
      <xdr:rowOff>0</xdr:rowOff>
    </xdr:from>
    <xdr:to>
      <xdr:col>10</xdr:col>
      <xdr:colOff>24779</xdr:colOff>
      <xdr:row>54</xdr:row>
      <xdr:rowOff>0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D7CFAC63-C6F8-4678-B5FB-F01882954127}"/>
            </a:ext>
          </a:extLst>
        </xdr:cNvPr>
        <xdr:cNvSpPr txBox="1">
          <a:spLocks noChangeArrowheads="1"/>
        </xdr:cNvSpPr>
      </xdr:nvSpPr>
      <xdr:spPr bwMode="auto">
        <a:xfrm>
          <a:off x="5996214" y="17362714"/>
          <a:ext cx="684966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54</xdr:row>
      <xdr:rowOff>0</xdr:rowOff>
    </xdr:from>
    <xdr:to>
      <xdr:col>10</xdr:col>
      <xdr:colOff>24779</xdr:colOff>
      <xdr:row>54</xdr:row>
      <xdr:rowOff>0</xdr:rowOff>
    </xdr:to>
    <xdr:sp macro="" textlink="">
      <xdr:nvSpPr>
        <xdr:cNvPr id="11" name="Text Box 4">
          <a:extLst>
            <a:ext uri="{FF2B5EF4-FFF2-40B4-BE49-F238E27FC236}">
              <a16:creationId xmlns:a16="http://schemas.microsoft.com/office/drawing/2014/main" id="{1F8AA1A6-3A54-4158-B368-FAF780E841F4}"/>
            </a:ext>
          </a:extLst>
        </xdr:cNvPr>
        <xdr:cNvSpPr txBox="1">
          <a:spLocks noChangeArrowheads="1"/>
        </xdr:cNvSpPr>
      </xdr:nvSpPr>
      <xdr:spPr bwMode="auto">
        <a:xfrm>
          <a:off x="5996214" y="17362714"/>
          <a:ext cx="684966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54</xdr:row>
      <xdr:rowOff>0</xdr:rowOff>
    </xdr:from>
    <xdr:to>
      <xdr:col>10</xdr:col>
      <xdr:colOff>24779</xdr:colOff>
      <xdr:row>54</xdr:row>
      <xdr:rowOff>0</xdr:rowOff>
    </xdr:to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52C679A7-3AF7-4CB4-ADE2-A8051E3C2526}"/>
            </a:ext>
          </a:extLst>
        </xdr:cNvPr>
        <xdr:cNvSpPr txBox="1">
          <a:spLocks noChangeArrowheads="1"/>
        </xdr:cNvSpPr>
      </xdr:nvSpPr>
      <xdr:spPr bwMode="auto">
        <a:xfrm>
          <a:off x="5996214" y="17362714"/>
          <a:ext cx="684966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0</xdr:rowOff>
    </xdr:from>
    <xdr:to>
      <xdr:col>6</xdr:col>
      <xdr:colOff>15875</xdr:colOff>
      <xdr:row>8</xdr:row>
      <xdr:rowOff>7011</xdr:rowOff>
    </xdr:to>
    <xdr:pic>
      <xdr:nvPicPr>
        <xdr:cNvPr id="2" name="图片 5">
          <a:extLst>
            <a:ext uri="{FF2B5EF4-FFF2-40B4-BE49-F238E27FC236}">
              <a16:creationId xmlns:a16="http://schemas.microsoft.com/office/drawing/2014/main" id="{9DEB9F61-EAF2-4E61-87E5-CF544CDC0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4100" y="6223000"/>
          <a:ext cx="1565275" cy="3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@ccgt.kz" TargetMode="External"/><Relationship Id="rId1" Type="http://schemas.openxmlformats.org/officeDocument/2006/relationships/hyperlink" Target="mailto:a.kipshakbayeva@wiselogistics.kz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info@ccgt.kz" TargetMode="External"/><Relationship Id="rId1" Type="http://schemas.openxmlformats.org/officeDocument/2006/relationships/hyperlink" Target="mailto:a.kipshakbayeva@wiselogistics.kz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B162-F88D-482F-B221-0537376F6871}">
  <sheetPr>
    <tabColor rgb="FF00B0F0"/>
  </sheetPr>
  <dimension ref="A1:AV59"/>
  <sheetViews>
    <sheetView showGridLines="0" view="pageBreakPreview" zoomScaleNormal="100" zoomScaleSheetLayoutView="100" workbookViewId="0">
      <selection activeCell="V8" sqref="V8:Z8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.09765625" style="5" customWidth="1"/>
    <col min="18" max="18" width="3.5" style="5" customWidth="1"/>
    <col min="19" max="20" width="2.59765625" style="5" customWidth="1"/>
    <col min="21" max="22" width="3.5" style="5" customWidth="1"/>
    <col min="23" max="25" width="4" style="5" customWidth="1"/>
    <col min="26" max="28" width="3.5" style="5" customWidth="1"/>
    <col min="29" max="29" width="21" style="5" customWidth="1"/>
    <col min="30" max="30" width="12" style="8" bestFit="1" customWidth="1"/>
    <col min="31" max="31" width="11" style="8" bestFit="1" customWidth="1"/>
    <col min="32" max="32" width="12.69921875" style="8" customWidth="1"/>
    <col min="33" max="16384" width="3" style="8"/>
  </cols>
  <sheetData>
    <row r="1" spans="1:30">
      <c r="A1" s="183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 t="s">
        <v>0</v>
      </c>
      <c r="X1" s="184"/>
      <c r="Y1" s="184"/>
      <c r="Z1" s="184"/>
      <c r="AA1" s="184"/>
      <c r="AB1" s="184"/>
      <c r="AC1" s="185"/>
    </row>
    <row r="2" spans="1:30">
      <c r="A2" s="186"/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 t="s">
        <v>1</v>
      </c>
      <c r="X2" s="325"/>
      <c r="Y2" s="325"/>
      <c r="Z2" s="325"/>
      <c r="AA2" s="325"/>
      <c r="AB2" s="325"/>
      <c r="AC2" s="187"/>
    </row>
    <row r="3" spans="1:30">
      <c r="A3" s="186"/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 t="s">
        <v>2</v>
      </c>
      <c r="X3" s="325"/>
      <c r="Y3" s="325"/>
      <c r="Z3" s="325"/>
      <c r="AA3" s="325"/>
      <c r="AB3" s="325"/>
      <c r="AC3" s="187"/>
    </row>
    <row r="4" spans="1:30">
      <c r="A4" s="186"/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 t="s">
        <v>3</v>
      </c>
      <c r="X4" s="325"/>
      <c r="Y4" s="325"/>
      <c r="Z4" s="325"/>
      <c r="AA4" s="325"/>
      <c r="AB4" s="325"/>
      <c r="AC4" s="187"/>
    </row>
    <row r="5" spans="1:30">
      <c r="A5" s="186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 t="s">
        <v>4</v>
      </c>
      <c r="X5" s="325"/>
      <c r="Y5" s="325"/>
      <c r="Z5" s="325"/>
      <c r="AA5" s="325"/>
      <c r="AB5" s="325"/>
      <c r="AC5" s="187"/>
    </row>
    <row r="6" spans="1:30" ht="40.200000000000003" customHeight="1">
      <c r="A6" s="365" t="s">
        <v>304</v>
      </c>
      <c r="B6" s="366"/>
      <c r="C6" s="366"/>
      <c r="D6" s="366"/>
      <c r="E6" s="366"/>
      <c r="F6" s="366"/>
      <c r="G6" s="366"/>
      <c r="H6" s="366"/>
      <c r="I6" s="366"/>
      <c r="J6" s="366"/>
      <c r="K6" s="366"/>
      <c r="L6" s="366"/>
      <c r="M6" s="366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7"/>
    </row>
    <row r="7" spans="1:30" ht="14.4" thickBot="1">
      <c r="A7" s="188"/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90"/>
      <c r="AD7" s="143"/>
    </row>
    <row r="8" spans="1:30" s="21" customFormat="1" ht="13.5" customHeight="1">
      <c r="A8" s="191" t="s">
        <v>5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3"/>
      <c r="R8" s="194" t="s">
        <v>6</v>
      </c>
      <c r="S8" s="192"/>
      <c r="T8" s="192"/>
      <c r="U8" s="194"/>
      <c r="V8" s="368" t="s">
        <v>167</v>
      </c>
      <c r="W8" s="368"/>
      <c r="X8" s="368"/>
      <c r="Y8" s="368"/>
      <c r="Z8" s="368"/>
      <c r="AA8" s="192"/>
      <c r="AB8" s="192"/>
      <c r="AC8" s="219"/>
      <c r="AD8" s="143"/>
    </row>
    <row r="9" spans="1:30" s="21" customFormat="1" ht="14.4">
      <c r="A9" s="195"/>
      <c r="B9" s="320" t="s">
        <v>7</v>
      </c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205"/>
      <c r="R9" s="204" t="s">
        <v>8</v>
      </c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220"/>
    </row>
    <row r="10" spans="1:30" s="21" customFormat="1" ht="14.4">
      <c r="A10" s="195"/>
      <c r="B10" s="308" t="s">
        <v>308</v>
      </c>
      <c r="C10" s="308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174"/>
      <c r="R10" s="320" t="s">
        <v>9</v>
      </c>
      <c r="S10" s="308"/>
      <c r="T10" s="308"/>
      <c r="U10" s="308"/>
      <c r="V10" s="369">
        <v>45720</v>
      </c>
      <c r="W10" s="369"/>
      <c r="X10" s="369"/>
      <c r="Y10" s="369"/>
      <c r="Z10" s="369"/>
      <c r="AA10" s="308"/>
      <c r="AB10" s="308"/>
      <c r="AC10" s="196"/>
    </row>
    <row r="11" spans="1:30" s="21" customFormat="1" ht="14.4">
      <c r="A11" s="175"/>
      <c r="B11" s="177" t="s">
        <v>309</v>
      </c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8"/>
      <c r="R11" s="204" t="s">
        <v>10</v>
      </c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220"/>
    </row>
    <row r="12" spans="1:30" s="21" customFormat="1" ht="14.4">
      <c r="A12" s="197" t="s">
        <v>11</v>
      </c>
      <c r="B12" s="308"/>
      <c r="C12" s="308"/>
      <c r="D12" s="308"/>
      <c r="E12" s="308"/>
      <c r="F12" s="308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174"/>
      <c r="R12" s="320" t="s">
        <v>12</v>
      </c>
      <c r="S12" s="308"/>
      <c r="T12" s="308"/>
      <c r="U12" s="308"/>
      <c r="V12" s="308"/>
      <c r="W12" s="308"/>
      <c r="X12" s="308"/>
      <c r="Y12" s="308"/>
      <c r="Z12" s="308"/>
      <c r="AA12" s="308"/>
      <c r="AB12" s="308"/>
      <c r="AC12" s="196"/>
    </row>
    <row r="13" spans="1:30" s="21" customFormat="1" ht="14.4">
      <c r="A13" s="195"/>
      <c r="B13" s="320" t="s">
        <v>310</v>
      </c>
      <c r="C13" s="308"/>
      <c r="D13" s="308"/>
      <c r="E13" s="308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174"/>
      <c r="R13" s="308"/>
      <c r="S13" s="342"/>
      <c r="T13" s="342"/>
      <c r="U13" s="342"/>
      <c r="V13" s="342"/>
      <c r="W13" s="342"/>
      <c r="X13" s="342"/>
      <c r="Y13" s="342"/>
      <c r="Z13" s="342"/>
      <c r="AA13" s="342"/>
      <c r="AB13" s="342"/>
      <c r="AC13" s="228"/>
    </row>
    <row r="14" spans="1:30" s="21" customFormat="1" ht="14.4">
      <c r="A14" s="197"/>
      <c r="B14" s="308" t="s">
        <v>311</v>
      </c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174"/>
      <c r="R14" s="320"/>
      <c r="S14" s="324" t="s">
        <v>13</v>
      </c>
      <c r="T14" s="308"/>
      <c r="U14" s="308"/>
      <c r="V14" s="308"/>
      <c r="W14" s="308"/>
      <c r="X14" s="308"/>
      <c r="Y14" s="308"/>
      <c r="Z14" s="308"/>
      <c r="AA14" s="308"/>
      <c r="AB14" s="308"/>
      <c r="AC14" s="196"/>
    </row>
    <row r="15" spans="1:30" s="21" customFormat="1" ht="15" customHeight="1">
      <c r="A15" s="195"/>
      <c r="B15" s="308" t="s">
        <v>312</v>
      </c>
      <c r="C15" s="308"/>
      <c r="D15" s="308"/>
      <c r="E15" s="308"/>
      <c r="F15" s="308"/>
      <c r="G15" s="308"/>
      <c r="H15" s="308"/>
      <c r="I15" s="308"/>
      <c r="J15" s="308"/>
      <c r="K15" s="308"/>
      <c r="L15" s="308"/>
      <c r="M15" s="308"/>
      <c r="N15" s="308"/>
      <c r="O15" s="308"/>
      <c r="P15" s="308"/>
      <c r="Q15" s="174"/>
      <c r="R15" s="320"/>
      <c r="S15" s="370" t="s">
        <v>305</v>
      </c>
      <c r="T15" s="370"/>
      <c r="U15" s="370"/>
      <c r="V15" s="370"/>
      <c r="W15" s="370"/>
      <c r="X15" s="370"/>
      <c r="Y15" s="370"/>
      <c r="Z15" s="370"/>
      <c r="AA15" s="370"/>
      <c r="AB15" s="370"/>
      <c r="AC15" s="371"/>
    </row>
    <row r="16" spans="1:30" s="21" customFormat="1" ht="14.4">
      <c r="A16" s="195"/>
      <c r="B16" s="308" t="s">
        <v>313</v>
      </c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M16" s="308"/>
      <c r="N16" s="308"/>
      <c r="O16" s="308"/>
      <c r="P16" s="308"/>
      <c r="Q16" s="174"/>
      <c r="R16" s="320"/>
      <c r="S16" s="370"/>
      <c r="T16" s="370"/>
      <c r="U16" s="370"/>
      <c r="V16" s="370"/>
      <c r="W16" s="370"/>
      <c r="X16" s="370"/>
      <c r="Y16" s="370"/>
      <c r="Z16" s="370"/>
      <c r="AA16" s="370"/>
      <c r="AB16" s="370"/>
      <c r="AC16" s="371"/>
    </row>
    <row r="17" spans="1:48" s="21" customFormat="1" ht="14.7" customHeight="1">
      <c r="A17" s="195"/>
      <c r="B17" s="307" t="s">
        <v>314</v>
      </c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M17" s="308"/>
      <c r="N17" s="308"/>
      <c r="O17" s="308"/>
      <c r="P17" s="308"/>
      <c r="Q17" s="174"/>
      <c r="R17" s="320"/>
      <c r="S17" s="324" t="s">
        <v>14</v>
      </c>
      <c r="T17" s="308"/>
      <c r="U17" s="308"/>
      <c r="V17" s="308"/>
      <c r="W17" s="308"/>
      <c r="X17" s="308"/>
      <c r="Y17" s="308"/>
      <c r="Z17" s="308"/>
      <c r="AA17" s="308"/>
      <c r="AB17" s="308"/>
      <c r="AC17" s="196"/>
    </row>
    <row r="18" spans="1:48" s="21" customFormat="1" ht="14.4">
      <c r="A18" s="175"/>
      <c r="B18" s="176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8"/>
      <c r="R18" s="320"/>
      <c r="S18" s="375" t="s">
        <v>306</v>
      </c>
      <c r="T18" s="375"/>
      <c r="U18" s="375"/>
      <c r="V18" s="375"/>
      <c r="W18" s="375"/>
      <c r="X18" s="375"/>
      <c r="Y18" s="375"/>
      <c r="Z18" s="375"/>
      <c r="AA18" s="375"/>
      <c r="AB18" s="375"/>
      <c r="AC18" s="376"/>
    </row>
    <row r="19" spans="1:48" s="21" customFormat="1" ht="14.4">
      <c r="A19" s="197" t="s">
        <v>15</v>
      </c>
      <c r="B19" s="329"/>
      <c r="C19" s="308"/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174"/>
      <c r="R19" s="320"/>
      <c r="S19" s="324" t="s">
        <v>16</v>
      </c>
      <c r="T19" s="308"/>
      <c r="U19" s="308"/>
      <c r="V19" s="308"/>
      <c r="W19" s="57"/>
      <c r="X19" s="57"/>
      <c r="Y19" s="57"/>
      <c r="Z19" s="320"/>
      <c r="AA19" s="320"/>
      <c r="AB19" s="320"/>
      <c r="AC19" s="196"/>
    </row>
    <row r="20" spans="1:48" s="21" customFormat="1" ht="14.4">
      <c r="A20" s="195"/>
      <c r="B20" s="320" t="s">
        <v>17</v>
      </c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174"/>
      <c r="R20" s="320"/>
      <c r="S20" s="375">
        <v>2024</v>
      </c>
      <c r="T20" s="375"/>
      <c r="U20" s="375"/>
      <c r="V20" s="375"/>
      <c r="W20" s="375"/>
      <c r="X20" s="375"/>
      <c r="Y20" s="375"/>
      <c r="Z20" s="375"/>
      <c r="AA20" s="375"/>
      <c r="AB20" s="375"/>
      <c r="AC20" s="376"/>
    </row>
    <row r="21" spans="1:48" s="21" customFormat="1" ht="14.4">
      <c r="A21" s="195"/>
      <c r="B21" s="229" t="s">
        <v>18</v>
      </c>
      <c r="C21" s="308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174"/>
      <c r="R21" s="308"/>
      <c r="S21" s="324" t="s">
        <v>19</v>
      </c>
      <c r="T21" s="324"/>
      <c r="U21" s="324"/>
      <c r="V21" s="324"/>
      <c r="W21" s="121"/>
      <c r="X21" s="121"/>
      <c r="Y21" s="121"/>
      <c r="Z21" s="320"/>
      <c r="AA21" s="308"/>
      <c r="AB21" s="308"/>
      <c r="AC21" s="196"/>
      <c r="AV21" s="1"/>
    </row>
    <row r="22" spans="1:48" s="21" customFormat="1" ht="14.4">
      <c r="A22" s="226"/>
      <c r="B22" s="230" t="s">
        <v>20</v>
      </c>
      <c r="C22" s="308"/>
      <c r="D22" s="308"/>
      <c r="E22" s="308"/>
      <c r="F22" s="308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174"/>
      <c r="R22" s="198"/>
      <c r="S22" s="375" t="s">
        <v>301</v>
      </c>
      <c r="T22" s="375"/>
      <c r="U22" s="375"/>
      <c r="V22" s="375"/>
      <c r="W22" s="375"/>
      <c r="X22" s="375"/>
      <c r="Y22" s="375"/>
      <c r="Z22" s="375"/>
      <c r="AA22" s="375"/>
      <c r="AB22" s="375"/>
      <c r="AC22" s="376"/>
    </row>
    <row r="23" spans="1:48" s="21" customFormat="1" ht="14.4">
      <c r="A23" s="195"/>
      <c r="B23" s="330" t="s">
        <v>21</v>
      </c>
      <c r="C23" s="308"/>
      <c r="D23" s="308"/>
      <c r="E23" s="308"/>
      <c r="F23" s="308"/>
      <c r="G23" s="308"/>
      <c r="H23" s="308"/>
      <c r="I23" s="308"/>
      <c r="J23" s="308"/>
      <c r="K23" s="308"/>
      <c r="L23" s="308"/>
      <c r="M23" s="308"/>
      <c r="N23" s="308"/>
      <c r="O23" s="308"/>
      <c r="P23" s="308"/>
      <c r="Q23" s="174"/>
      <c r="R23" s="199"/>
      <c r="S23" s="324" t="s">
        <v>22</v>
      </c>
      <c r="T23" s="331"/>
      <c r="U23" s="308"/>
      <c r="V23" s="308"/>
      <c r="W23" s="321"/>
      <c r="X23" s="321"/>
      <c r="Y23" s="321"/>
      <c r="Z23" s="321"/>
      <c r="AA23" s="308"/>
      <c r="AB23" s="308"/>
      <c r="AC23" s="196"/>
    </row>
    <row r="24" spans="1:48" s="21" customFormat="1" ht="14.4">
      <c r="A24" s="195"/>
      <c r="B24" s="329"/>
      <c r="C24" s="308"/>
      <c r="D24" s="308"/>
      <c r="E24" s="308"/>
      <c r="F24" s="308"/>
      <c r="G24" s="308"/>
      <c r="H24" s="308"/>
      <c r="I24" s="308"/>
      <c r="J24" s="308"/>
      <c r="K24" s="308"/>
      <c r="L24" s="308"/>
      <c r="M24" s="308"/>
      <c r="N24" s="308"/>
      <c r="O24" s="308"/>
      <c r="P24" s="308"/>
      <c r="Q24" s="174"/>
      <c r="R24" s="332"/>
      <c r="S24" s="375" t="s">
        <v>321</v>
      </c>
      <c r="T24" s="375"/>
      <c r="U24" s="375"/>
      <c r="V24" s="375"/>
      <c r="W24" s="375"/>
      <c r="X24" s="375"/>
      <c r="Y24" s="375"/>
      <c r="Z24" s="375"/>
      <c r="AA24" s="375"/>
      <c r="AB24" s="375"/>
      <c r="AC24" s="376"/>
    </row>
    <row r="25" spans="1:48" s="21" customFormat="1" ht="15" customHeight="1">
      <c r="A25" s="195"/>
      <c r="B25" s="333"/>
      <c r="C25" s="308"/>
      <c r="D25" s="308"/>
      <c r="E25" s="308"/>
      <c r="F25" s="308"/>
      <c r="G25" s="308"/>
      <c r="H25" s="308"/>
      <c r="I25" s="308"/>
      <c r="J25" s="308"/>
      <c r="K25" s="308"/>
      <c r="L25" s="308"/>
      <c r="M25" s="308"/>
      <c r="N25" s="308"/>
      <c r="O25" s="308"/>
      <c r="P25" s="308"/>
      <c r="Q25" s="174"/>
      <c r="R25" s="321"/>
      <c r="S25" s="324" t="s">
        <v>322</v>
      </c>
      <c r="T25" s="308"/>
      <c r="U25" s="308"/>
      <c r="V25" s="308"/>
      <c r="W25" s="308"/>
      <c r="X25" s="308"/>
      <c r="Y25" s="308"/>
      <c r="Z25" s="308"/>
      <c r="AA25" s="308"/>
      <c r="AB25" s="308"/>
      <c r="AC25" s="196"/>
    </row>
    <row r="26" spans="1:48" s="21" customFormat="1" ht="15" customHeight="1">
      <c r="A26" s="200" t="s">
        <v>23</v>
      </c>
      <c r="B26" s="201"/>
      <c r="C26" s="201"/>
      <c r="D26" s="201"/>
      <c r="E26" s="201"/>
      <c r="F26" s="201"/>
      <c r="G26" s="201"/>
      <c r="H26" s="202"/>
      <c r="I26" s="380" t="s">
        <v>24</v>
      </c>
      <c r="J26" s="377"/>
      <c r="K26" s="377"/>
      <c r="L26" s="377"/>
      <c r="M26" s="377"/>
      <c r="N26" s="377"/>
      <c r="O26" s="377"/>
      <c r="P26" s="377"/>
      <c r="Q26" s="381"/>
      <c r="R26" s="321"/>
      <c r="S26" s="355" t="s">
        <v>323</v>
      </c>
      <c r="T26" s="355"/>
      <c r="U26" s="355"/>
      <c r="V26" s="355"/>
      <c r="W26" s="355"/>
      <c r="X26" s="355"/>
      <c r="Y26" s="355"/>
      <c r="Z26" s="355"/>
      <c r="AA26" s="355"/>
      <c r="AB26" s="355"/>
      <c r="AC26" s="356"/>
    </row>
    <row r="27" spans="1:48" s="21" customFormat="1" ht="14.4">
      <c r="A27" s="195"/>
      <c r="B27" s="308" t="s">
        <v>298</v>
      </c>
      <c r="C27" s="308"/>
      <c r="D27" s="308"/>
      <c r="E27" s="308"/>
      <c r="F27" s="308"/>
      <c r="G27" s="308"/>
      <c r="H27" s="174"/>
      <c r="I27" s="308"/>
      <c r="J27" s="308" t="s">
        <v>324</v>
      </c>
      <c r="K27" s="308"/>
      <c r="L27" s="308"/>
      <c r="M27" s="308"/>
      <c r="N27" s="308"/>
      <c r="O27" s="308"/>
      <c r="P27" s="308"/>
      <c r="Q27" s="174"/>
      <c r="R27" s="321"/>
      <c r="S27" s="321"/>
      <c r="T27" s="321"/>
      <c r="U27" s="321"/>
      <c r="V27" s="321"/>
      <c r="W27" s="321"/>
      <c r="X27" s="321"/>
      <c r="Y27" s="321"/>
      <c r="Z27" s="321"/>
      <c r="AA27" s="321"/>
      <c r="AB27" s="321"/>
      <c r="AC27" s="334"/>
    </row>
    <row r="28" spans="1:48" s="21" customFormat="1" ht="14.4">
      <c r="A28" s="175"/>
      <c r="B28" s="203"/>
      <c r="C28" s="177"/>
      <c r="D28" s="177"/>
      <c r="E28" s="177"/>
      <c r="F28" s="177"/>
      <c r="G28" s="177"/>
      <c r="H28" s="178"/>
      <c r="I28" s="177"/>
      <c r="J28" s="203"/>
      <c r="K28" s="177"/>
      <c r="L28" s="177"/>
      <c r="M28" s="177"/>
      <c r="N28" s="177"/>
      <c r="O28" s="177"/>
      <c r="P28" s="177"/>
      <c r="Q28" s="178"/>
      <c r="R28" s="321"/>
      <c r="S28" s="321"/>
      <c r="T28" s="321"/>
      <c r="U28" s="321"/>
      <c r="V28" s="321"/>
      <c r="W28" s="321"/>
      <c r="X28" s="321"/>
      <c r="Y28" s="321"/>
      <c r="Z28" s="321"/>
      <c r="AA28" s="321"/>
      <c r="AB28" s="321"/>
      <c r="AC28" s="334"/>
    </row>
    <row r="29" spans="1:48" s="21" customFormat="1" ht="15" customHeight="1">
      <c r="A29" s="197" t="s">
        <v>28</v>
      </c>
      <c r="B29" s="308"/>
      <c r="C29" s="308"/>
      <c r="D29" s="308"/>
      <c r="E29" s="308"/>
      <c r="F29" s="308"/>
      <c r="G29" s="308"/>
      <c r="H29" s="174"/>
      <c r="I29" s="380" t="s">
        <v>307</v>
      </c>
      <c r="J29" s="377"/>
      <c r="K29" s="377"/>
      <c r="L29" s="377"/>
      <c r="M29" s="377"/>
      <c r="N29" s="377"/>
      <c r="O29" s="377"/>
      <c r="P29" s="377"/>
      <c r="Q29" s="381"/>
      <c r="R29" s="377" t="s">
        <v>25</v>
      </c>
      <c r="S29" s="377"/>
      <c r="T29" s="377"/>
      <c r="U29" s="377"/>
      <c r="V29" s="377"/>
      <c r="W29" s="377"/>
      <c r="X29" s="377"/>
      <c r="Y29" s="377"/>
      <c r="Z29" s="377"/>
      <c r="AA29" s="377"/>
      <c r="AB29" s="377"/>
      <c r="AC29" s="378"/>
    </row>
    <row r="30" spans="1:48" s="21" customFormat="1" ht="14.4">
      <c r="A30" s="197"/>
      <c r="B30" s="308"/>
      <c r="C30" s="308"/>
      <c r="D30" s="308"/>
      <c r="E30" s="308"/>
      <c r="F30" s="308"/>
      <c r="G30" s="308"/>
      <c r="H30" s="174"/>
      <c r="I30" s="384"/>
      <c r="J30" s="382"/>
      <c r="K30" s="382"/>
      <c r="L30" s="382"/>
      <c r="M30" s="382"/>
      <c r="N30" s="382"/>
      <c r="O30" s="382"/>
      <c r="P30" s="382"/>
      <c r="Q30" s="383"/>
      <c r="R30" s="308"/>
      <c r="S30" s="321"/>
      <c r="T30" s="321"/>
      <c r="U30" s="321"/>
      <c r="V30" s="321"/>
      <c r="W30" s="321"/>
      <c r="X30" s="321"/>
      <c r="Y30" s="321"/>
      <c r="Z30" s="321"/>
      <c r="AA30" s="308"/>
      <c r="AB30" s="308"/>
      <c r="AC30" s="196"/>
    </row>
    <row r="31" spans="1:48" s="21" customFormat="1" ht="17.7" customHeight="1">
      <c r="A31" s="195"/>
      <c r="B31" s="308" t="s">
        <v>325</v>
      </c>
      <c r="C31" s="308"/>
      <c r="D31" s="308"/>
      <c r="E31" s="308"/>
      <c r="F31" s="308"/>
      <c r="G31" s="308"/>
      <c r="H31" s="174"/>
      <c r="I31" s="357" t="s">
        <v>315</v>
      </c>
      <c r="J31" s="358"/>
      <c r="K31" s="358"/>
      <c r="L31" s="358"/>
      <c r="M31" s="358"/>
      <c r="N31" s="358"/>
      <c r="O31" s="358"/>
      <c r="P31" s="358"/>
      <c r="Q31" s="359"/>
      <c r="R31" s="308"/>
      <c r="S31" s="324" t="s">
        <v>26</v>
      </c>
      <c r="T31" s="321"/>
      <c r="U31" s="308"/>
      <c r="V31" s="308"/>
      <c r="W31" s="321"/>
      <c r="X31" s="308" t="s">
        <v>27</v>
      </c>
      <c r="Y31" s="308" t="s">
        <v>294</v>
      </c>
      <c r="Z31" s="321"/>
      <c r="AA31" s="308"/>
      <c r="AB31" s="308"/>
      <c r="AC31" s="196"/>
    </row>
    <row r="32" spans="1:48" s="21" customFormat="1" ht="14.4">
      <c r="A32" s="175"/>
      <c r="B32" s="177"/>
      <c r="C32" s="177"/>
      <c r="D32" s="177"/>
      <c r="E32" s="177"/>
      <c r="F32" s="177"/>
      <c r="G32" s="177"/>
      <c r="H32" s="178"/>
      <c r="I32" s="360"/>
      <c r="J32" s="361"/>
      <c r="K32" s="361"/>
      <c r="L32" s="361"/>
      <c r="M32" s="361"/>
      <c r="N32" s="361"/>
      <c r="O32" s="361"/>
      <c r="P32" s="361"/>
      <c r="Q32" s="362"/>
      <c r="R32" s="308"/>
      <c r="S32" s="324" t="s">
        <v>30</v>
      </c>
      <c r="T32" s="308"/>
      <c r="U32" s="321"/>
      <c r="V32" s="321"/>
      <c r="W32" s="321"/>
      <c r="X32" s="308" t="s">
        <v>27</v>
      </c>
      <c r="Y32" s="363">
        <f>COUNT('Summary PL'!A14:A30)</f>
        <v>17</v>
      </c>
      <c r="Z32" s="363"/>
      <c r="AA32" s="363"/>
      <c r="AB32" s="363"/>
      <c r="AC32" s="196" t="s">
        <v>31</v>
      </c>
    </row>
    <row r="33" spans="1:32" s="21" customFormat="1" ht="16.5" customHeight="1">
      <c r="A33" s="200" t="s">
        <v>299</v>
      </c>
      <c r="B33" s="201"/>
      <c r="C33" s="201"/>
      <c r="D33" s="201"/>
      <c r="E33" s="201"/>
      <c r="F33" s="201"/>
      <c r="G33" s="201"/>
      <c r="H33" s="202"/>
      <c r="I33" s="380" t="s">
        <v>37</v>
      </c>
      <c r="J33" s="377"/>
      <c r="K33" s="377"/>
      <c r="L33" s="377"/>
      <c r="M33" s="377"/>
      <c r="N33" s="377"/>
      <c r="O33" s="377"/>
      <c r="P33" s="377"/>
      <c r="Q33" s="381"/>
      <c r="R33" s="308"/>
      <c r="S33" s="324" t="s">
        <v>32</v>
      </c>
      <c r="T33" s="321"/>
      <c r="U33" s="321"/>
      <c r="V33" s="321"/>
      <c r="W33" s="321"/>
      <c r="X33" s="308" t="s">
        <v>27</v>
      </c>
      <c r="Y33" s="364">
        <f>'Summary PL'!L31</f>
        <v>8993</v>
      </c>
      <c r="Z33" s="364"/>
      <c r="AA33" s="364"/>
      <c r="AB33" s="364"/>
      <c r="AC33" s="196" t="s">
        <v>33</v>
      </c>
    </row>
    <row r="34" spans="1:32" s="21" customFormat="1" ht="14.4">
      <c r="A34" s="197"/>
      <c r="B34" s="308"/>
      <c r="C34" s="308"/>
      <c r="D34" s="308"/>
      <c r="E34" s="308"/>
      <c r="F34" s="308"/>
      <c r="G34" s="308"/>
      <c r="H34" s="174"/>
      <c r="I34" s="382"/>
      <c r="J34" s="382"/>
      <c r="K34" s="382"/>
      <c r="L34" s="382"/>
      <c r="M34" s="382"/>
      <c r="N34" s="382"/>
      <c r="O34" s="382"/>
      <c r="P34" s="382"/>
      <c r="Q34" s="383"/>
      <c r="R34" s="308"/>
      <c r="S34" s="324" t="s">
        <v>34</v>
      </c>
      <c r="T34" s="321"/>
      <c r="U34" s="321"/>
      <c r="V34" s="321"/>
      <c r="W34" s="321"/>
      <c r="X34" s="308" t="s">
        <v>27</v>
      </c>
      <c r="Y34" s="364">
        <f>'Summary PL'!M31</f>
        <v>11259</v>
      </c>
      <c r="Z34" s="364"/>
      <c r="AA34" s="364"/>
      <c r="AB34" s="364"/>
      <c r="AC34" s="196" t="s">
        <v>33</v>
      </c>
    </row>
    <row r="35" spans="1:32" s="21" customFormat="1" ht="14.7" customHeight="1">
      <c r="A35" s="195"/>
      <c r="B35" s="308"/>
      <c r="C35" s="308"/>
      <c r="D35" s="308"/>
      <c r="E35" s="308"/>
      <c r="F35" s="308"/>
      <c r="G35" s="308"/>
      <c r="H35" s="174"/>
      <c r="I35" s="308"/>
      <c r="J35" s="379">
        <v>45720</v>
      </c>
      <c r="K35" s="379"/>
      <c r="L35" s="379"/>
      <c r="M35" s="379"/>
      <c r="N35" s="379"/>
      <c r="O35" s="379"/>
      <c r="P35" s="379"/>
      <c r="Q35" s="174"/>
      <c r="R35" s="308"/>
      <c r="S35" s="324" t="s">
        <v>35</v>
      </c>
      <c r="T35" s="321"/>
      <c r="U35" s="308"/>
      <c r="V35" s="308"/>
      <c r="W35" s="308"/>
      <c r="X35" s="308" t="s">
        <v>27</v>
      </c>
      <c r="Y35" s="364">
        <f>'Summary PL'!K31</f>
        <v>48.725533999999996</v>
      </c>
      <c r="Z35" s="364"/>
      <c r="AA35" s="364"/>
      <c r="AB35" s="364"/>
      <c r="AC35" s="196" t="s">
        <v>36</v>
      </c>
    </row>
    <row r="36" spans="1:32" s="21" customFormat="1" ht="14.4">
      <c r="A36" s="175"/>
      <c r="B36" s="177"/>
      <c r="C36" s="177"/>
      <c r="D36" s="177"/>
      <c r="E36" s="177"/>
      <c r="F36" s="177"/>
      <c r="G36" s="177"/>
      <c r="H36" s="178"/>
      <c r="I36" s="177"/>
      <c r="J36" s="177"/>
      <c r="K36" s="177"/>
      <c r="L36" s="177"/>
      <c r="M36" s="177"/>
      <c r="N36" s="177"/>
      <c r="O36" s="177"/>
      <c r="P36" s="177"/>
      <c r="Q36" s="178"/>
      <c r="R36" s="308"/>
      <c r="S36" s="308"/>
      <c r="T36" s="308"/>
      <c r="U36" s="308"/>
      <c r="V36" s="308"/>
      <c r="W36" s="308"/>
      <c r="X36" s="308"/>
      <c r="Y36" s="308"/>
      <c r="Z36" s="308"/>
      <c r="AA36" s="308"/>
      <c r="AB36" s="308"/>
      <c r="AC36" s="196"/>
    </row>
    <row r="37" spans="1:32" s="21" customFormat="1" ht="14.4">
      <c r="A37" s="200" t="s">
        <v>38</v>
      </c>
      <c r="B37" s="201"/>
      <c r="C37" s="201"/>
      <c r="D37" s="201"/>
      <c r="E37" s="201"/>
      <c r="F37" s="201"/>
      <c r="G37" s="201"/>
      <c r="H37" s="201"/>
      <c r="I37" s="221"/>
      <c r="J37" s="201"/>
      <c r="K37" s="201"/>
      <c r="L37" s="201"/>
      <c r="M37" s="201"/>
      <c r="N37" s="201"/>
      <c r="O37" s="201"/>
      <c r="P37" s="201"/>
      <c r="Q37" s="202"/>
      <c r="R37" s="308"/>
      <c r="S37" s="308"/>
      <c r="T37" s="308"/>
      <c r="U37" s="308"/>
      <c r="V37" s="308"/>
      <c r="W37" s="308"/>
      <c r="X37" s="308"/>
      <c r="Y37" s="308"/>
      <c r="Z37" s="308"/>
      <c r="AA37" s="308"/>
      <c r="AB37" s="308"/>
      <c r="AC37" s="196"/>
    </row>
    <row r="38" spans="1:32" s="21" customFormat="1" ht="14.4">
      <c r="A38" s="195"/>
      <c r="B38" s="308" t="s">
        <v>300</v>
      </c>
      <c r="C38" s="308"/>
      <c r="D38" s="308"/>
      <c r="E38" s="308"/>
      <c r="F38" s="308"/>
      <c r="G38" s="308"/>
      <c r="H38" s="308"/>
      <c r="I38" s="308"/>
      <c r="J38" s="337"/>
      <c r="K38" s="337"/>
      <c r="L38" s="337"/>
      <c r="M38" s="337"/>
      <c r="N38" s="337"/>
      <c r="O38" s="337"/>
      <c r="P38" s="337"/>
      <c r="Q38" s="174"/>
      <c r="R38" s="308"/>
      <c r="S38" s="308"/>
      <c r="T38" s="308"/>
      <c r="U38" s="308"/>
      <c r="V38" s="308"/>
      <c r="W38" s="308"/>
      <c r="X38" s="308"/>
      <c r="Y38" s="308"/>
      <c r="Z38" s="308"/>
      <c r="AA38" s="308"/>
      <c r="AB38" s="308"/>
      <c r="AC38" s="196"/>
    </row>
    <row r="39" spans="1:32" s="21" customFormat="1" ht="14.4">
      <c r="A39" s="175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8"/>
      <c r="R39" s="308"/>
      <c r="S39" s="308"/>
      <c r="T39" s="308"/>
      <c r="U39" s="308"/>
      <c r="V39" s="308"/>
      <c r="W39" s="308"/>
      <c r="X39" s="308"/>
      <c r="Y39" s="308"/>
      <c r="Z39" s="308"/>
      <c r="AA39" s="308"/>
      <c r="AB39" s="308"/>
      <c r="AC39" s="196"/>
    </row>
    <row r="40" spans="1:32" s="21" customFormat="1" ht="16.5" customHeight="1">
      <c r="A40" s="405" t="s">
        <v>39</v>
      </c>
      <c r="B40" s="406"/>
      <c r="C40" s="406"/>
      <c r="D40" s="406"/>
      <c r="E40" s="406"/>
      <c r="F40" s="406"/>
      <c r="G40" s="406"/>
      <c r="H40" s="406"/>
      <c r="I40" s="406"/>
      <c r="J40" s="406"/>
      <c r="K40" s="406"/>
      <c r="L40" s="406"/>
      <c r="M40" s="406"/>
      <c r="N40" s="406"/>
      <c r="O40" s="406"/>
      <c r="P40" s="406"/>
      <c r="Q40" s="407"/>
      <c r="R40" s="372" t="s">
        <v>40</v>
      </c>
      <c r="S40" s="373"/>
      <c r="T40" s="373"/>
      <c r="U40" s="373"/>
      <c r="V40" s="374"/>
      <c r="W40" s="372" t="s">
        <v>41</v>
      </c>
      <c r="X40" s="373"/>
      <c r="Y40" s="373"/>
      <c r="Z40" s="374"/>
      <c r="AA40" s="372" t="s">
        <v>42</v>
      </c>
      <c r="AB40" s="373"/>
      <c r="AC40" s="411"/>
    </row>
    <row r="41" spans="1:32" s="21" customFormat="1" ht="16.5" customHeight="1">
      <c r="A41" s="408"/>
      <c r="B41" s="409"/>
      <c r="C41" s="409"/>
      <c r="D41" s="409"/>
      <c r="E41" s="409"/>
      <c r="F41" s="409"/>
      <c r="G41" s="409"/>
      <c r="H41" s="409"/>
      <c r="I41" s="409"/>
      <c r="J41" s="409"/>
      <c r="K41" s="409"/>
      <c r="L41" s="409"/>
      <c r="M41" s="409"/>
      <c r="N41" s="409"/>
      <c r="O41" s="409"/>
      <c r="P41" s="409"/>
      <c r="Q41" s="410"/>
      <c r="R41" s="390" t="s">
        <v>43</v>
      </c>
      <c r="S41" s="391"/>
      <c r="T41" s="391"/>
      <c r="U41" s="391"/>
      <c r="V41" s="392"/>
      <c r="W41" s="390" t="s">
        <v>44</v>
      </c>
      <c r="X41" s="391"/>
      <c r="Y41" s="391"/>
      <c r="Z41" s="392"/>
      <c r="AA41" s="390" t="s">
        <v>45</v>
      </c>
      <c r="AB41" s="391"/>
      <c r="AC41" s="393"/>
    </row>
    <row r="42" spans="1:32" s="56" customFormat="1" ht="18" customHeight="1">
      <c r="A42" s="338"/>
      <c r="B42" s="308" t="str">
        <f>+PL!B42</f>
        <v>STG_Control system Unit 1</v>
      </c>
      <c r="C42" s="339"/>
      <c r="D42" s="339"/>
      <c r="E42" s="339"/>
      <c r="F42" s="339"/>
      <c r="G42" s="339"/>
      <c r="H42" s="339"/>
      <c r="I42" s="201"/>
      <c r="J42" s="201"/>
      <c r="K42" s="201"/>
      <c r="L42" s="201"/>
      <c r="M42" s="201"/>
      <c r="N42" s="201"/>
      <c r="O42" s="201"/>
      <c r="P42" s="201"/>
      <c r="Q42" s="174"/>
      <c r="R42" s="394" t="s">
        <v>320</v>
      </c>
      <c r="S42" s="395"/>
      <c r="T42" s="395"/>
      <c r="U42" s="395"/>
      <c r="V42" s="396"/>
      <c r="W42" s="397">
        <v>1</v>
      </c>
      <c r="X42" s="398"/>
      <c r="Y42" s="398"/>
      <c r="Z42" s="399"/>
      <c r="AA42" s="62"/>
      <c r="AB42" s="63"/>
      <c r="AC42" s="64">
        <f>CI_BD!I26</f>
        <v>606914.81000000006</v>
      </c>
      <c r="AD42" s="56" t="s">
        <v>318</v>
      </c>
      <c r="AE42" s="55"/>
    </row>
    <row r="43" spans="1:32" s="21" customFormat="1" ht="18" customHeight="1">
      <c r="A43" s="213"/>
      <c r="B43" s="308" t="s">
        <v>319</v>
      </c>
      <c r="C43" s="320"/>
      <c r="D43" s="320"/>
      <c r="E43" s="320"/>
      <c r="F43" s="320"/>
      <c r="G43" s="320"/>
      <c r="H43" s="320"/>
      <c r="I43" s="320"/>
      <c r="J43" s="320"/>
      <c r="K43" s="320"/>
      <c r="L43" s="320"/>
      <c r="M43" s="320"/>
      <c r="N43" s="320"/>
      <c r="O43" s="320"/>
      <c r="P43" s="320"/>
      <c r="Q43" s="205"/>
      <c r="R43" s="343"/>
      <c r="S43" s="343"/>
      <c r="T43" s="343"/>
      <c r="U43" s="343"/>
      <c r="V43" s="214"/>
      <c r="W43" s="400" t="s">
        <v>317</v>
      </c>
      <c r="X43" s="401"/>
      <c r="Y43" s="401"/>
      <c r="Z43" s="402"/>
      <c r="AA43" s="215"/>
      <c r="AB43" s="343"/>
      <c r="AC43" s="216"/>
      <c r="AF43" s="58"/>
    </row>
    <row r="44" spans="1:32" s="21" customFormat="1" ht="18" customHeight="1" thickBot="1">
      <c r="A44" s="197"/>
      <c r="B44" s="320"/>
      <c r="C44" s="320"/>
      <c r="D44" s="320"/>
      <c r="E44" s="320"/>
      <c r="F44" s="320"/>
      <c r="G44" s="320"/>
      <c r="H44" s="320"/>
      <c r="I44" s="222"/>
      <c r="J44" s="222"/>
      <c r="K44" s="222"/>
      <c r="L44" s="222"/>
      <c r="M44" s="222"/>
      <c r="N44" s="222"/>
      <c r="O44" s="222"/>
      <c r="P44" s="222"/>
      <c r="Q44" s="217"/>
      <c r="R44" s="320"/>
      <c r="S44" s="320"/>
      <c r="T44" s="320"/>
      <c r="U44" s="320"/>
      <c r="V44" s="217"/>
      <c r="W44" s="320"/>
      <c r="X44" s="60"/>
      <c r="Y44" s="60"/>
      <c r="Z44" s="60"/>
      <c r="AA44" s="59"/>
      <c r="AB44" s="60"/>
      <c r="AC44" s="61"/>
    </row>
    <row r="45" spans="1:32" s="21" customFormat="1" ht="18" customHeight="1" thickBot="1">
      <c r="A45" s="206"/>
      <c r="B45" s="218"/>
      <c r="C45" s="207"/>
      <c r="D45" s="207"/>
      <c r="E45" s="207"/>
      <c r="F45" s="207"/>
      <c r="G45" s="207"/>
      <c r="H45" s="207"/>
      <c r="I45" s="387" t="s">
        <v>316</v>
      </c>
      <c r="J45" s="387"/>
      <c r="K45" s="387"/>
      <c r="L45" s="387"/>
      <c r="M45" s="387"/>
      <c r="N45" s="387"/>
      <c r="O45" s="387"/>
      <c r="P45" s="387"/>
      <c r="Q45" s="387"/>
      <c r="R45" s="403"/>
      <c r="S45" s="387"/>
      <c r="T45" s="387"/>
      <c r="U45" s="387"/>
      <c r="V45" s="387"/>
      <c r="W45" s="387"/>
      <c r="X45" s="387"/>
      <c r="Y45" s="387"/>
      <c r="Z45" s="404"/>
      <c r="AA45" s="388">
        <f>AC42</f>
        <v>606914.81000000006</v>
      </c>
      <c r="AB45" s="388"/>
      <c r="AC45" s="389"/>
      <c r="AD45" s="87"/>
      <c r="AE45" s="87"/>
      <c r="AF45" s="88"/>
    </row>
    <row r="46" spans="1:32">
      <c r="A46" s="183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5"/>
    </row>
    <row r="47" spans="1:32">
      <c r="A47" s="186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  <c r="W47" s="325"/>
      <c r="X47" s="325"/>
      <c r="Y47" s="325"/>
      <c r="Z47" s="325"/>
      <c r="AA47" s="325"/>
      <c r="AB47" s="325"/>
      <c r="AC47" s="187"/>
    </row>
    <row r="48" spans="1:32">
      <c r="A48" s="186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  <c r="W48" s="325"/>
      <c r="X48" s="325"/>
      <c r="Y48" s="325"/>
      <c r="Z48" s="325"/>
      <c r="AA48" s="325"/>
      <c r="AB48" s="325"/>
      <c r="AC48" s="187"/>
    </row>
    <row r="49" spans="1:29">
      <c r="A49" s="186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  <c r="W49" s="325"/>
      <c r="X49" s="325"/>
      <c r="Y49" s="325"/>
      <c r="Z49" s="325"/>
      <c r="AA49" s="325"/>
      <c r="AB49" s="325"/>
      <c r="AC49" s="187"/>
    </row>
    <row r="50" spans="1:29">
      <c r="A50" s="186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325"/>
      <c r="X50" s="325"/>
      <c r="Y50" s="325"/>
      <c r="Z50" s="325"/>
      <c r="AA50" s="325"/>
      <c r="AB50" s="325"/>
      <c r="AC50" s="187"/>
    </row>
    <row r="51" spans="1:29">
      <c r="A51" s="186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5"/>
      <c r="V51" s="325"/>
      <c r="W51" s="325"/>
      <c r="X51" s="325"/>
      <c r="Y51" s="325"/>
      <c r="Z51" s="325"/>
      <c r="AA51" s="325"/>
      <c r="AB51" s="325"/>
      <c r="AC51" s="187"/>
    </row>
    <row r="52" spans="1:29">
      <c r="A52" s="186"/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325"/>
      <c r="T52" s="325"/>
      <c r="U52" s="325"/>
      <c r="V52" s="325"/>
      <c r="W52" s="325"/>
      <c r="X52" s="325"/>
      <c r="Y52" s="325"/>
      <c r="Z52" s="325"/>
      <c r="AA52" s="325"/>
      <c r="AB52" s="325"/>
      <c r="AC52" s="187"/>
    </row>
    <row r="53" spans="1:29" ht="14.4">
      <c r="A53" s="195"/>
      <c r="B53" s="308"/>
      <c r="C53" s="308"/>
      <c r="D53" s="308"/>
      <c r="E53" s="308"/>
      <c r="F53" s="308"/>
      <c r="G53" s="308"/>
      <c r="H53" s="308"/>
      <c r="I53" s="308"/>
      <c r="J53" s="308"/>
      <c r="K53" s="308"/>
      <c r="L53" s="308"/>
      <c r="M53" s="308"/>
      <c r="N53" s="308"/>
      <c r="O53" s="325"/>
      <c r="P53" s="325"/>
      <c r="Q53" s="325"/>
      <c r="R53" s="325"/>
      <c r="S53" s="308" t="s">
        <v>46</v>
      </c>
      <c r="T53" s="325"/>
      <c r="U53" s="325"/>
      <c r="V53" s="325"/>
      <c r="W53" s="325"/>
      <c r="X53" s="325"/>
      <c r="Y53" s="325"/>
      <c r="Z53" s="325"/>
      <c r="AA53" s="325"/>
      <c r="AB53" s="325"/>
      <c r="AC53" s="187"/>
    </row>
    <row r="54" spans="1:29" ht="14.4">
      <c r="A54" s="195" t="s">
        <v>47</v>
      </c>
      <c r="B54" s="308"/>
      <c r="C54" s="308"/>
      <c r="D54" s="308"/>
      <c r="E54" s="308"/>
      <c r="F54" s="308"/>
      <c r="G54" s="308"/>
      <c r="H54" s="308"/>
      <c r="I54" s="308"/>
      <c r="J54" s="308"/>
      <c r="K54" s="308"/>
      <c r="L54" s="308"/>
      <c r="M54" s="308"/>
      <c r="N54" s="308"/>
      <c r="O54" s="325"/>
      <c r="P54" s="325"/>
      <c r="Q54" s="325"/>
      <c r="R54" s="325"/>
      <c r="S54" s="325"/>
      <c r="T54" s="325"/>
      <c r="U54" s="325"/>
      <c r="V54" s="325"/>
      <c r="W54" s="325"/>
      <c r="X54" s="325"/>
      <c r="Y54" s="325"/>
      <c r="Z54" s="325"/>
      <c r="AA54" s="325"/>
      <c r="AB54" s="325"/>
      <c r="AC54" s="187"/>
    </row>
    <row r="55" spans="1:29" ht="14.4">
      <c r="A55" s="195" t="s">
        <v>48</v>
      </c>
      <c r="B55" s="308"/>
      <c r="C55" s="308"/>
      <c r="D55" s="308"/>
      <c r="E55" s="308"/>
      <c r="F55" s="308"/>
      <c r="G55" s="308"/>
      <c r="H55" s="308"/>
      <c r="I55" s="308"/>
      <c r="J55" s="308"/>
      <c r="K55" s="308"/>
      <c r="L55" s="308"/>
      <c r="M55" s="308"/>
      <c r="N55" s="308"/>
      <c r="O55" s="325"/>
      <c r="P55" s="325"/>
      <c r="Q55" s="325"/>
      <c r="R55" s="325"/>
      <c r="S55" s="325"/>
      <c r="T55" s="325"/>
      <c r="U55" s="325"/>
      <c r="V55" s="325"/>
      <c r="W55" s="208"/>
      <c r="X55" s="208"/>
      <c r="Y55" s="325"/>
      <c r="Z55" s="325"/>
      <c r="AA55" s="325"/>
      <c r="AB55" s="325"/>
      <c r="AC55" s="187"/>
    </row>
    <row r="56" spans="1:29" ht="14.4">
      <c r="A56" s="195" t="s">
        <v>49</v>
      </c>
      <c r="B56" s="308"/>
      <c r="C56" s="308"/>
      <c r="D56" s="308"/>
      <c r="E56" s="308"/>
      <c r="F56" s="308"/>
      <c r="G56" s="308"/>
      <c r="H56" s="308"/>
      <c r="I56" s="308"/>
      <c r="J56" s="308"/>
      <c r="K56" s="308"/>
      <c r="L56" s="308"/>
      <c r="M56" s="308"/>
      <c r="N56" s="308"/>
      <c r="O56" s="325"/>
      <c r="P56" s="325"/>
      <c r="Q56" s="325"/>
      <c r="R56" s="325"/>
      <c r="S56" s="325"/>
      <c r="T56" s="325"/>
      <c r="U56" s="325"/>
      <c r="V56" s="385" t="s">
        <v>157</v>
      </c>
      <c r="W56" s="385"/>
      <c r="X56" s="385"/>
      <c r="Y56" s="385"/>
      <c r="Z56" s="385"/>
      <c r="AA56" s="385"/>
      <c r="AB56" s="385"/>
      <c r="AC56" s="386"/>
    </row>
    <row r="57" spans="1:29" ht="14.4">
      <c r="A57" s="195" t="s">
        <v>50</v>
      </c>
      <c r="B57" s="308"/>
      <c r="C57" s="308"/>
      <c r="D57" s="308"/>
      <c r="E57" s="308"/>
      <c r="F57" s="308"/>
      <c r="G57" s="308"/>
      <c r="H57" s="308"/>
      <c r="I57" s="308"/>
      <c r="J57" s="308"/>
      <c r="K57" s="308"/>
      <c r="L57" s="308"/>
      <c r="M57" s="308"/>
      <c r="N57" s="308"/>
      <c r="O57" s="325"/>
      <c r="P57" s="325"/>
      <c r="Q57" s="325"/>
      <c r="R57" s="325"/>
      <c r="S57" s="324"/>
      <c r="T57" s="325"/>
      <c r="U57" s="341"/>
      <c r="V57" s="341"/>
      <c r="W57" s="341"/>
      <c r="X57" s="341"/>
      <c r="Y57" s="341"/>
      <c r="Z57" s="341"/>
      <c r="AA57" s="341"/>
      <c r="AB57" s="341"/>
      <c r="AC57" s="187"/>
    </row>
    <row r="58" spans="1:29" ht="12.6" thickBot="1">
      <c r="A58" s="20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90"/>
    </row>
    <row r="59" spans="1:29" ht="15" thickBot="1">
      <c r="A59" s="210" t="s">
        <v>51</v>
      </c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  <c r="AA59" s="211"/>
      <c r="AB59" s="211"/>
      <c r="AC59" s="212"/>
    </row>
  </sheetData>
  <mergeCells count="33">
    <mergeCell ref="V56:AC56"/>
    <mergeCell ref="I45:Q45"/>
    <mergeCell ref="AA45:AC45"/>
    <mergeCell ref="R41:V41"/>
    <mergeCell ref="W41:Z41"/>
    <mergeCell ref="AA41:AC41"/>
    <mergeCell ref="R42:V42"/>
    <mergeCell ref="W42:Z42"/>
    <mergeCell ref="W43:Z43"/>
    <mergeCell ref="R45:Z45"/>
    <mergeCell ref="A40:Q41"/>
    <mergeCell ref="AA40:AC40"/>
    <mergeCell ref="R40:V40"/>
    <mergeCell ref="W40:Z40"/>
    <mergeCell ref="S22:AC22"/>
    <mergeCell ref="S24:AC24"/>
    <mergeCell ref="R29:AC29"/>
    <mergeCell ref="J35:P35"/>
    <mergeCell ref="I33:Q34"/>
    <mergeCell ref="I29:Q30"/>
    <mergeCell ref="I26:Q26"/>
    <mergeCell ref="Y34:AB34"/>
    <mergeCell ref="Y35:AB35"/>
    <mergeCell ref="S26:AC26"/>
    <mergeCell ref="I31:Q32"/>
    <mergeCell ref="Y32:AB32"/>
    <mergeCell ref="Y33:AB33"/>
    <mergeCell ref="A6:AC6"/>
    <mergeCell ref="V8:Z8"/>
    <mergeCell ref="V10:Z10"/>
    <mergeCell ref="S15:AC16"/>
    <mergeCell ref="S18:AC18"/>
    <mergeCell ref="S20:AC20"/>
  </mergeCells>
  <phoneticPr fontId="9" type="noConversion"/>
  <hyperlinks>
    <hyperlink ref="B22" r:id="rId1" xr:uid="{E1662868-F89A-4A45-B706-862E7C4D5A8A}"/>
    <hyperlink ref="B17" r:id="rId2" xr:uid="{043C6F3D-D3F7-4A84-AB6C-158EFB2E654C}"/>
  </hyperlinks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E9F8-4C36-47BF-AF8D-3742277CCD45}">
  <sheetPr>
    <tabColor rgb="FF00B0F0"/>
  </sheetPr>
  <dimension ref="A1:K28"/>
  <sheetViews>
    <sheetView showGridLines="0" zoomScale="85" zoomScaleNormal="85" zoomScaleSheetLayoutView="80" workbookViewId="0">
      <selection activeCell="V8" sqref="V8:Z8"/>
    </sheetView>
  </sheetViews>
  <sheetFormatPr defaultColWidth="10" defaultRowHeight="14.4"/>
  <cols>
    <col min="1" max="1" width="12.19921875" style="13" customWidth="1"/>
    <col min="2" max="2" width="32.8984375" style="42" customWidth="1"/>
    <col min="3" max="3" width="77" style="42" customWidth="1"/>
    <col min="4" max="4" width="18" style="42" customWidth="1"/>
    <col min="5" max="5" width="18.69921875" style="42" customWidth="1"/>
    <col min="6" max="6" width="14.19921875" style="85" customWidth="1"/>
    <col min="7" max="7" width="10.5" style="42" customWidth="1"/>
    <col min="8" max="9" width="16.19921875" style="42" customWidth="1"/>
    <col min="10" max="10" width="17.5" style="81" customWidth="1"/>
    <col min="11" max="11" width="20.09765625" style="18" customWidth="1"/>
    <col min="12" max="16384" width="10" style="13"/>
  </cols>
  <sheetData>
    <row r="1" spans="1:11" s="8" customFormat="1">
      <c r="B1" s="5"/>
      <c r="C1" s="5"/>
      <c r="D1" s="5"/>
      <c r="E1" s="5"/>
      <c r="F1" s="82"/>
      <c r="G1" s="5"/>
      <c r="H1" s="5"/>
      <c r="I1" s="5"/>
      <c r="J1" s="5" t="s">
        <v>0</v>
      </c>
      <c r="K1" s="18"/>
    </row>
    <row r="2" spans="1:11" s="8" customFormat="1">
      <c r="B2" s="5"/>
      <c r="C2" s="5"/>
      <c r="D2" s="5"/>
      <c r="E2" s="5"/>
      <c r="F2" s="82"/>
      <c r="G2" s="5"/>
      <c r="H2" s="5"/>
      <c r="I2" s="5"/>
      <c r="J2" s="5" t="s">
        <v>1</v>
      </c>
      <c r="K2" s="18"/>
    </row>
    <row r="3" spans="1:11" s="8" customFormat="1">
      <c r="B3" s="5"/>
      <c r="C3" s="5"/>
      <c r="D3" s="5"/>
      <c r="E3" s="5"/>
      <c r="F3" s="82"/>
      <c r="G3" s="5"/>
      <c r="H3" s="5"/>
      <c r="I3" s="5"/>
      <c r="J3" s="5" t="s">
        <v>2</v>
      </c>
      <c r="K3" s="18"/>
    </row>
    <row r="4" spans="1:11" s="8" customFormat="1">
      <c r="B4" s="5"/>
      <c r="C4" s="5"/>
      <c r="D4" s="5"/>
      <c r="E4" s="5"/>
      <c r="F4" s="82"/>
      <c r="G4" s="5"/>
      <c r="H4" s="5"/>
      <c r="I4" s="5"/>
      <c r="J4" s="5" t="s">
        <v>3</v>
      </c>
      <c r="K4" s="18"/>
    </row>
    <row r="5" spans="1:11" s="8" customFormat="1">
      <c r="B5" s="5"/>
      <c r="C5" s="5"/>
      <c r="D5" s="5"/>
      <c r="E5" s="5"/>
      <c r="F5" s="82"/>
      <c r="G5" s="5"/>
      <c r="H5" s="5"/>
      <c r="I5" s="5"/>
      <c r="J5" s="5" t="s">
        <v>4</v>
      </c>
      <c r="K5" s="18"/>
    </row>
    <row r="6" spans="1:11" ht="49.2" customHeight="1">
      <c r="A6" s="412" t="s">
        <v>52</v>
      </c>
      <c r="B6" s="413"/>
      <c r="C6" s="413"/>
      <c r="D6" s="413"/>
      <c r="E6" s="413"/>
      <c r="F6" s="413"/>
      <c r="G6" s="413"/>
      <c r="H6" s="413"/>
      <c r="I6" s="413"/>
      <c r="J6" s="413"/>
      <c r="K6" s="413"/>
    </row>
    <row r="7" spans="1:11" ht="33" customHeight="1" thickBot="1">
      <c r="A7" s="14" t="s">
        <v>53</v>
      </c>
      <c r="B7" s="14" t="str">
        <f>CI!V8</f>
        <v>PGU-DE-0175</v>
      </c>
      <c r="C7" s="14"/>
      <c r="D7" s="14"/>
      <c r="E7" s="65"/>
      <c r="F7" s="83"/>
      <c r="G7" s="65"/>
      <c r="H7" s="65"/>
      <c r="I7" s="65"/>
      <c r="J7" s="66"/>
      <c r="K7" s="67"/>
    </row>
    <row r="8" spans="1:11" s="71" customFormat="1" ht="39.75" customHeight="1">
      <c r="A8" s="68" t="s">
        <v>54</v>
      </c>
      <c r="B8" s="69" t="s">
        <v>302</v>
      </c>
      <c r="C8" s="69" t="s">
        <v>55</v>
      </c>
      <c r="D8" s="69" t="s">
        <v>56</v>
      </c>
      <c r="E8" s="69" t="s">
        <v>57</v>
      </c>
      <c r="F8" s="84" t="s">
        <v>58</v>
      </c>
      <c r="G8" s="69" t="s">
        <v>59</v>
      </c>
      <c r="H8" s="114" t="s">
        <v>60</v>
      </c>
      <c r="I8" s="114" t="s">
        <v>61</v>
      </c>
      <c r="J8" s="69" t="s">
        <v>62</v>
      </c>
      <c r="K8" s="70" t="s">
        <v>63</v>
      </c>
    </row>
    <row r="9" spans="1:11" ht="30" customHeight="1">
      <c r="A9" s="72">
        <v>1</v>
      </c>
      <c r="B9" s="73" t="s">
        <v>168</v>
      </c>
      <c r="C9" s="354" t="s">
        <v>169</v>
      </c>
      <c r="D9" s="73"/>
      <c r="E9" s="116"/>
      <c r="F9" s="117">
        <v>1</v>
      </c>
      <c r="G9" s="73" t="s">
        <v>303</v>
      </c>
      <c r="H9" s="74">
        <v>34756.050000000003</v>
      </c>
      <c r="I9" s="74">
        <f>F9*H9</f>
        <v>34756.050000000003</v>
      </c>
      <c r="J9" s="75"/>
      <c r="K9" s="76"/>
    </row>
    <row r="10" spans="1:11" ht="30" customHeight="1">
      <c r="A10" s="72">
        <v>2</v>
      </c>
      <c r="B10" s="73" t="s">
        <v>171</v>
      </c>
      <c r="C10" s="354" t="s">
        <v>169</v>
      </c>
      <c r="D10" s="73"/>
      <c r="E10" s="116"/>
      <c r="F10" s="117">
        <v>1</v>
      </c>
      <c r="G10" s="73" t="s">
        <v>303</v>
      </c>
      <c r="H10" s="74">
        <v>13227.54</v>
      </c>
      <c r="I10" s="74">
        <f t="shared" ref="I10:I25" si="0">F10*H10</f>
        <v>13227.54</v>
      </c>
      <c r="J10" s="75"/>
      <c r="K10" s="76"/>
    </row>
    <row r="11" spans="1:11" ht="30" customHeight="1">
      <c r="A11" s="72">
        <v>3</v>
      </c>
      <c r="B11" s="73" t="s">
        <v>172</v>
      </c>
      <c r="C11" s="354" t="s">
        <v>169</v>
      </c>
      <c r="D11" s="73"/>
      <c r="E11" s="116"/>
      <c r="F11" s="117">
        <v>1</v>
      </c>
      <c r="G11" s="73" t="s">
        <v>303</v>
      </c>
      <c r="H11" s="74">
        <v>37927.96</v>
      </c>
      <c r="I11" s="74">
        <f t="shared" si="0"/>
        <v>37927.96</v>
      </c>
      <c r="J11" s="75"/>
      <c r="K11" s="76"/>
    </row>
    <row r="12" spans="1:11" ht="30" customHeight="1">
      <c r="A12" s="72">
        <v>4</v>
      </c>
      <c r="B12" s="73" t="s">
        <v>173</v>
      </c>
      <c r="C12" s="354" t="s">
        <v>169</v>
      </c>
      <c r="D12" s="73"/>
      <c r="E12" s="116"/>
      <c r="F12" s="117">
        <v>1</v>
      </c>
      <c r="G12" s="73" t="s">
        <v>303</v>
      </c>
      <c r="H12" s="74">
        <v>28749.66</v>
      </c>
      <c r="I12" s="74">
        <f t="shared" si="0"/>
        <v>28749.66</v>
      </c>
      <c r="J12" s="75"/>
      <c r="K12" s="76"/>
    </row>
    <row r="13" spans="1:11" ht="30" customHeight="1">
      <c r="A13" s="72">
        <v>5</v>
      </c>
      <c r="B13" s="73" t="s">
        <v>174</v>
      </c>
      <c r="C13" s="354" t="s">
        <v>169</v>
      </c>
      <c r="D13" s="302"/>
      <c r="E13" s="303"/>
      <c r="F13" s="117">
        <v>1</v>
      </c>
      <c r="G13" s="73" t="s">
        <v>303</v>
      </c>
      <c r="H13" s="304">
        <v>37185.599999999999</v>
      </c>
      <c r="I13" s="74">
        <f t="shared" si="0"/>
        <v>37185.599999999999</v>
      </c>
      <c r="J13" s="305"/>
      <c r="K13" s="306"/>
    </row>
    <row r="14" spans="1:11" ht="30" customHeight="1">
      <c r="A14" s="72">
        <v>6</v>
      </c>
      <c r="B14" s="73" t="s">
        <v>175</v>
      </c>
      <c r="C14" s="354" t="s">
        <v>169</v>
      </c>
      <c r="D14" s="302"/>
      <c r="E14" s="303"/>
      <c r="F14" s="117">
        <v>1</v>
      </c>
      <c r="G14" s="73" t="s">
        <v>303</v>
      </c>
      <c r="H14" s="304">
        <v>37253.08</v>
      </c>
      <c r="I14" s="74">
        <f t="shared" si="0"/>
        <v>37253.08</v>
      </c>
      <c r="J14" s="305"/>
      <c r="K14" s="306"/>
    </row>
    <row r="15" spans="1:11" ht="30" customHeight="1">
      <c r="A15" s="72">
        <v>7</v>
      </c>
      <c r="B15" s="73" t="s">
        <v>176</v>
      </c>
      <c r="C15" s="354" t="s">
        <v>169</v>
      </c>
      <c r="D15" s="302"/>
      <c r="E15" s="303"/>
      <c r="F15" s="117">
        <v>1</v>
      </c>
      <c r="G15" s="73" t="s">
        <v>303</v>
      </c>
      <c r="H15" s="304">
        <v>37792.980000000003</v>
      </c>
      <c r="I15" s="74">
        <f t="shared" si="0"/>
        <v>37792.980000000003</v>
      </c>
      <c r="J15" s="305"/>
      <c r="K15" s="306"/>
    </row>
    <row r="16" spans="1:11" ht="30" customHeight="1">
      <c r="A16" s="72">
        <v>8</v>
      </c>
      <c r="B16" s="73" t="s">
        <v>177</v>
      </c>
      <c r="C16" s="354" t="s">
        <v>169</v>
      </c>
      <c r="D16" s="302"/>
      <c r="E16" s="303"/>
      <c r="F16" s="117">
        <v>1</v>
      </c>
      <c r="G16" s="73" t="s">
        <v>303</v>
      </c>
      <c r="H16" s="304">
        <v>37253.08</v>
      </c>
      <c r="I16" s="74">
        <f t="shared" si="0"/>
        <v>37253.08</v>
      </c>
      <c r="J16" s="305"/>
      <c r="K16" s="306"/>
    </row>
    <row r="17" spans="1:11" ht="30" customHeight="1">
      <c r="A17" s="72">
        <v>9</v>
      </c>
      <c r="B17" s="73" t="s">
        <v>178</v>
      </c>
      <c r="C17" s="354" t="s">
        <v>169</v>
      </c>
      <c r="D17" s="302"/>
      <c r="E17" s="303"/>
      <c r="F17" s="117">
        <v>1</v>
      </c>
      <c r="G17" s="73" t="s">
        <v>303</v>
      </c>
      <c r="H17" s="304">
        <v>37523.03</v>
      </c>
      <c r="I17" s="74">
        <f t="shared" si="0"/>
        <v>37523.03</v>
      </c>
      <c r="J17" s="305"/>
      <c r="K17" s="306"/>
    </row>
    <row r="18" spans="1:11" ht="30" customHeight="1">
      <c r="A18" s="72">
        <v>10</v>
      </c>
      <c r="B18" s="73" t="s">
        <v>179</v>
      </c>
      <c r="C18" s="354" t="s">
        <v>169</v>
      </c>
      <c r="D18" s="302"/>
      <c r="E18" s="303"/>
      <c r="F18" s="117">
        <v>1</v>
      </c>
      <c r="G18" s="73" t="s">
        <v>303</v>
      </c>
      <c r="H18" s="304">
        <v>13160.06</v>
      </c>
      <c r="I18" s="74">
        <f t="shared" si="0"/>
        <v>13160.06</v>
      </c>
      <c r="J18" s="305"/>
      <c r="K18" s="306"/>
    </row>
    <row r="19" spans="1:11" ht="30" customHeight="1">
      <c r="A19" s="72">
        <v>11</v>
      </c>
      <c r="B19" s="73" t="s">
        <v>180</v>
      </c>
      <c r="C19" s="354" t="s">
        <v>181</v>
      </c>
      <c r="D19" s="302"/>
      <c r="E19" s="303"/>
      <c r="F19" s="117">
        <v>1</v>
      </c>
      <c r="G19" s="73" t="s">
        <v>303</v>
      </c>
      <c r="H19" s="304">
        <v>26320.11</v>
      </c>
      <c r="I19" s="74">
        <f t="shared" si="0"/>
        <v>26320.11</v>
      </c>
      <c r="J19" s="305"/>
      <c r="K19" s="306"/>
    </row>
    <row r="20" spans="1:11" ht="30" customHeight="1">
      <c r="A20" s="72">
        <v>12</v>
      </c>
      <c r="B20" s="73" t="s">
        <v>182</v>
      </c>
      <c r="C20" s="354" t="s">
        <v>237</v>
      </c>
      <c r="D20" s="302"/>
      <c r="E20" s="303"/>
      <c r="F20" s="117">
        <v>1</v>
      </c>
      <c r="G20" s="73" t="s">
        <v>303</v>
      </c>
      <c r="H20" s="304">
        <v>20381.22</v>
      </c>
      <c r="I20" s="74">
        <f t="shared" si="0"/>
        <v>20381.22</v>
      </c>
      <c r="J20" s="305"/>
      <c r="K20" s="306"/>
    </row>
    <row r="21" spans="1:11" ht="30" customHeight="1">
      <c r="A21" s="72">
        <v>13</v>
      </c>
      <c r="B21" s="73" t="s">
        <v>183</v>
      </c>
      <c r="C21" s="354" t="s">
        <v>238</v>
      </c>
      <c r="D21" s="302"/>
      <c r="E21" s="303"/>
      <c r="F21" s="117">
        <v>1</v>
      </c>
      <c r="G21" s="73" t="s">
        <v>303</v>
      </c>
      <c r="H21" s="304">
        <v>38872.78</v>
      </c>
      <c r="I21" s="74">
        <f t="shared" si="0"/>
        <v>38872.78</v>
      </c>
      <c r="J21" s="305"/>
      <c r="K21" s="306"/>
    </row>
    <row r="22" spans="1:11" ht="30" customHeight="1">
      <c r="A22" s="72">
        <v>14</v>
      </c>
      <c r="B22" s="73" t="s">
        <v>184</v>
      </c>
      <c r="C22" s="354" t="s">
        <v>239</v>
      </c>
      <c r="D22" s="302"/>
      <c r="E22" s="303"/>
      <c r="F22" s="117">
        <v>1</v>
      </c>
      <c r="G22" s="73" t="s">
        <v>303</v>
      </c>
      <c r="H22" s="304">
        <v>33406.300000000003</v>
      </c>
      <c r="I22" s="74">
        <f t="shared" si="0"/>
        <v>33406.300000000003</v>
      </c>
      <c r="J22" s="305"/>
      <c r="K22" s="306"/>
    </row>
    <row r="23" spans="1:11" ht="30" customHeight="1">
      <c r="A23" s="72">
        <v>15</v>
      </c>
      <c r="B23" s="73" t="s">
        <v>185</v>
      </c>
      <c r="C23" s="354" t="s">
        <v>295</v>
      </c>
      <c r="D23" s="302"/>
      <c r="E23" s="303"/>
      <c r="F23" s="117">
        <v>1</v>
      </c>
      <c r="G23" s="73" t="s">
        <v>303</v>
      </c>
      <c r="H23" s="304">
        <v>23958.05</v>
      </c>
      <c r="I23" s="74">
        <f t="shared" si="0"/>
        <v>23958.05</v>
      </c>
      <c r="J23" s="305"/>
      <c r="K23" s="306"/>
    </row>
    <row r="24" spans="1:11" ht="30" customHeight="1">
      <c r="A24" s="72">
        <v>16</v>
      </c>
      <c r="B24" s="73" t="s">
        <v>186</v>
      </c>
      <c r="C24" s="354" t="s">
        <v>296</v>
      </c>
      <c r="D24" s="302"/>
      <c r="E24" s="303"/>
      <c r="F24" s="117">
        <v>1</v>
      </c>
      <c r="G24" s="73" t="s">
        <v>303</v>
      </c>
      <c r="H24" s="304">
        <v>54192.44</v>
      </c>
      <c r="I24" s="74">
        <f t="shared" si="0"/>
        <v>54192.44</v>
      </c>
      <c r="J24" s="305"/>
      <c r="K24" s="306"/>
    </row>
    <row r="25" spans="1:11" ht="30" customHeight="1">
      <c r="A25" s="72">
        <v>17</v>
      </c>
      <c r="B25" s="73" t="s">
        <v>187</v>
      </c>
      <c r="C25" s="354" t="s">
        <v>297</v>
      </c>
      <c r="D25" s="302"/>
      <c r="E25" s="303"/>
      <c r="F25" s="117">
        <v>1</v>
      </c>
      <c r="G25" s="73" t="s">
        <v>303</v>
      </c>
      <c r="H25" s="304">
        <v>94954.87</v>
      </c>
      <c r="I25" s="74">
        <f t="shared" si="0"/>
        <v>94954.87</v>
      </c>
      <c r="J25" s="305"/>
      <c r="K25" s="306"/>
    </row>
    <row r="26" spans="1:11" ht="30" customHeight="1" thickBot="1">
      <c r="A26" s="77"/>
      <c r="B26" s="414" t="s">
        <v>64</v>
      </c>
      <c r="C26" s="414"/>
      <c r="D26" s="414"/>
      <c r="E26" s="414"/>
      <c r="F26" s="414"/>
      <c r="G26" s="414"/>
      <c r="H26" s="115"/>
      <c r="I26" s="89">
        <f>SUM(I9:I25)</f>
        <v>606914.81000000006</v>
      </c>
      <c r="J26" s="78"/>
      <c r="K26" s="79"/>
    </row>
    <row r="27" spans="1:11" s="18" customFormat="1">
      <c r="A27" s="13"/>
      <c r="B27" s="42"/>
      <c r="C27" s="42"/>
      <c r="D27" s="42"/>
      <c r="E27" s="42"/>
      <c r="F27" s="85"/>
      <c r="G27" s="42"/>
      <c r="H27" s="42"/>
      <c r="I27" s="42"/>
      <c r="J27" s="80"/>
    </row>
    <row r="28" spans="1:11" s="18" customFormat="1">
      <c r="A28" s="13"/>
      <c r="B28" s="42"/>
      <c r="C28" s="42"/>
      <c r="D28" s="42"/>
      <c r="E28" s="42"/>
      <c r="F28" s="85"/>
      <c r="G28" s="42"/>
      <c r="H28" s="42"/>
      <c r="I28" s="42"/>
      <c r="J28" s="80"/>
    </row>
  </sheetData>
  <protectedRanges>
    <protectedRange sqref="D9:E25 H9:I25" name="범위1_12"/>
    <protectedRange sqref="C9:C25" name="범위1_1_14_1_1"/>
    <protectedRange sqref="F9:G25" name="범위1_12_1"/>
  </protectedRanges>
  <autoFilter ref="B8:K26" xr:uid="{00000000-0009-0000-0000-000001000000}"/>
  <mergeCells count="2">
    <mergeCell ref="A6:K6"/>
    <mergeCell ref="B26:G26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5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5982-D43C-442B-A342-A7C4C2986A43}">
  <sheetPr>
    <tabColor rgb="FF00B0F0"/>
  </sheetPr>
  <dimension ref="A1:AV59"/>
  <sheetViews>
    <sheetView showGridLines="0" view="pageBreakPreview" zoomScaleNormal="100" zoomScaleSheetLayoutView="100" workbookViewId="0">
      <selection activeCell="V8" sqref="V8:Z8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" style="5" customWidth="1"/>
    <col min="18" max="18" width="3.5" style="5" customWidth="1"/>
    <col min="19" max="20" width="4.59765625" style="5" customWidth="1"/>
    <col min="21" max="21" width="2.3984375" style="5" customWidth="1"/>
    <col min="22" max="24" width="4.3984375" style="5" customWidth="1"/>
    <col min="25" max="25" width="2.3984375" style="5" customWidth="1"/>
    <col min="26" max="28" width="4.3984375" style="5" customWidth="1"/>
    <col min="29" max="29" width="15.796875" style="5" customWidth="1"/>
    <col min="30" max="31" width="3" style="8" customWidth="1"/>
    <col min="32" max="32" width="12.69921875" style="8" customWidth="1"/>
    <col min="33" max="16384" width="3" style="8"/>
  </cols>
  <sheetData>
    <row r="1" spans="1:29">
      <c r="A1" s="183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 t="s">
        <v>0</v>
      </c>
      <c r="X1" s="184"/>
      <c r="Y1" s="184"/>
      <c r="Z1" s="184"/>
      <c r="AA1" s="184"/>
      <c r="AB1" s="184"/>
      <c r="AC1" s="185"/>
    </row>
    <row r="2" spans="1:29">
      <c r="A2" s="186"/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 t="s">
        <v>1</v>
      </c>
      <c r="X2" s="325"/>
      <c r="Y2" s="325"/>
      <c r="Z2" s="325"/>
      <c r="AA2" s="325"/>
      <c r="AB2" s="325"/>
      <c r="AC2" s="187"/>
    </row>
    <row r="3" spans="1:29">
      <c r="A3" s="186"/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 t="s">
        <v>2</v>
      </c>
      <c r="X3" s="325"/>
      <c r="Y3" s="325"/>
      <c r="Z3" s="325"/>
      <c r="AA3" s="325"/>
      <c r="AB3" s="325"/>
      <c r="AC3" s="187"/>
    </row>
    <row r="4" spans="1:29">
      <c r="A4" s="186"/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 t="s">
        <v>3</v>
      </c>
      <c r="X4" s="325"/>
      <c r="Y4" s="325"/>
      <c r="Z4" s="325"/>
      <c r="AA4" s="325"/>
      <c r="AB4" s="325"/>
      <c r="AC4" s="187"/>
    </row>
    <row r="5" spans="1:29">
      <c r="A5" s="186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 t="s">
        <v>4</v>
      </c>
      <c r="X5" s="325"/>
      <c r="Y5" s="325"/>
      <c r="Z5" s="325"/>
      <c r="AA5" s="325"/>
      <c r="AB5" s="325"/>
      <c r="AC5" s="187"/>
    </row>
    <row r="6" spans="1:29" ht="40.200000000000003" customHeight="1">
      <c r="A6" s="365" t="s">
        <v>65</v>
      </c>
      <c r="B6" s="366"/>
      <c r="C6" s="366"/>
      <c r="D6" s="366"/>
      <c r="E6" s="366"/>
      <c r="F6" s="366"/>
      <c r="G6" s="366"/>
      <c r="H6" s="366"/>
      <c r="I6" s="366"/>
      <c r="J6" s="366"/>
      <c r="K6" s="366"/>
      <c r="L6" s="366"/>
      <c r="M6" s="366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7"/>
    </row>
    <row r="7" spans="1:29" ht="14.4" thickBot="1">
      <c r="A7" s="188"/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90"/>
    </row>
    <row r="8" spans="1:29" s="21" customFormat="1" ht="15" customHeight="1">
      <c r="A8" s="191" t="s">
        <v>5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3"/>
      <c r="R8" s="194" t="s">
        <v>66</v>
      </c>
      <c r="S8" s="192"/>
      <c r="T8" s="192"/>
      <c r="U8" s="194"/>
      <c r="V8" s="368" t="str">
        <f>CI!V8</f>
        <v>PGU-DE-0175</v>
      </c>
      <c r="W8" s="368"/>
      <c r="X8" s="368"/>
      <c r="Y8" s="368"/>
      <c r="Z8" s="368"/>
      <c r="AA8" s="192"/>
      <c r="AB8" s="192"/>
      <c r="AC8" s="219"/>
    </row>
    <row r="9" spans="1:29" s="21" customFormat="1" ht="15" customHeight="1">
      <c r="A9" s="195"/>
      <c r="B9" s="320" t="s">
        <v>7</v>
      </c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205"/>
      <c r="R9" s="204" t="s">
        <v>8</v>
      </c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220"/>
    </row>
    <row r="10" spans="1:29" s="21" customFormat="1" ht="15" customHeight="1">
      <c r="A10" s="195"/>
      <c r="B10" s="308" t="s">
        <v>308</v>
      </c>
      <c r="C10" s="308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174"/>
      <c r="R10" s="320" t="s">
        <v>9</v>
      </c>
      <c r="S10" s="308"/>
      <c r="T10" s="308"/>
      <c r="U10" s="308"/>
      <c r="V10" s="369">
        <f>CI!V10</f>
        <v>45720</v>
      </c>
      <c r="W10" s="369"/>
      <c r="X10" s="369"/>
      <c r="Y10" s="369"/>
      <c r="Z10" s="369"/>
      <c r="AA10" s="308"/>
      <c r="AB10" s="308"/>
      <c r="AC10" s="196"/>
    </row>
    <row r="11" spans="1:29" s="21" customFormat="1" ht="15" customHeight="1">
      <c r="A11" s="175"/>
      <c r="B11" s="177" t="s">
        <v>309</v>
      </c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8"/>
      <c r="R11" s="204" t="s">
        <v>10</v>
      </c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220"/>
    </row>
    <row r="12" spans="1:29" s="21" customFormat="1" ht="14.4">
      <c r="A12" s="197" t="s">
        <v>11</v>
      </c>
      <c r="B12" s="308"/>
      <c r="C12" s="308"/>
      <c r="D12" s="308"/>
      <c r="E12" s="308"/>
      <c r="F12" s="308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174"/>
      <c r="R12" s="320" t="s">
        <v>12</v>
      </c>
      <c r="S12" s="308"/>
      <c r="T12" s="308"/>
      <c r="U12" s="308"/>
      <c r="V12" s="308"/>
      <c r="W12" s="308"/>
      <c r="X12" s="308"/>
      <c r="Y12" s="308"/>
      <c r="Z12" s="308"/>
      <c r="AA12" s="308"/>
      <c r="AB12" s="308"/>
      <c r="AC12" s="196"/>
    </row>
    <row r="13" spans="1:29" s="171" customFormat="1" ht="16.2" customHeight="1">
      <c r="A13" s="170"/>
      <c r="B13" s="320" t="s">
        <v>310</v>
      </c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  <c r="P13" s="326"/>
      <c r="Q13" s="173"/>
      <c r="R13" s="326"/>
      <c r="S13" s="327"/>
      <c r="T13" s="327"/>
      <c r="U13" s="327"/>
      <c r="V13" s="327"/>
      <c r="W13" s="327"/>
      <c r="X13" s="327"/>
      <c r="Y13" s="327"/>
      <c r="Z13" s="327"/>
      <c r="AA13" s="327"/>
      <c r="AB13" s="327"/>
      <c r="AC13" s="180"/>
    </row>
    <row r="14" spans="1:29" s="171" customFormat="1" ht="15" customHeight="1">
      <c r="A14" s="172"/>
      <c r="B14" s="308" t="s">
        <v>311</v>
      </c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326"/>
      <c r="O14" s="326"/>
      <c r="P14" s="326"/>
      <c r="Q14" s="173"/>
      <c r="R14" s="328"/>
      <c r="S14" s="324" t="s">
        <v>13</v>
      </c>
      <c r="T14" s="308"/>
      <c r="U14" s="308"/>
      <c r="V14" s="308"/>
      <c r="W14" s="308"/>
      <c r="X14" s="308"/>
      <c r="Y14" s="308"/>
      <c r="Z14" s="308"/>
      <c r="AA14" s="308"/>
      <c r="AB14" s="308"/>
      <c r="AC14" s="196"/>
    </row>
    <row r="15" spans="1:29" s="171" customFormat="1" ht="15" customHeight="1">
      <c r="A15" s="170"/>
      <c r="B15" s="308" t="s">
        <v>312</v>
      </c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326"/>
      <c r="O15" s="326"/>
      <c r="P15" s="326"/>
      <c r="Q15" s="173"/>
      <c r="R15" s="326"/>
      <c r="S15" s="370" t="s">
        <v>305</v>
      </c>
      <c r="T15" s="370"/>
      <c r="U15" s="370"/>
      <c r="V15" s="370"/>
      <c r="W15" s="370"/>
      <c r="X15" s="370"/>
      <c r="Y15" s="370"/>
      <c r="Z15" s="370"/>
      <c r="AA15" s="370"/>
      <c r="AB15" s="370"/>
      <c r="AC15" s="371"/>
    </row>
    <row r="16" spans="1:29" s="21" customFormat="1" ht="15" customHeight="1">
      <c r="A16" s="195"/>
      <c r="B16" s="308" t="s">
        <v>313</v>
      </c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M16" s="308"/>
      <c r="N16" s="308"/>
      <c r="O16" s="308"/>
      <c r="P16" s="308"/>
      <c r="Q16" s="174"/>
      <c r="R16" s="320"/>
      <c r="S16" s="370"/>
      <c r="T16" s="370"/>
      <c r="U16" s="370"/>
      <c r="V16" s="370"/>
      <c r="W16" s="370"/>
      <c r="X16" s="370"/>
      <c r="Y16" s="370"/>
      <c r="Z16" s="370"/>
      <c r="AA16" s="370"/>
      <c r="AB16" s="370"/>
      <c r="AC16" s="371"/>
    </row>
    <row r="17" spans="1:48" s="21" customFormat="1" ht="15" customHeight="1">
      <c r="A17" s="195"/>
      <c r="B17" s="307" t="s">
        <v>314</v>
      </c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M17" s="308"/>
      <c r="N17" s="308"/>
      <c r="O17" s="308"/>
      <c r="P17" s="308"/>
      <c r="Q17" s="174"/>
      <c r="R17" s="320"/>
      <c r="S17" s="324" t="s">
        <v>14</v>
      </c>
      <c r="T17" s="308"/>
      <c r="U17" s="308"/>
      <c r="V17" s="308"/>
      <c r="W17" s="308"/>
      <c r="X17" s="308"/>
      <c r="Y17" s="308"/>
      <c r="Z17" s="308"/>
      <c r="AA17" s="308"/>
      <c r="AB17" s="308"/>
      <c r="AC17" s="196"/>
    </row>
    <row r="18" spans="1:48" s="21" customFormat="1" ht="14.4">
      <c r="A18" s="175"/>
      <c r="B18" s="176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8"/>
      <c r="R18" s="320"/>
      <c r="S18" s="375" t="s">
        <v>306</v>
      </c>
      <c r="T18" s="375"/>
      <c r="U18" s="375"/>
      <c r="V18" s="375"/>
      <c r="W18" s="375"/>
      <c r="X18" s="375"/>
      <c r="Y18" s="375"/>
      <c r="Z18" s="375"/>
      <c r="AA18" s="375"/>
      <c r="AB18" s="375"/>
      <c r="AC18" s="376"/>
    </row>
    <row r="19" spans="1:48" s="21" customFormat="1" ht="14.4">
      <c r="A19" s="197" t="s">
        <v>15</v>
      </c>
      <c r="B19" s="329"/>
      <c r="C19" s="308"/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174"/>
      <c r="R19" s="320"/>
      <c r="S19" s="324" t="s">
        <v>16</v>
      </c>
      <c r="T19" s="308"/>
      <c r="U19" s="308"/>
      <c r="V19" s="308"/>
      <c r="W19" s="57"/>
      <c r="X19" s="57"/>
      <c r="Y19" s="57"/>
      <c r="Z19" s="320"/>
      <c r="AA19" s="320"/>
      <c r="AB19" s="320"/>
      <c r="AC19" s="196"/>
    </row>
    <row r="20" spans="1:48" s="21" customFormat="1" ht="14.4">
      <c r="A20" s="195"/>
      <c r="B20" s="320" t="s">
        <v>17</v>
      </c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174"/>
      <c r="R20" s="320"/>
      <c r="S20" s="375">
        <v>2024</v>
      </c>
      <c r="T20" s="375"/>
      <c r="U20" s="375"/>
      <c r="V20" s="375"/>
      <c r="W20" s="375"/>
      <c r="X20" s="375"/>
      <c r="Y20" s="375"/>
      <c r="Z20" s="375"/>
      <c r="AA20" s="375"/>
      <c r="AB20" s="375"/>
      <c r="AC20" s="376"/>
    </row>
    <row r="21" spans="1:48" s="21" customFormat="1" ht="14.4">
      <c r="A21" s="195"/>
      <c r="B21" s="229" t="s">
        <v>18</v>
      </c>
      <c r="C21" s="308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174"/>
      <c r="R21" s="308"/>
      <c r="S21" s="324" t="s">
        <v>19</v>
      </c>
      <c r="T21" s="324"/>
      <c r="U21" s="324"/>
      <c r="V21" s="324"/>
      <c r="W21" s="121"/>
      <c r="X21" s="121"/>
      <c r="Y21" s="121"/>
      <c r="Z21" s="320"/>
      <c r="AA21" s="308"/>
      <c r="AB21" s="308"/>
      <c r="AC21" s="196"/>
      <c r="AV21" s="1"/>
    </row>
    <row r="22" spans="1:48" s="21" customFormat="1" ht="14.4">
      <c r="A22" s="226"/>
      <c r="B22" s="230" t="s">
        <v>20</v>
      </c>
      <c r="C22" s="308"/>
      <c r="D22" s="308"/>
      <c r="E22" s="308"/>
      <c r="F22" s="308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174"/>
      <c r="R22" s="198"/>
      <c r="S22" s="375" t="s">
        <v>301</v>
      </c>
      <c r="T22" s="375"/>
      <c r="U22" s="375"/>
      <c r="V22" s="375"/>
      <c r="W22" s="375"/>
      <c r="X22" s="375"/>
      <c r="Y22" s="375"/>
      <c r="Z22" s="375"/>
      <c r="AA22" s="375"/>
      <c r="AB22" s="375"/>
      <c r="AC22" s="376"/>
    </row>
    <row r="23" spans="1:48" s="21" customFormat="1" ht="14.4">
      <c r="A23" s="195"/>
      <c r="B23" s="330" t="s">
        <v>21</v>
      </c>
      <c r="C23" s="308"/>
      <c r="D23" s="308"/>
      <c r="E23" s="308"/>
      <c r="F23" s="308"/>
      <c r="G23" s="308"/>
      <c r="H23" s="308"/>
      <c r="I23" s="308"/>
      <c r="J23" s="308"/>
      <c r="K23" s="308"/>
      <c r="L23" s="308"/>
      <c r="M23" s="308"/>
      <c r="N23" s="308"/>
      <c r="O23" s="308"/>
      <c r="P23" s="308"/>
      <c r="Q23" s="174"/>
      <c r="R23" s="199"/>
      <c r="S23" s="324" t="s">
        <v>22</v>
      </c>
      <c r="T23" s="331"/>
      <c r="U23" s="308"/>
      <c r="V23" s="308"/>
      <c r="W23" s="321"/>
      <c r="X23" s="321"/>
      <c r="Y23" s="321"/>
      <c r="Z23" s="321"/>
      <c r="AA23" s="308"/>
      <c r="AB23" s="308"/>
      <c r="AC23" s="196"/>
    </row>
    <row r="24" spans="1:48" s="21" customFormat="1" ht="14.4">
      <c r="A24" s="195"/>
      <c r="B24" s="321"/>
      <c r="C24" s="308"/>
      <c r="D24" s="308"/>
      <c r="E24" s="308"/>
      <c r="F24" s="308"/>
      <c r="G24" s="308"/>
      <c r="H24" s="308"/>
      <c r="I24" s="308"/>
      <c r="J24" s="308"/>
      <c r="K24" s="308"/>
      <c r="L24" s="308"/>
      <c r="M24" s="308"/>
      <c r="N24" s="308"/>
      <c r="O24" s="308"/>
      <c r="P24" s="308"/>
      <c r="Q24" s="174"/>
      <c r="R24" s="332"/>
      <c r="S24" s="375" t="s">
        <v>321</v>
      </c>
      <c r="T24" s="375"/>
      <c r="U24" s="375"/>
      <c r="V24" s="375"/>
      <c r="W24" s="375"/>
      <c r="X24" s="375"/>
      <c r="Y24" s="375"/>
      <c r="Z24" s="375"/>
      <c r="AA24" s="375"/>
      <c r="AB24" s="375"/>
      <c r="AC24" s="376"/>
    </row>
    <row r="25" spans="1:48" s="21" customFormat="1" ht="14.7" customHeight="1">
      <c r="A25" s="195"/>
      <c r="B25" s="333"/>
      <c r="C25" s="308"/>
      <c r="D25" s="308"/>
      <c r="E25" s="308"/>
      <c r="F25" s="308"/>
      <c r="G25" s="308"/>
      <c r="H25" s="308"/>
      <c r="I25" s="308"/>
      <c r="J25" s="308"/>
      <c r="K25" s="308"/>
      <c r="L25" s="308"/>
      <c r="M25" s="308"/>
      <c r="N25" s="308"/>
      <c r="O25" s="308"/>
      <c r="P25" s="308"/>
      <c r="Q25" s="174"/>
      <c r="R25" s="323"/>
      <c r="S25" s="324" t="s">
        <v>322</v>
      </c>
      <c r="T25" s="308"/>
      <c r="U25" s="308"/>
      <c r="V25" s="308"/>
      <c r="W25" s="308"/>
      <c r="X25" s="308"/>
      <c r="Y25" s="308"/>
      <c r="Z25" s="308"/>
      <c r="AA25" s="308"/>
      <c r="AB25" s="308"/>
      <c r="AC25" s="196"/>
    </row>
    <row r="26" spans="1:48" s="21" customFormat="1" ht="15" customHeight="1">
      <c r="A26" s="200" t="s">
        <v>23</v>
      </c>
      <c r="B26" s="201"/>
      <c r="C26" s="201"/>
      <c r="D26" s="201"/>
      <c r="E26" s="201"/>
      <c r="F26" s="201"/>
      <c r="G26" s="201"/>
      <c r="H26" s="202"/>
      <c r="I26" s="380" t="s">
        <v>24</v>
      </c>
      <c r="J26" s="377"/>
      <c r="K26" s="377"/>
      <c r="L26" s="377"/>
      <c r="M26" s="377"/>
      <c r="N26" s="377"/>
      <c r="O26" s="377"/>
      <c r="P26" s="377"/>
      <c r="Q26" s="381"/>
      <c r="R26" s="321"/>
      <c r="S26" s="355" t="s">
        <v>323</v>
      </c>
      <c r="T26" s="355"/>
      <c r="U26" s="355"/>
      <c r="V26" s="355"/>
      <c r="W26" s="355"/>
      <c r="X26" s="355"/>
      <c r="Y26" s="355"/>
      <c r="Z26" s="355"/>
      <c r="AA26" s="355"/>
      <c r="AB26" s="355"/>
      <c r="AC26" s="356"/>
    </row>
    <row r="27" spans="1:48" s="21" customFormat="1" ht="14.4">
      <c r="A27" s="195"/>
      <c r="B27" s="308" t="s">
        <v>298</v>
      </c>
      <c r="C27" s="308"/>
      <c r="D27" s="308"/>
      <c r="E27" s="308"/>
      <c r="F27" s="308"/>
      <c r="G27" s="308"/>
      <c r="H27" s="174"/>
      <c r="I27" s="308"/>
      <c r="J27" s="308"/>
      <c r="K27" s="308" t="str">
        <f>CI!J27</f>
        <v>MV. DA JI</v>
      </c>
      <c r="L27" s="308"/>
      <c r="M27" s="308"/>
      <c r="N27" s="308"/>
      <c r="O27" s="308"/>
      <c r="P27" s="308"/>
      <c r="Q27" s="174"/>
      <c r="R27" s="321"/>
      <c r="S27" s="321"/>
      <c r="T27" s="321"/>
      <c r="U27" s="321"/>
      <c r="V27" s="321"/>
      <c r="W27" s="321"/>
      <c r="X27" s="321"/>
      <c r="Y27" s="321"/>
      <c r="Z27" s="321"/>
      <c r="AA27" s="321"/>
      <c r="AB27" s="321"/>
      <c r="AC27" s="334"/>
    </row>
    <row r="28" spans="1:48" s="21" customFormat="1" ht="14.4">
      <c r="A28" s="175"/>
      <c r="B28" s="203"/>
      <c r="C28" s="177"/>
      <c r="D28" s="177"/>
      <c r="E28" s="177"/>
      <c r="F28" s="177"/>
      <c r="G28" s="177"/>
      <c r="H28" s="178"/>
      <c r="I28" s="177"/>
      <c r="J28" s="203"/>
      <c r="K28" s="177"/>
      <c r="L28" s="177"/>
      <c r="M28" s="177"/>
      <c r="N28" s="177"/>
      <c r="O28" s="177"/>
      <c r="P28" s="177"/>
      <c r="Q28" s="178"/>
      <c r="R28" s="122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335"/>
    </row>
    <row r="29" spans="1:48" s="21" customFormat="1" ht="15" customHeight="1">
      <c r="A29" s="197" t="s">
        <v>28</v>
      </c>
      <c r="B29" s="308"/>
      <c r="C29" s="308"/>
      <c r="D29" s="308"/>
      <c r="E29" s="308"/>
      <c r="F29" s="308"/>
      <c r="G29" s="308"/>
      <c r="H29" s="174"/>
      <c r="I29" s="380" t="s">
        <v>29</v>
      </c>
      <c r="J29" s="377"/>
      <c r="K29" s="377"/>
      <c r="L29" s="377"/>
      <c r="M29" s="377"/>
      <c r="N29" s="377"/>
      <c r="O29" s="377"/>
      <c r="P29" s="377"/>
      <c r="Q29" s="381"/>
      <c r="R29" s="223" t="s">
        <v>25</v>
      </c>
      <c r="S29" s="328"/>
      <c r="T29" s="328"/>
      <c r="U29" s="328"/>
      <c r="V29" s="328"/>
      <c r="W29" s="328"/>
      <c r="X29" s="328"/>
      <c r="Y29" s="328"/>
      <c r="Z29" s="328"/>
      <c r="AA29" s="328"/>
      <c r="AB29" s="328"/>
      <c r="AC29" s="224"/>
    </row>
    <row r="30" spans="1:48" s="21" customFormat="1" ht="14.4">
      <c r="A30" s="197"/>
      <c r="B30" s="308"/>
      <c r="C30" s="308"/>
      <c r="D30" s="308"/>
      <c r="E30" s="308"/>
      <c r="F30" s="308"/>
      <c r="G30" s="308"/>
      <c r="H30" s="174"/>
      <c r="I30" s="384"/>
      <c r="J30" s="382"/>
      <c r="K30" s="382"/>
      <c r="L30" s="382"/>
      <c r="M30" s="382"/>
      <c r="N30" s="382"/>
      <c r="O30" s="382"/>
      <c r="P30" s="382"/>
      <c r="Q30" s="383"/>
      <c r="R30" s="308"/>
      <c r="S30" s="321"/>
      <c r="T30" s="321"/>
      <c r="U30" s="321"/>
      <c r="V30" s="321"/>
      <c r="W30" s="321"/>
      <c r="X30" s="321"/>
      <c r="Y30" s="321"/>
      <c r="Z30" s="321"/>
      <c r="AA30" s="308"/>
      <c r="AB30" s="308"/>
      <c r="AC30" s="196"/>
    </row>
    <row r="31" spans="1:48" s="21" customFormat="1" ht="14.7" customHeight="1">
      <c r="A31" s="195"/>
      <c r="B31" s="308" t="str">
        <f>CI!B31</f>
        <v>Tianjin, China</v>
      </c>
      <c r="C31" s="308"/>
      <c r="D31" s="308"/>
      <c r="E31" s="308"/>
      <c r="F31" s="308"/>
      <c r="G31" s="308"/>
      <c r="H31" s="174"/>
      <c r="I31" s="357" t="str">
        <f>CI!I31</f>
        <v>Turkestan region, Sairam district</v>
      </c>
      <c r="J31" s="358"/>
      <c r="K31" s="358"/>
      <c r="L31" s="358"/>
      <c r="M31" s="358"/>
      <c r="N31" s="358"/>
      <c r="O31" s="358"/>
      <c r="P31" s="358"/>
      <c r="Q31" s="359"/>
      <c r="R31" s="308"/>
      <c r="S31" s="324" t="s">
        <v>26</v>
      </c>
      <c r="T31" s="321"/>
      <c r="U31" s="308"/>
      <c r="V31" s="308"/>
      <c r="W31" s="321"/>
      <c r="X31" s="308" t="s">
        <v>27</v>
      </c>
      <c r="Y31" s="308" t="str">
        <f>CI!Y31</f>
        <v>PGU-DE-0175-STG-OPS-001 ~ 017</v>
      </c>
      <c r="Z31" s="321"/>
      <c r="AA31" s="308"/>
      <c r="AB31" s="308"/>
      <c r="AC31" s="196"/>
    </row>
    <row r="32" spans="1:48" s="21" customFormat="1" ht="14.4">
      <c r="A32" s="175"/>
      <c r="B32" s="177"/>
      <c r="C32" s="177"/>
      <c r="D32" s="177"/>
      <c r="E32" s="177"/>
      <c r="F32" s="177"/>
      <c r="G32" s="177"/>
      <c r="H32" s="178"/>
      <c r="I32" s="360"/>
      <c r="J32" s="361"/>
      <c r="K32" s="361"/>
      <c r="L32" s="361"/>
      <c r="M32" s="361"/>
      <c r="N32" s="361"/>
      <c r="O32" s="361"/>
      <c r="P32" s="361"/>
      <c r="Q32" s="362"/>
      <c r="R32" s="308"/>
      <c r="S32" s="324" t="s">
        <v>30</v>
      </c>
      <c r="T32" s="308"/>
      <c r="U32" s="321"/>
      <c r="V32" s="321"/>
      <c r="W32" s="321"/>
      <c r="X32" s="308" t="s">
        <v>27</v>
      </c>
      <c r="Y32" s="363">
        <f>COUNT('Summary PL'!A14:A30)</f>
        <v>17</v>
      </c>
      <c r="Z32" s="363"/>
      <c r="AA32" s="363"/>
      <c r="AB32" s="363"/>
      <c r="AC32" s="196" t="s">
        <v>31</v>
      </c>
    </row>
    <row r="33" spans="1:39" s="21" customFormat="1" ht="16.5" customHeight="1">
      <c r="A33" s="200" t="s">
        <v>299</v>
      </c>
      <c r="B33" s="201"/>
      <c r="C33" s="201"/>
      <c r="D33" s="201"/>
      <c r="E33" s="201"/>
      <c r="F33" s="201"/>
      <c r="G33" s="201"/>
      <c r="H33" s="202"/>
      <c r="I33" s="380" t="s">
        <v>37</v>
      </c>
      <c r="J33" s="377"/>
      <c r="K33" s="377"/>
      <c r="L33" s="377"/>
      <c r="M33" s="377"/>
      <c r="N33" s="377"/>
      <c r="O33" s="377"/>
      <c r="P33" s="377"/>
      <c r="Q33" s="381"/>
      <c r="R33" s="308"/>
      <c r="S33" s="324" t="s">
        <v>32</v>
      </c>
      <c r="T33" s="321"/>
      <c r="U33" s="321"/>
      <c r="V33" s="321"/>
      <c r="W33" s="321"/>
      <c r="X33" s="308" t="s">
        <v>27</v>
      </c>
      <c r="Y33" s="364">
        <f>U45</f>
        <v>8993</v>
      </c>
      <c r="Z33" s="364"/>
      <c r="AA33" s="364"/>
      <c r="AB33" s="364"/>
      <c r="AC33" s="196" t="s">
        <v>33</v>
      </c>
    </row>
    <row r="34" spans="1:39" s="21" customFormat="1" ht="14.4">
      <c r="A34" s="197"/>
      <c r="B34" s="308"/>
      <c r="C34" s="308"/>
      <c r="D34" s="308"/>
      <c r="E34" s="308"/>
      <c r="F34" s="308"/>
      <c r="G34" s="308"/>
      <c r="H34" s="174"/>
      <c r="I34" s="382"/>
      <c r="J34" s="382"/>
      <c r="K34" s="382"/>
      <c r="L34" s="382"/>
      <c r="M34" s="382"/>
      <c r="N34" s="382"/>
      <c r="O34" s="382"/>
      <c r="P34" s="382"/>
      <c r="Q34" s="383"/>
      <c r="R34" s="308"/>
      <c r="S34" s="324" t="s">
        <v>34</v>
      </c>
      <c r="T34" s="321"/>
      <c r="U34" s="321"/>
      <c r="V34" s="321"/>
      <c r="W34" s="321"/>
      <c r="X34" s="308" t="s">
        <v>27</v>
      </c>
      <c r="Y34" s="364">
        <f>Y45</f>
        <v>11259</v>
      </c>
      <c r="Z34" s="364"/>
      <c r="AA34" s="364"/>
      <c r="AB34" s="364"/>
      <c r="AC34" s="196" t="s">
        <v>33</v>
      </c>
    </row>
    <row r="35" spans="1:39" s="21" customFormat="1" ht="14.7" customHeight="1">
      <c r="A35" s="195"/>
      <c r="B35" s="308"/>
      <c r="C35" s="308"/>
      <c r="D35" s="308"/>
      <c r="E35" s="308"/>
      <c r="F35" s="308"/>
      <c r="G35" s="308"/>
      <c r="H35" s="174"/>
      <c r="I35" s="308"/>
      <c r="J35" s="379">
        <f>V10</f>
        <v>45720</v>
      </c>
      <c r="K35" s="379"/>
      <c r="L35" s="379"/>
      <c r="M35" s="379"/>
      <c r="N35" s="379"/>
      <c r="O35" s="379"/>
      <c r="P35" s="379"/>
      <c r="Q35" s="174"/>
      <c r="R35" s="308"/>
      <c r="S35" s="324" t="s">
        <v>35</v>
      </c>
      <c r="T35" s="321"/>
      <c r="U35" s="308"/>
      <c r="V35" s="308"/>
      <c r="W35" s="308"/>
      <c r="X35" s="308" t="s">
        <v>27</v>
      </c>
      <c r="Y35" s="364">
        <f>AC45</f>
        <v>48.725533999999996</v>
      </c>
      <c r="Z35" s="364"/>
      <c r="AA35" s="364"/>
      <c r="AB35" s="364"/>
      <c r="AC35" s="196" t="s">
        <v>36</v>
      </c>
    </row>
    <row r="36" spans="1:39" s="21" customFormat="1" ht="14.4">
      <c r="A36" s="175"/>
      <c r="B36" s="177"/>
      <c r="C36" s="177"/>
      <c r="D36" s="177"/>
      <c r="E36" s="177"/>
      <c r="F36" s="177"/>
      <c r="G36" s="177"/>
      <c r="H36" s="178"/>
      <c r="I36" s="177"/>
      <c r="J36" s="177"/>
      <c r="K36" s="177"/>
      <c r="L36" s="177"/>
      <c r="M36" s="177"/>
      <c r="N36" s="177"/>
      <c r="O36" s="177"/>
      <c r="P36" s="177"/>
      <c r="Q36" s="178"/>
      <c r="R36" s="308"/>
      <c r="S36" s="336"/>
      <c r="T36" s="336"/>
      <c r="U36" s="336"/>
      <c r="V36" s="336"/>
      <c r="W36" s="336"/>
      <c r="X36" s="336"/>
      <c r="Y36" s="336"/>
      <c r="Z36" s="336"/>
      <c r="AA36" s="336"/>
      <c r="AB36" s="336"/>
      <c r="AC36" s="322"/>
    </row>
    <row r="37" spans="1:39" s="21" customFormat="1" ht="14.4">
      <c r="A37" s="200" t="s">
        <v>38</v>
      </c>
      <c r="B37" s="201"/>
      <c r="C37" s="201"/>
      <c r="D37" s="201"/>
      <c r="E37" s="201"/>
      <c r="F37" s="201"/>
      <c r="G37" s="201"/>
      <c r="H37" s="201"/>
      <c r="I37" s="221"/>
      <c r="J37" s="201"/>
      <c r="K37" s="201"/>
      <c r="L37" s="201"/>
      <c r="M37" s="201"/>
      <c r="N37" s="201"/>
      <c r="O37" s="201"/>
      <c r="P37" s="201"/>
      <c r="Q37" s="202"/>
      <c r="R37" s="308"/>
      <c r="S37" s="336"/>
      <c r="T37" s="336"/>
      <c r="U37" s="336"/>
      <c r="V37" s="336"/>
      <c r="W37" s="336"/>
      <c r="X37" s="336"/>
      <c r="Y37" s="336"/>
      <c r="Z37" s="336"/>
      <c r="AA37" s="336"/>
      <c r="AB37" s="336"/>
      <c r="AC37" s="322"/>
    </row>
    <row r="38" spans="1:39" s="21" customFormat="1" ht="14.4">
      <c r="A38" s="195"/>
      <c r="B38" s="308"/>
      <c r="C38" s="308"/>
      <c r="D38" s="308"/>
      <c r="E38" s="308"/>
      <c r="F38" s="308"/>
      <c r="G38" s="308"/>
      <c r="H38" s="308"/>
      <c r="I38" s="308"/>
      <c r="J38" s="337"/>
      <c r="K38" s="337"/>
      <c r="L38" s="337"/>
      <c r="M38" s="337"/>
      <c r="N38" s="337"/>
      <c r="O38" s="337"/>
      <c r="P38" s="337"/>
      <c r="Q38" s="174"/>
      <c r="R38" s="308"/>
      <c r="S38" s="336"/>
      <c r="T38" s="336"/>
      <c r="U38" s="336"/>
      <c r="V38" s="336"/>
      <c r="W38" s="336"/>
      <c r="X38" s="336"/>
      <c r="Y38" s="336"/>
      <c r="Z38" s="336"/>
      <c r="AA38" s="336"/>
      <c r="AB38" s="336"/>
      <c r="AC38" s="322"/>
    </row>
    <row r="39" spans="1:39" s="21" customFormat="1" ht="14.4">
      <c r="A39" s="175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8"/>
      <c r="R39" s="308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227"/>
    </row>
    <row r="40" spans="1:39" s="21" customFormat="1" ht="16.5" customHeight="1">
      <c r="A40" s="405" t="s">
        <v>39</v>
      </c>
      <c r="B40" s="406"/>
      <c r="C40" s="406"/>
      <c r="D40" s="406"/>
      <c r="E40" s="406"/>
      <c r="F40" s="406"/>
      <c r="G40" s="406"/>
      <c r="H40" s="406"/>
      <c r="I40" s="406"/>
      <c r="J40" s="406"/>
      <c r="K40" s="406"/>
      <c r="L40" s="406"/>
      <c r="M40" s="406"/>
      <c r="N40" s="406"/>
      <c r="O40" s="406"/>
      <c r="P40" s="406"/>
      <c r="Q40" s="407"/>
      <c r="R40" s="372" t="s">
        <v>67</v>
      </c>
      <c r="S40" s="373"/>
      <c r="T40" s="374"/>
      <c r="U40" s="372" t="s">
        <v>68</v>
      </c>
      <c r="V40" s="373"/>
      <c r="W40" s="373"/>
      <c r="X40" s="374"/>
      <c r="Y40" s="372" t="s">
        <v>69</v>
      </c>
      <c r="Z40" s="373"/>
      <c r="AA40" s="373"/>
      <c r="AB40" s="374"/>
      <c r="AC40" s="299" t="s">
        <v>70</v>
      </c>
    </row>
    <row r="41" spans="1:39" s="21" customFormat="1" ht="16.5" customHeight="1">
      <c r="A41" s="408"/>
      <c r="B41" s="409"/>
      <c r="C41" s="409"/>
      <c r="D41" s="409"/>
      <c r="E41" s="409"/>
      <c r="F41" s="409"/>
      <c r="G41" s="409"/>
      <c r="H41" s="409"/>
      <c r="I41" s="409"/>
      <c r="J41" s="409"/>
      <c r="K41" s="409"/>
      <c r="L41" s="409"/>
      <c r="M41" s="409"/>
      <c r="N41" s="409"/>
      <c r="O41" s="409"/>
      <c r="P41" s="409"/>
      <c r="Q41" s="410"/>
      <c r="R41" s="390" t="s">
        <v>71</v>
      </c>
      <c r="S41" s="391"/>
      <c r="T41" s="392"/>
      <c r="U41" s="390" t="s">
        <v>72</v>
      </c>
      <c r="V41" s="391"/>
      <c r="W41" s="391"/>
      <c r="X41" s="392"/>
      <c r="Y41" s="390" t="s">
        <v>72</v>
      </c>
      <c r="Z41" s="391"/>
      <c r="AA41" s="391"/>
      <c r="AB41" s="392"/>
      <c r="AC41" s="298" t="s">
        <v>73</v>
      </c>
      <c r="AF41" s="419"/>
      <c r="AG41" s="419"/>
      <c r="AH41" s="419"/>
      <c r="AI41" s="419"/>
      <c r="AJ41" s="419"/>
      <c r="AK41" s="419"/>
      <c r="AL41" s="419"/>
      <c r="AM41" s="419"/>
    </row>
    <row r="42" spans="1:39" s="56" customFormat="1" ht="18" customHeight="1">
      <c r="A42" s="338"/>
      <c r="B42" s="308" t="s">
        <v>166</v>
      </c>
      <c r="C42" s="339"/>
      <c r="D42" s="339"/>
      <c r="E42" s="339"/>
      <c r="F42" s="339"/>
      <c r="G42" s="339"/>
      <c r="H42" s="339"/>
      <c r="I42" s="201"/>
      <c r="J42" s="201"/>
      <c r="K42" s="201"/>
      <c r="L42" s="201"/>
      <c r="M42" s="201"/>
      <c r="N42" s="201"/>
      <c r="O42" s="201"/>
      <c r="P42" s="201"/>
      <c r="Q42" s="174"/>
      <c r="R42" s="420">
        <f>CI!W42</f>
        <v>1</v>
      </c>
      <c r="S42" s="421"/>
      <c r="T42" s="422"/>
      <c r="U42" s="426">
        <f>+'Summary PL'!L31</f>
        <v>8993</v>
      </c>
      <c r="V42" s="427"/>
      <c r="W42" s="427"/>
      <c r="X42" s="428"/>
      <c r="Y42" s="426">
        <f>+'Summary PL'!M31</f>
        <v>11259</v>
      </c>
      <c r="Z42" s="427"/>
      <c r="AA42" s="427"/>
      <c r="AB42" s="428"/>
      <c r="AC42" s="140">
        <f>+'Summary PL'!K31</f>
        <v>48.725533999999996</v>
      </c>
      <c r="AE42" s="55"/>
    </row>
    <row r="43" spans="1:39" s="21" customFormat="1" ht="18" customHeight="1">
      <c r="A43" s="195"/>
      <c r="B43" s="308" t="str">
        <f>CI!B43</f>
        <v>Система управления</v>
      </c>
      <c r="C43" s="308"/>
      <c r="D43" s="308"/>
      <c r="E43" s="308"/>
      <c r="F43" s="30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174"/>
      <c r="R43" s="423" t="str">
        <f>CI!W43</f>
        <v>/ комплект</v>
      </c>
      <c r="S43" s="424"/>
      <c r="T43" s="425"/>
      <c r="U43" s="416"/>
      <c r="V43" s="417"/>
      <c r="W43" s="417"/>
      <c r="X43" s="418"/>
      <c r="Y43" s="416"/>
      <c r="Z43" s="417"/>
      <c r="AA43" s="417"/>
      <c r="AB43" s="418"/>
      <c r="AC43" s="140"/>
    </row>
    <row r="44" spans="1:39" s="21" customFormat="1" ht="18" customHeight="1" thickBot="1">
      <c r="A44" s="197"/>
      <c r="B44" s="320"/>
      <c r="C44" s="320"/>
      <c r="D44" s="320"/>
      <c r="E44" s="320"/>
      <c r="F44" s="320"/>
      <c r="G44" s="320"/>
      <c r="H44" s="320"/>
      <c r="I44" s="222"/>
      <c r="J44" s="222"/>
      <c r="K44" s="222"/>
      <c r="L44" s="222"/>
      <c r="M44" s="222"/>
      <c r="N44" s="222"/>
      <c r="O44" s="222"/>
      <c r="P44" s="222"/>
      <c r="Q44" s="217"/>
      <c r="R44" s="340"/>
      <c r="S44" s="340"/>
      <c r="T44" s="118"/>
      <c r="U44" s="320"/>
      <c r="V44" s="320"/>
      <c r="W44" s="320"/>
      <c r="X44" s="86"/>
      <c r="Y44" s="60"/>
      <c r="Z44" s="60"/>
      <c r="AA44" s="60"/>
      <c r="AB44" s="86"/>
      <c r="AC44" s="140"/>
    </row>
    <row r="45" spans="1:39" s="21" customFormat="1" ht="18" customHeight="1" thickBot="1">
      <c r="A45" s="206"/>
      <c r="B45" s="207"/>
      <c r="C45" s="207"/>
      <c r="D45" s="207"/>
      <c r="E45" s="207"/>
      <c r="F45" s="207"/>
      <c r="G45" s="207"/>
      <c r="H45" s="207"/>
      <c r="I45" s="387"/>
      <c r="J45" s="387"/>
      <c r="K45" s="387"/>
      <c r="L45" s="387"/>
      <c r="M45" s="387"/>
      <c r="N45" s="387"/>
      <c r="O45" s="387"/>
      <c r="P45" s="387"/>
      <c r="Q45" s="415"/>
      <c r="R45" s="434"/>
      <c r="S45" s="435"/>
      <c r="T45" s="436"/>
      <c r="U45" s="429">
        <f>SUM(U42:X43)</f>
        <v>8993</v>
      </c>
      <c r="V45" s="388"/>
      <c r="W45" s="388"/>
      <c r="X45" s="430"/>
      <c r="Y45" s="431">
        <f>SUM(Y42:AB43)</f>
        <v>11259</v>
      </c>
      <c r="Z45" s="432"/>
      <c r="AA45" s="432"/>
      <c r="AB45" s="433"/>
      <c r="AC45" s="141">
        <f>SUM(AC42:AC43)</f>
        <v>48.725533999999996</v>
      </c>
    </row>
    <row r="46" spans="1:39">
      <c r="A46" s="183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5"/>
    </row>
    <row r="47" spans="1:39">
      <c r="A47" s="186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  <c r="W47" s="325"/>
      <c r="X47" s="325"/>
      <c r="Y47" s="325"/>
      <c r="Z47" s="325"/>
      <c r="AA47" s="325"/>
      <c r="AB47" s="325"/>
      <c r="AC47" s="187"/>
    </row>
    <row r="48" spans="1:39">
      <c r="A48" s="186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  <c r="W48" s="325"/>
      <c r="X48" s="325"/>
      <c r="Y48" s="325"/>
      <c r="Z48" s="325"/>
      <c r="AA48" s="325"/>
      <c r="AB48" s="325"/>
      <c r="AC48" s="187"/>
    </row>
    <row r="49" spans="1:29">
      <c r="A49" s="186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  <c r="W49" s="325"/>
      <c r="X49" s="325"/>
      <c r="Y49" s="325"/>
      <c r="Z49" s="325"/>
      <c r="AA49" s="325"/>
      <c r="AB49" s="325"/>
      <c r="AC49" s="187"/>
    </row>
    <row r="50" spans="1:29">
      <c r="A50" s="186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325"/>
      <c r="X50" s="325"/>
      <c r="Y50" s="325"/>
      <c r="Z50" s="325"/>
      <c r="AA50" s="325"/>
      <c r="AB50" s="325"/>
      <c r="AC50" s="187"/>
    </row>
    <row r="51" spans="1:29">
      <c r="A51" s="186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5"/>
      <c r="V51" s="325"/>
      <c r="W51" s="325"/>
      <c r="X51" s="325"/>
      <c r="Y51" s="325"/>
      <c r="Z51" s="325"/>
      <c r="AA51" s="325"/>
      <c r="AB51" s="325"/>
      <c r="AC51" s="187"/>
    </row>
    <row r="52" spans="1:29">
      <c r="A52" s="186"/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325"/>
      <c r="T52" s="325"/>
      <c r="U52" s="325"/>
      <c r="V52" s="325"/>
      <c r="W52" s="325"/>
      <c r="X52" s="325"/>
      <c r="Y52" s="325"/>
      <c r="Z52" s="325"/>
      <c r="AA52" s="325"/>
      <c r="AB52" s="325"/>
      <c r="AC52" s="187"/>
    </row>
    <row r="53" spans="1:29" ht="14.4">
      <c r="A53" s="195"/>
      <c r="B53" s="308"/>
      <c r="C53" s="308"/>
      <c r="D53" s="308"/>
      <c r="E53" s="308"/>
      <c r="F53" s="308"/>
      <c r="G53" s="308"/>
      <c r="H53" s="308"/>
      <c r="I53" s="308"/>
      <c r="J53" s="308"/>
      <c r="K53" s="308"/>
      <c r="L53" s="308"/>
      <c r="M53" s="308"/>
      <c r="N53" s="308"/>
      <c r="O53" s="325"/>
      <c r="P53" s="325"/>
      <c r="Q53" s="325"/>
      <c r="R53" s="325"/>
      <c r="S53" s="308" t="s">
        <v>46</v>
      </c>
      <c r="T53" s="325"/>
      <c r="U53" s="325"/>
      <c r="V53" s="325"/>
      <c r="W53" s="325"/>
      <c r="X53" s="325"/>
      <c r="Y53" s="325"/>
      <c r="Z53" s="325"/>
      <c r="AA53" s="325"/>
      <c r="AB53" s="325"/>
      <c r="AC53" s="187"/>
    </row>
    <row r="54" spans="1:29" ht="14.4">
      <c r="A54" s="195" t="s">
        <v>47</v>
      </c>
      <c r="B54" s="308"/>
      <c r="C54" s="308"/>
      <c r="D54" s="308"/>
      <c r="E54" s="308"/>
      <c r="F54" s="308"/>
      <c r="G54" s="308"/>
      <c r="H54" s="308"/>
      <c r="I54" s="308"/>
      <c r="J54" s="308"/>
      <c r="K54" s="308"/>
      <c r="L54" s="308"/>
      <c r="M54" s="308"/>
      <c r="N54" s="308"/>
      <c r="O54" s="325"/>
      <c r="P54" s="325"/>
      <c r="Q54" s="325"/>
      <c r="R54" s="325"/>
      <c r="S54" s="325"/>
      <c r="T54" s="325"/>
      <c r="U54" s="325"/>
      <c r="V54" s="325"/>
      <c r="W54" s="325"/>
      <c r="X54" s="325"/>
      <c r="Y54" s="325"/>
      <c r="Z54" s="325"/>
      <c r="AA54" s="325"/>
      <c r="AB54" s="325"/>
      <c r="AC54" s="187"/>
    </row>
    <row r="55" spans="1:29" ht="14.4">
      <c r="A55" s="195" t="s">
        <v>48</v>
      </c>
      <c r="B55" s="308"/>
      <c r="C55" s="308"/>
      <c r="D55" s="308"/>
      <c r="E55" s="308"/>
      <c r="F55" s="308"/>
      <c r="G55" s="308"/>
      <c r="H55" s="308"/>
      <c r="I55" s="308"/>
      <c r="J55" s="308"/>
      <c r="K55" s="308"/>
      <c r="L55" s="308"/>
      <c r="M55" s="308"/>
      <c r="N55" s="308"/>
      <c r="O55" s="325"/>
      <c r="P55" s="325"/>
      <c r="Q55" s="325"/>
      <c r="R55" s="325"/>
      <c r="S55" s="325"/>
      <c r="T55" s="325"/>
      <c r="U55" s="325"/>
      <c r="V55" s="325"/>
      <c r="W55" s="208"/>
      <c r="X55" s="208"/>
      <c r="Y55" s="325"/>
      <c r="Z55" s="325"/>
      <c r="AA55" s="325"/>
      <c r="AB55" s="325"/>
      <c r="AC55" s="187"/>
    </row>
    <row r="56" spans="1:29" ht="14.4">
      <c r="A56" s="195" t="s">
        <v>74</v>
      </c>
      <c r="B56" s="308"/>
      <c r="C56" s="308"/>
      <c r="D56" s="308"/>
      <c r="E56" s="308"/>
      <c r="F56" s="308"/>
      <c r="G56" s="308"/>
      <c r="H56" s="308"/>
      <c r="I56" s="308"/>
      <c r="J56" s="308"/>
      <c r="K56" s="308"/>
      <c r="L56" s="308"/>
      <c r="M56" s="308"/>
      <c r="N56" s="308"/>
      <c r="O56" s="325"/>
      <c r="P56" s="325"/>
      <c r="Q56" s="325"/>
      <c r="R56" s="325"/>
      <c r="S56" s="325"/>
      <c r="T56" s="325"/>
      <c r="U56" s="325"/>
      <c r="V56" s="385" t="s">
        <v>157</v>
      </c>
      <c r="W56" s="385"/>
      <c r="X56" s="385"/>
      <c r="Y56" s="385"/>
      <c r="Z56" s="385"/>
      <c r="AA56" s="385"/>
      <c r="AB56" s="385"/>
      <c r="AC56" s="386"/>
    </row>
    <row r="57" spans="1:29" ht="14.4">
      <c r="A57" s="195" t="s">
        <v>50</v>
      </c>
      <c r="B57" s="308"/>
      <c r="C57" s="308"/>
      <c r="D57" s="308"/>
      <c r="E57" s="308"/>
      <c r="F57" s="308"/>
      <c r="G57" s="308"/>
      <c r="H57" s="308"/>
      <c r="I57" s="308"/>
      <c r="J57" s="308"/>
      <c r="K57" s="308"/>
      <c r="L57" s="308"/>
      <c r="M57" s="308"/>
      <c r="N57" s="308"/>
      <c r="O57" s="325"/>
      <c r="P57" s="325"/>
      <c r="Q57" s="325"/>
      <c r="R57" s="325"/>
      <c r="S57" s="324"/>
      <c r="T57" s="325"/>
      <c r="U57" s="341"/>
      <c r="V57" s="341"/>
      <c r="W57" s="341"/>
      <c r="X57" s="341"/>
      <c r="Y57" s="341"/>
      <c r="Z57" s="341"/>
      <c r="AA57" s="341"/>
      <c r="AB57" s="341"/>
      <c r="AC57" s="187"/>
    </row>
    <row r="58" spans="1:29" ht="12.6" thickBot="1">
      <c r="A58" s="20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90"/>
    </row>
    <row r="59" spans="1:29" ht="15" thickBot="1">
      <c r="A59" s="210" t="s">
        <v>51</v>
      </c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  <c r="AA59" s="211"/>
      <c r="AB59" s="211"/>
      <c r="AC59" s="212"/>
    </row>
  </sheetData>
  <protectedRanges>
    <protectedRange sqref="J43" name="범위1_1"/>
  </protectedRanges>
  <mergeCells count="38">
    <mergeCell ref="AJ41:AM41"/>
    <mergeCell ref="U40:X40"/>
    <mergeCell ref="Y40:AB40"/>
    <mergeCell ref="U41:X41"/>
    <mergeCell ref="Y41:AB41"/>
    <mergeCell ref="V56:AC56"/>
    <mergeCell ref="AF41:AI41"/>
    <mergeCell ref="R42:T42"/>
    <mergeCell ref="R43:T43"/>
    <mergeCell ref="U42:X42"/>
    <mergeCell ref="U45:X45"/>
    <mergeCell ref="Y45:AB45"/>
    <mergeCell ref="R45:T45"/>
    <mergeCell ref="R41:T41"/>
    <mergeCell ref="Y42:AB42"/>
    <mergeCell ref="R40:T40"/>
    <mergeCell ref="I45:Q45"/>
    <mergeCell ref="U43:X43"/>
    <mergeCell ref="Y43:AB43"/>
    <mergeCell ref="A40:Q41"/>
    <mergeCell ref="J35:P35"/>
    <mergeCell ref="Y32:AB32"/>
    <mergeCell ref="I29:Q30"/>
    <mergeCell ref="I33:Q34"/>
    <mergeCell ref="I31:Q32"/>
    <mergeCell ref="Y33:AB33"/>
    <mergeCell ref="Y34:AB34"/>
    <mergeCell ref="Y35:AB35"/>
    <mergeCell ref="A6:AC6"/>
    <mergeCell ref="V8:Z8"/>
    <mergeCell ref="V10:Z10"/>
    <mergeCell ref="I26:Q26"/>
    <mergeCell ref="S15:AC16"/>
    <mergeCell ref="S18:AC18"/>
    <mergeCell ref="S20:AC20"/>
    <mergeCell ref="S22:AC22"/>
    <mergeCell ref="S24:AC24"/>
    <mergeCell ref="S26:AC26"/>
  </mergeCells>
  <phoneticPr fontId="9" type="noConversion"/>
  <hyperlinks>
    <hyperlink ref="B22" r:id="rId1" xr:uid="{0AD328FD-D3C4-411F-8D3E-AB5B02D45A78}"/>
    <hyperlink ref="B17" r:id="rId2" xr:uid="{A2E57860-130A-4414-8BFC-D342F5E432A9}"/>
  </hyperlinks>
  <pageMargins left="0.39370078740157483" right="0.39370078740157483" top="0.59055118110236227" bottom="0.39370078740157483" header="0.31496062992125984" footer="0.23622047244094491"/>
  <pageSetup paperSize="9" scale="71" orientation="portrait" horizontalDpi="1200" verticalDpi="1200" r:id="rId3"/>
  <headerFooter alignWithMargin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972D-56AD-4F6D-B5B0-4E29749415B4}">
  <sheetPr>
    <tabColor rgb="FF00B0F0"/>
    <pageSetUpPr fitToPage="1"/>
  </sheetPr>
  <dimension ref="A1:U68"/>
  <sheetViews>
    <sheetView showGridLines="0" view="pageBreakPreview" topLeftCell="B5" zoomScale="90" zoomScaleNormal="80" zoomScaleSheetLayoutView="90" workbookViewId="0">
      <selection activeCell="K49" sqref="K49"/>
    </sheetView>
  </sheetViews>
  <sheetFormatPr defaultColWidth="10" defaultRowHeight="13.8"/>
  <cols>
    <col min="1" max="1" width="18.09765625" style="42" customWidth="1"/>
    <col min="2" max="2" width="19.296875" style="42" customWidth="1"/>
    <col min="3" max="3" width="29.296875" style="42" customWidth="1"/>
    <col min="4" max="4" width="51.19921875" style="42" customWidth="1"/>
    <col min="5" max="5" width="15.69921875" style="11" customWidth="1"/>
    <col min="6" max="6" width="11.19921875" style="319" customWidth="1"/>
    <col min="7" max="7" width="9.19921875" style="43" customWidth="1"/>
    <col min="8" max="8" width="11.5" style="54" customWidth="1"/>
    <col min="9" max="10" width="11.5" style="54" bestFit="1" customWidth="1"/>
    <col min="11" max="11" width="11.69921875" style="54" customWidth="1"/>
    <col min="12" max="12" width="17.5" style="46" customWidth="1"/>
    <col min="13" max="13" width="17.5" style="54" customWidth="1"/>
    <col min="14" max="14" width="17.3984375" style="46" customWidth="1"/>
    <col min="15" max="15" width="15" style="45" customWidth="1"/>
    <col min="16" max="16" width="16.09765625" style="91" customWidth="1"/>
    <col min="17" max="17" width="10" style="11"/>
    <col min="18" max="18" width="21.69921875" style="11" customWidth="1"/>
    <col min="19" max="20" width="10" style="12"/>
    <col min="21" max="16384" width="10" style="13"/>
  </cols>
  <sheetData>
    <row r="1" spans="1:21" s="8" customFormat="1" ht="14.25" customHeight="1">
      <c r="A1" s="5"/>
      <c r="B1" s="5"/>
      <c r="C1" s="5"/>
      <c r="D1" s="5"/>
      <c r="E1" s="6"/>
      <c r="F1" s="309"/>
      <c r="G1" s="7"/>
      <c r="H1" s="94"/>
      <c r="I1" s="47"/>
      <c r="J1" s="47"/>
      <c r="K1" s="47"/>
      <c r="M1" s="47"/>
      <c r="N1" s="5"/>
      <c r="O1" s="9" t="s">
        <v>0</v>
      </c>
      <c r="P1" s="40"/>
      <c r="Q1" s="270" t="s">
        <v>75</v>
      </c>
      <c r="R1" s="271" t="s">
        <v>76</v>
      </c>
      <c r="S1" s="271" t="s">
        <v>77</v>
      </c>
      <c r="T1" s="272"/>
      <c r="U1" s="273"/>
    </row>
    <row r="2" spans="1:21" s="8" customFormat="1" ht="14.25" customHeight="1">
      <c r="A2" s="5"/>
      <c r="B2" s="5"/>
      <c r="C2" s="5"/>
      <c r="D2" s="5"/>
      <c r="E2" s="6"/>
      <c r="F2" s="309"/>
      <c r="G2" s="7"/>
      <c r="H2" s="94"/>
      <c r="I2" s="47"/>
      <c r="J2" s="47"/>
      <c r="K2" s="47"/>
      <c r="M2" s="47"/>
      <c r="N2" s="5"/>
      <c r="O2" s="9" t="s">
        <v>1</v>
      </c>
      <c r="P2" s="40"/>
      <c r="Q2" s="273"/>
      <c r="R2" s="271" t="s">
        <v>78</v>
      </c>
      <c r="S2" s="271" t="s">
        <v>79</v>
      </c>
      <c r="T2" s="273"/>
      <c r="U2" s="273"/>
    </row>
    <row r="3" spans="1:21" s="8" customFormat="1" ht="14.25" customHeight="1">
      <c r="A3" s="5"/>
      <c r="B3" s="5"/>
      <c r="C3" s="5"/>
      <c r="D3" s="5"/>
      <c r="E3" s="6"/>
      <c r="F3" s="309"/>
      <c r="G3" s="7"/>
      <c r="H3" s="94"/>
      <c r="I3" s="47"/>
      <c r="J3" s="47"/>
      <c r="K3" s="47"/>
      <c r="M3" s="47"/>
      <c r="N3" s="5"/>
      <c r="O3" s="9" t="s">
        <v>2</v>
      </c>
      <c r="P3" s="40"/>
      <c r="Q3" s="144"/>
      <c r="R3" s="271" t="s">
        <v>80</v>
      </c>
      <c r="S3" s="271" t="s">
        <v>81</v>
      </c>
      <c r="T3" s="273"/>
      <c r="U3" s="273"/>
    </row>
    <row r="4" spans="1:21" s="8" customFormat="1" ht="14.25" customHeight="1">
      <c r="A4" s="5"/>
      <c r="B4" s="5"/>
      <c r="C4" s="5"/>
      <c r="D4" s="5"/>
      <c r="E4" s="6"/>
      <c r="F4" s="309"/>
      <c r="G4" s="7"/>
      <c r="H4" s="94"/>
      <c r="I4" s="47"/>
      <c r="J4" s="47"/>
      <c r="K4" s="47"/>
      <c r="M4" s="47"/>
      <c r="N4" s="5"/>
      <c r="O4" s="9" t="s">
        <v>3</v>
      </c>
      <c r="P4" s="40"/>
      <c r="Q4" s="144"/>
      <c r="R4" s="271" t="s">
        <v>82</v>
      </c>
      <c r="S4" s="271" t="s">
        <v>83</v>
      </c>
      <c r="T4" s="273"/>
      <c r="U4" s="273"/>
    </row>
    <row r="5" spans="1:21" s="8" customFormat="1" ht="14.25" customHeight="1">
      <c r="A5" s="5"/>
      <c r="B5" s="5"/>
      <c r="C5" s="5"/>
      <c r="D5" s="5"/>
      <c r="E5" s="6"/>
      <c r="F5" s="309"/>
      <c r="G5" s="7"/>
      <c r="H5" s="94"/>
      <c r="I5" s="47"/>
      <c r="J5" s="47"/>
      <c r="K5" s="47"/>
      <c r="M5" s="47"/>
      <c r="N5" s="5"/>
      <c r="O5" s="9" t="s">
        <v>4</v>
      </c>
      <c r="P5" s="40"/>
      <c r="Q5" s="144"/>
    </row>
    <row r="6" spans="1:21" ht="52.2" customHeight="1">
      <c r="A6" s="412" t="s">
        <v>84</v>
      </c>
      <c r="B6" s="412"/>
      <c r="C6" s="413"/>
      <c r="D6" s="413"/>
      <c r="E6" s="413"/>
      <c r="F6" s="413"/>
      <c r="G6" s="413"/>
      <c r="H6" s="413"/>
      <c r="I6" s="413"/>
      <c r="J6" s="413"/>
      <c r="K6" s="413"/>
      <c r="L6" s="413"/>
      <c r="M6" s="413"/>
      <c r="N6" s="413"/>
      <c r="O6" s="413"/>
      <c r="P6" s="413"/>
      <c r="Q6" s="22"/>
    </row>
    <row r="7" spans="1:21" ht="17.25" customHeight="1">
      <c r="A7" s="147" t="s">
        <v>85</v>
      </c>
      <c r="B7" s="147" t="s">
        <v>86</v>
      </c>
      <c r="C7" s="148"/>
      <c r="D7" s="148"/>
      <c r="E7" s="148"/>
      <c r="F7" s="31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22"/>
    </row>
    <row r="8" spans="1:21" ht="17.25" customHeight="1">
      <c r="A8" s="147"/>
      <c r="B8" s="147" t="s">
        <v>87</v>
      </c>
      <c r="C8" s="148"/>
      <c r="D8" s="148"/>
      <c r="E8" s="148"/>
      <c r="F8" s="310"/>
      <c r="G8" s="120"/>
      <c r="H8" s="120"/>
      <c r="I8" s="120"/>
      <c r="J8" s="120"/>
      <c r="K8" s="120"/>
      <c r="L8" s="120"/>
      <c r="M8" s="120"/>
      <c r="N8" s="120"/>
      <c r="O8" s="120"/>
      <c r="P8" s="120"/>
      <c r="T8" s="144"/>
      <c r="U8" s="145"/>
    </row>
    <row r="9" spans="1:21" s="21" customFormat="1" ht="17.25" customHeight="1" thickBot="1">
      <c r="A9" s="147" t="s">
        <v>88</v>
      </c>
      <c r="B9" s="147" t="str">
        <f>PL!V8</f>
        <v>PGU-DE-0175</v>
      </c>
      <c r="C9" s="147"/>
      <c r="D9" s="149"/>
      <c r="E9" s="29"/>
      <c r="F9" s="311"/>
      <c r="G9" s="16"/>
      <c r="H9" s="48"/>
      <c r="I9" s="48"/>
      <c r="J9" s="48"/>
      <c r="K9" s="95"/>
      <c r="L9" s="17"/>
      <c r="M9" s="48"/>
      <c r="N9" s="17"/>
      <c r="O9" s="19"/>
      <c r="P9" s="19"/>
      <c r="T9" s="144"/>
      <c r="U9" s="145"/>
    </row>
    <row r="10" spans="1:21" s="21" customFormat="1" ht="21" customHeight="1">
      <c r="A10" s="231" t="s">
        <v>89</v>
      </c>
      <c r="B10" s="232" t="str">
        <f>PL!B13</f>
        <v>CCGT Turkestan LLP</v>
      </c>
      <c r="C10" s="232"/>
      <c r="D10" s="233"/>
      <c r="E10" s="234"/>
      <c r="F10" s="311"/>
      <c r="G10" s="16"/>
      <c r="H10" s="48"/>
      <c r="I10" s="48"/>
      <c r="J10" s="48"/>
      <c r="K10" s="95"/>
      <c r="L10" s="17"/>
      <c r="M10" s="48"/>
      <c r="N10" s="17"/>
      <c r="O10" s="19"/>
      <c r="P10" s="19"/>
      <c r="T10" s="144"/>
      <c r="U10" s="145"/>
    </row>
    <row r="11" spans="1:21" s="21" customFormat="1" ht="21" customHeight="1" thickBot="1">
      <c r="A11" s="248" t="s">
        <v>90</v>
      </c>
      <c r="B11" s="238" t="str">
        <f>PL!B14&amp;PL!B15</f>
        <v>Republic of Kazakhstan, Turkestan region, Sairam district, Aksukent rural district, Aksu village, Zhibek Zholy street, building 55</v>
      </c>
      <c r="C11" s="238"/>
      <c r="D11" s="249"/>
      <c r="E11" s="240"/>
      <c r="F11" s="311"/>
      <c r="G11" s="16"/>
      <c r="H11" s="48"/>
      <c r="I11" s="48"/>
      <c r="J11" s="48"/>
      <c r="K11" s="95"/>
      <c r="L11" s="17"/>
      <c r="M11" s="48"/>
      <c r="N11" s="17"/>
      <c r="O11" s="19"/>
      <c r="P11" s="19"/>
      <c r="T11" s="144"/>
      <c r="U11" s="145"/>
    </row>
    <row r="12" spans="1:21" s="24" customFormat="1" ht="23.7" customHeight="1">
      <c r="A12" s="440" t="s">
        <v>91</v>
      </c>
      <c r="B12" s="442" t="s">
        <v>158</v>
      </c>
      <c r="C12" s="442" t="s">
        <v>159</v>
      </c>
      <c r="D12" s="442" t="s">
        <v>161</v>
      </c>
      <c r="E12" s="442" t="s">
        <v>160</v>
      </c>
      <c r="F12" s="444" t="s">
        <v>92</v>
      </c>
      <c r="G12" s="444"/>
      <c r="H12" s="445" t="s">
        <v>93</v>
      </c>
      <c r="I12" s="445"/>
      <c r="J12" s="445"/>
      <c r="K12" s="445"/>
      <c r="L12" s="446" t="s">
        <v>107</v>
      </c>
      <c r="M12" s="448" t="s">
        <v>108</v>
      </c>
      <c r="N12" s="446" t="s">
        <v>94</v>
      </c>
      <c r="O12" s="450" t="s">
        <v>95</v>
      </c>
      <c r="P12" s="452" t="s">
        <v>96</v>
      </c>
      <c r="R12" s="23"/>
      <c r="S12" s="23"/>
      <c r="T12" s="23"/>
    </row>
    <row r="13" spans="1:21" s="24" customFormat="1" ht="39" customHeight="1">
      <c r="A13" s="441"/>
      <c r="B13" s="443"/>
      <c r="C13" s="443"/>
      <c r="D13" s="443"/>
      <c r="E13" s="443"/>
      <c r="F13" s="312" t="s">
        <v>97</v>
      </c>
      <c r="G13" s="300" t="s">
        <v>98</v>
      </c>
      <c r="H13" s="96" t="s">
        <v>99</v>
      </c>
      <c r="I13" s="96" t="s">
        <v>100</v>
      </c>
      <c r="J13" s="96" t="s">
        <v>101</v>
      </c>
      <c r="K13" s="96" t="s">
        <v>102</v>
      </c>
      <c r="L13" s="447"/>
      <c r="M13" s="449"/>
      <c r="N13" s="447"/>
      <c r="O13" s="451"/>
      <c r="P13" s="453"/>
      <c r="R13" s="23"/>
      <c r="S13" s="23"/>
      <c r="T13" s="23"/>
    </row>
    <row r="14" spans="1:21" s="93" customFormat="1" ht="32.1" customHeight="1">
      <c r="A14" s="181">
        <v>1</v>
      </c>
      <c r="B14" s="182"/>
      <c r="C14" s="146" t="s">
        <v>168</v>
      </c>
      <c r="D14" s="295" t="s">
        <v>169</v>
      </c>
      <c r="E14" s="297" t="s">
        <v>236</v>
      </c>
      <c r="F14" s="313">
        <v>1</v>
      </c>
      <c r="G14" s="182" t="s">
        <v>103</v>
      </c>
      <c r="H14" s="293">
        <v>130</v>
      </c>
      <c r="I14" s="293">
        <v>90</v>
      </c>
      <c r="J14" s="293">
        <v>130</v>
      </c>
      <c r="K14" s="292">
        <f t="shared" ref="K14:K30" si="0">+H14*I14*J14/100^3</f>
        <v>1.5209999999999999</v>
      </c>
      <c r="L14" s="286">
        <v>515</v>
      </c>
      <c r="M14" s="293">
        <v>596</v>
      </c>
      <c r="N14" s="27"/>
      <c r="O14" s="353" t="s">
        <v>189</v>
      </c>
      <c r="P14" s="139" t="s">
        <v>190</v>
      </c>
      <c r="Q14" s="28"/>
      <c r="R14" s="29"/>
      <c r="S14" s="29"/>
      <c r="T14" s="92"/>
    </row>
    <row r="15" spans="1:21" s="93" customFormat="1" ht="32.1" customHeight="1">
      <c r="A15" s="181">
        <v>2</v>
      </c>
      <c r="B15" s="182"/>
      <c r="C15" s="146" t="s">
        <v>171</v>
      </c>
      <c r="D15" s="295" t="s">
        <v>169</v>
      </c>
      <c r="E15" s="297" t="s">
        <v>236</v>
      </c>
      <c r="F15" s="313">
        <v>1</v>
      </c>
      <c r="G15" s="182" t="s">
        <v>103</v>
      </c>
      <c r="H15" s="293">
        <v>130</v>
      </c>
      <c r="I15" s="293">
        <v>90</v>
      </c>
      <c r="J15" s="293">
        <v>130</v>
      </c>
      <c r="K15" s="292">
        <f t="shared" si="0"/>
        <v>1.5209999999999999</v>
      </c>
      <c r="L15" s="286">
        <v>196</v>
      </c>
      <c r="M15" s="293">
        <v>277</v>
      </c>
      <c r="N15" s="27"/>
      <c r="O15" s="353" t="s">
        <v>189</v>
      </c>
      <c r="P15" s="139" t="s">
        <v>190</v>
      </c>
      <c r="Q15" s="28"/>
      <c r="R15" s="29"/>
      <c r="S15" s="29"/>
      <c r="T15" s="92"/>
    </row>
    <row r="16" spans="1:21" s="93" customFormat="1" ht="32.1" customHeight="1">
      <c r="A16" s="181">
        <v>3</v>
      </c>
      <c r="B16" s="182"/>
      <c r="C16" s="146" t="s">
        <v>172</v>
      </c>
      <c r="D16" s="295" t="s">
        <v>169</v>
      </c>
      <c r="E16" s="297" t="s">
        <v>236</v>
      </c>
      <c r="F16" s="313">
        <v>1</v>
      </c>
      <c r="G16" s="182" t="s">
        <v>103</v>
      </c>
      <c r="H16" s="293">
        <v>130</v>
      </c>
      <c r="I16" s="293">
        <v>90</v>
      </c>
      <c r="J16" s="293">
        <v>130</v>
      </c>
      <c r="K16" s="292">
        <f t="shared" si="0"/>
        <v>1.5209999999999999</v>
      </c>
      <c r="L16" s="286">
        <v>562</v>
      </c>
      <c r="M16" s="293">
        <v>643</v>
      </c>
      <c r="N16" s="27"/>
      <c r="O16" s="353" t="s">
        <v>189</v>
      </c>
      <c r="P16" s="139" t="s">
        <v>190</v>
      </c>
      <c r="Q16" s="28"/>
      <c r="R16" s="29"/>
      <c r="S16" s="29"/>
      <c r="T16" s="92"/>
    </row>
    <row r="17" spans="1:20" s="93" customFormat="1" ht="32.1" customHeight="1">
      <c r="A17" s="181">
        <v>4</v>
      </c>
      <c r="B17" s="182"/>
      <c r="C17" s="146" t="s">
        <v>173</v>
      </c>
      <c r="D17" s="295" t="s">
        <v>169</v>
      </c>
      <c r="E17" s="297" t="s">
        <v>236</v>
      </c>
      <c r="F17" s="313">
        <v>1</v>
      </c>
      <c r="G17" s="182" t="s">
        <v>103</v>
      </c>
      <c r="H17" s="293">
        <v>130</v>
      </c>
      <c r="I17" s="293">
        <v>90</v>
      </c>
      <c r="J17" s="293">
        <v>130</v>
      </c>
      <c r="K17" s="292">
        <f t="shared" si="0"/>
        <v>1.5209999999999999</v>
      </c>
      <c r="L17" s="286">
        <v>426</v>
      </c>
      <c r="M17" s="293">
        <v>507</v>
      </c>
      <c r="N17" s="27"/>
      <c r="O17" s="353" t="s">
        <v>189</v>
      </c>
      <c r="P17" s="139" t="s">
        <v>190</v>
      </c>
      <c r="Q17" s="28"/>
      <c r="R17" s="29"/>
      <c r="S17" s="29"/>
      <c r="T17" s="92"/>
    </row>
    <row r="18" spans="1:20" s="93" customFormat="1" ht="32.1" customHeight="1">
      <c r="A18" s="181">
        <v>5</v>
      </c>
      <c r="B18" s="182"/>
      <c r="C18" s="146" t="s">
        <v>174</v>
      </c>
      <c r="D18" s="295" t="s">
        <v>169</v>
      </c>
      <c r="E18" s="297" t="s">
        <v>236</v>
      </c>
      <c r="F18" s="313">
        <v>1</v>
      </c>
      <c r="G18" s="182" t="s">
        <v>103</v>
      </c>
      <c r="H18" s="293">
        <v>130</v>
      </c>
      <c r="I18" s="293">
        <v>90</v>
      </c>
      <c r="J18" s="293">
        <v>130</v>
      </c>
      <c r="K18" s="292">
        <f t="shared" si="0"/>
        <v>1.5209999999999999</v>
      </c>
      <c r="L18" s="286">
        <v>551</v>
      </c>
      <c r="M18" s="293">
        <v>632</v>
      </c>
      <c r="N18" s="27"/>
      <c r="O18" s="353" t="s">
        <v>189</v>
      </c>
      <c r="P18" s="139" t="s">
        <v>190</v>
      </c>
      <c r="Q18" s="28"/>
      <c r="R18" s="29"/>
      <c r="S18" s="29"/>
      <c r="T18" s="92"/>
    </row>
    <row r="19" spans="1:20" s="93" customFormat="1" ht="32.1" customHeight="1">
      <c r="A19" s="181">
        <v>6</v>
      </c>
      <c r="B19" s="182"/>
      <c r="C19" s="146" t="s">
        <v>175</v>
      </c>
      <c r="D19" s="295" t="s">
        <v>169</v>
      </c>
      <c r="E19" s="297" t="s">
        <v>236</v>
      </c>
      <c r="F19" s="313">
        <v>1</v>
      </c>
      <c r="G19" s="182" t="s">
        <v>103</v>
      </c>
      <c r="H19" s="293">
        <v>130</v>
      </c>
      <c r="I19" s="293">
        <v>90</v>
      </c>
      <c r="J19" s="293">
        <v>130</v>
      </c>
      <c r="K19" s="292">
        <f t="shared" si="0"/>
        <v>1.5209999999999999</v>
      </c>
      <c r="L19" s="286">
        <v>552</v>
      </c>
      <c r="M19" s="293">
        <v>633</v>
      </c>
      <c r="N19" s="27"/>
      <c r="O19" s="353" t="s">
        <v>189</v>
      </c>
      <c r="P19" s="139" t="s">
        <v>190</v>
      </c>
      <c r="Q19" s="28"/>
      <c r="R19" s="29"/>
      <c r="S19" s="29"/>
      <c r="T19" s="92"/>
    </row>
    <row r="20" spans="1:20" s="93" customFormat="1" ht="32.1" customHeight="1">
      <c r="A20" s="181">
        <v>7</v>
      </c>
      <c r="B20" s="182"/>
      <c r="C20" s="146" t="s">
        <v>176</v>
      </c>
      <c r="D20" s="295" t="s">
        <v>169</v>
      </c>
      <c r="E20" s="297" t="s">
        <v>236</v>
      </c>
      <c r="F20" s="313">
        <v>1</v>
      </c>
      <c r="G20" s="182" t="s">
        <v>103</v>
      </c>
      <c r="H20" s="293">
        <v>130</v>
      </c>
      <c r="I20" s="293">
        <v>90</v>
      </c>
      <c r="J20" s="293">
        <v>130</v>
      </c>
      <c r="K20" s="292">
        <f t="shared" si="0"/>
        <v>1.5209999999999999</v>
      </c>
      <c r="L20" s="286">
        <v>560</v>
      </c>
      <c r="M20" s="293">
        <v>641</v>
      </c>
      <c r="N20" s="27"/>
      <c r="O20" s="353" t="s">
        <v>189</v>
      </c>
      <c r="P20" s="139" t="s">
        <v>190</v>
      </c>
      <c r="Q20" s="28"/>
      <c r="R20" s="29"/>
      <c r="S20" s="29"/>
      <c r="T20" s="92"/>
    </row>
    <row r="21" spans="1:20" s="93" customFormat="1" ht="32.1" customHeight="1">
      <c r="A21" s="181">
        <v>8</v>
      </c>
      <c r="B21" s="182"/>
      <c r="C21" s="146" t="s">
        <v>177</v>
      </c>
      <c r="D21" s="295" t="s">
        <v>169</v>
      </c>
      <c r="E21" s="297" t="s">
        <v>236</v>
      </c>
      <c r="F21" s="313">
        <v>1</v>
      </c>
      <c r="G21" s="182" t="s">
        <v>103</v>
      </c>
      <c r="H21" s="293">
        <v>130</v>
      </c>
      <c r="I21" s="293">
        <v>90</v>
      </c>
      <c r="J21" s="293">
        <v>130</v>
      </c>
      <c r="K21" s="292">
        <f t="shared" si="0"/>
        <v>1.5209999999999999</v>
      </c>
      <c r="L21" s="286">
        <v>552</v>
      </c>
      <c r="M21" s="293">
        <v>633</v>
      </c>
      <c r="N21" s="27"/>
      <c r="O21" s="353" t="s">
        <v>189</v>
      </c>
      <c r="P21" s="139" t="s">
        <v>190</v>
      </c>
      <c r="Q21" s="28"/>
      <c r="R21" s="29"/>
      <c r="S21" s="29"/>
      <c r="T21" s="92"/>
    </row>
    <row r="22" spans="1:20" s="93" customFormat="1" ht="32.1" customHeight="1">
      <c r="A22" s="181">
        <v>9</v>
      </c>
      <c r="B22" s="182"/>
      <c r="C22" s="146" t="s">
        <v>178</v>
      </c>
      <c r="D22" s="295" t="s">
        <v>169</v>
      </c>
      <c r="E22" s="297" t="s">
        <v>236</v>
      </c>
      <c r="F22" s="313">
        <v>1</v>
      </c>
      <c r="G22" s="182" t="s">
        <v>103</v>
      </c>
      <c r="H22" s="293">
        <v>130</v>
      </c>
      <c r="I22" s="293">
        <v>90</v>
      </c>
      <c r="J22" s="293">
        <v>130</v>
      </c>
      <c r="K22" s="292">
        <f t="shared" si="0"/>
        <v>1.5209999999999999</v>
      </c>
      <c r="L22" s="286">
        <v>556</v>
      </c>
      <c r="M22" s="293">
        <v>637</v>
      </c>
      <c r="N22" s="27"/>
      <c r="O22" s="353" t="s">
        <v>189</v>
      </c>
      <c r="P22" s="139" t="s">
        <v>190</v>
      </c>
      <c r="Q22" s="28"/>
      <c r="R22" s="29"/>
      <c r="S22" s="29"/>
      <c r="T22" s="92"/>
    </row>
    <row r="23" spans="1:20" s="93" customFormat="1" ht="32.1" customHeight="1">
      <c r="A23" s="181">
        <v>10</v>
      </c>
      <c r="B23" s="182"/>
      <c r="C23" s="146" t="s">
        <v>179</v>
      </c>
      <c r="D23" s="295" t="s">
        <v>169</v>
      </c>
      <c r="E23" s="297" t="s">
        <v>236</v>
      </c>
      <c r="F23" s="313">
        <v>1</v>
      </c>
      <c r="G23" s="182" t="s">
        <v>103</v>
      </c>
      <c r="H23" s="293">
        <v>130</v>
      </c>
      <c r="I23" s="293">
        <v>90</v>
      </c>
      <c r="J23" s="293">
        <v>130</v>
      </c>
      <c r="K23" s="292">
        <f t="shared" si="0"/>
        <v>1.5209999999999999</v>
      </c>
      <c r="L23" s="286">
        <v>195</v>
      </c>
      <c r="M23" s="293">
        <v>276</v>
      </c>
      <c r="N23" s="27"/>
      <c r="O23" s="353" t="s">
        <v>189</v>
      </c>
      <c r="P23" s="139" t="s">
        <v>190</v>
      </c>
      <c r="Q23" s="28"/>
      <c r="R23" s="29"/>
      <c r="S23" s="29"/>
      <c r="T23" s="92"/>
    </row>
    <row r="24" spans="1:20" s="93" customFormat="1" ht="32.1" customHeight="1">
      <c r="A24" s="181">
        <v>11</v>
      </c>
      <c r="B24" s="182"/>
      <c r="C24" s="146" t="s">
        <v>180</v>
      </c>
      <c r="D24" s="295" t="s">
        <v>181</v>
      </c>
      <c r="E24" s="297" t="s">
        <v>236</v>
      </c>
      <c r="F24" s="313">
        <v>1</v>
      </c>
      <c r="G24" s="182" t="s">
        <v>103</v>
      </c>
      <c r="H24" s="293">
        <v>130</v>
      </c>
      <c r="I24" s="293">
        <v>90</v>
      </c>
      <c r="J24" s="293">
        <v>130</v>
      </c>
      <c r="K24" s="292">
        <f t="shared" si="0"/>
        <v>1.5209999999999999</v>
      </c>
      <c r="L24" s="286">
        <v>390</v>
      </c>
      <c r="M24" s="293">
        <v>514</v>
      </c>
      <c r="N24" s="27"/>
      <c r="O24" s="353" t="s">
        <v>189</v>
      </c>
      <c r="P24" s="139" t="s">
        <v>190</v>
      </c>
      <c r="Q24" s="28"/>
      <c r="R24" s="29"/>
      <c r="S24" s="29"/>
      <c r="T24" s="92"/>
    </row>
    <row r="25" spans="1:20" s="93" customFormat="1" ht="32.1" customHeight="1">
      <c r="A25" s="181">
        <v>12</v>
      </c>
      <c r="B25" s="182"/>
      <c r="C25" s="146" t="s">
        <v>182</v>
      </c>
      <c r="D25" s="295" t="s">
        <v>329</v>
      </c>
      <c r="E25" s="297" t="s">
        <v>170</v>
      </c>
      <c r="F25" s="313">
        <v>1</v>
      </c>
      <c r="G25" s="182" t="s">
        <v>103</v>
      </c>
      <c r="H25" s="293">
        <v>309</v>
      </c>
      <c r="I25" s="293">
        <v>169</v>
      </c>
      <c r="J25" s="293">
        <v>126</v>
      </c>
      <c r="K25" s="292">
        <f t="shared" si="0"/>
        <v>6.5798459999999999</v>
      </c>
      <c r="L25" s="286">
        <v>302</v>
      </c>
      <c r="M25" s="293">
        <v>555</v>
      </c>
      <c r="N25" s="27"/>
      <c r="O25" s="353" t="s">
        <v>191</v>
      </c>
      <c r="P25" s="139" t="s">
        <v>190</v>
      </c>
      <c r="Q25" s="28"/>
      <c r="R25" s="29"/>
      <c r="S25" s="29"/>
      <c r="T25" s="92"/>
    </row>
    <row r="26" spans="1:20" s="93" customFormat="1" ht="32.1" customHeight="1">
      <c r="A26" s="181">
        <v>13</v>
      </c>
      <c r="B26" s="182"/>
      <c r="C26" s="146" t="s">
        <v>183</v>
      </c>
      <c r="D26" s="295" t="s">
        <v>330</v>
      </c>
      <c r="E26" s="297" t="s">
        <v>170</v>
      </c>
      <c r="F26" s="313">
        <v>1</v>
      </c>
      <c r="G26" s="182" t="s">
        <v>103</v>
      </c>
      <c r="H26" s="293">
        <v>626</v>
      </c>
      <c r="I26" s="293">
        <v>89</v>
      </c>
      <c r="J26" s="293">
        <v>56</v>
      </c>
      <c r="K26" s="292">
        <f t="shared" si="0"/>
        <v>3.1199840000000001</v>
      </c>
      <c r="L26" s="286">
        <v>576</v>
      </c>
      <c r="M26" s="293">
        <v>840</v>
      </c>
      <c r="N26" s="27"/>
      <c r="O26" s="353" t="s">
        <v>192</v>
      </c>
      <c r="P26" s="139" t="s">
        <v>190</v>
      </c>
      <c r="Q26" s="28"/>
      <c r="R26" s="29"/>
      <c r="S26" s="29"/>
      <c r="T26" s="92"/>
    </row>
    <row r="27" spans="1:20" s="93" customFormat="1" ht="32.1" customHeight="1">
      <c r="A27" s="181">
        <v>14</v>
      </c>
      <c r="B27" s="182"/>
      <c r="C27" s="146" t="s">
        <v>184</v>
      </c>
      <c r="D27" s="295" t="s">
        <v>331</v>
      </c>
      <c r="E27" s="297" t="s">
        <v>170</v>
      </c>
      <c r="F27" s="313">
        <v>1</v>
      </c>
      <c r="G27" s="182" t="s">
        <v>103</v>
      </c>
      <c r="H27" s="293">
        <v>159</v>
      </c>
      <c r="I27" s="293">
        <v>209</v>
      </c>
      <c r="J27" s="293">
        <v>136</v>
      </c>
      <c r="K27" s="292">
        <f t="shared" si="0"/>
        <v>4.5194159999999997</v>
      </c>
      <c r="L27" s="286">
        <v>495</v>
      </c>
      <c r="M27" s="293">
        <v>680</v>
      </c>
      <c r="N27" s="27"/>
      <c r="O27" s="353" t="s">
        <v>191</v>
      </c>
      <c r="P27" s="139" t="s">
        <v>190</v>
      </c>
      <c r="Q27" s="28"/>
      <c r="R27" s="29"/>
      <c r="S27" s="29"/>
      <c r="T27" s="92"/>
    </row>
    <row r="28" spans="1:20" s="93" customFormat="1" ht="32.1" customHeight="1">
      <c r="A28" s="181">
        <v>15</v>
      </c>
      <c r="B28" s="182"/>
      <c r="C28" s="146" t="s">
        <v>185</v>
      </c>
      <c r="D28" s="295" t="s">
        <v>295</v>
      </c>
      <c r="E28" s="297" t="s">
        <v>170</v>
      </c>
      <c r="F28" s="313">
        <v>1</v>
      </c>
      <c r="G28" s="182" t="s">
        <v>103</v>
      </c>
      <c r="H28" s="293">
        <v>99</v>
      </c>
      <c r="I28" s="293">
        <v>119</v>
      </c>
      <c r="J28" s="293">
        <v>236</v>
      </c>
      <c r="K28" s="292">
        <f t="shared" si="0"/>
        <v>2.780316</v>
      </c>
      <c r="L28" s="286">
        <v>355</v>
      </c>
      <c r="M28" s="293">
        <v>475</v>
      </c>
      <c r="N28" s="27"/>
      <c r="O28" s="353" t="s">
        <v>191</v>
      </c>
      <c r="P28" s="139" t="s">
        <v>190</v>
      </c>
      <c r="Q28" s="28"/>
      <c r="R28" s="29"/>
      <c r="S28" s="29"/>
      <c r="T28" s="92"/>
    </row>
    <row r="29" spans="1:20" s="93" customFormat="1" ht="32.1" customHeight="1">
      <c r="A29" s="181">
        <v>16</v>
      </c>
      <c r="B29" s="182"/>
      <c r="C29" s="146" t="s">
        <v>186</v>
      </c>
      <c r="D29" s="295" t="s">
        <v>296</v>
      </c>
      <c r="E29" s="297" t="s">
        <v>170</v>
      </c>
      <c r="F29" s="313">
        <v>1</v>
      </c>
      <c r="G29" s="182" t="s">
        <v>103</v>
      </c>
      <c r="H29" s="293">
        <v>99</v>
      </c>
      <c r="I29" s="293">
        <v>214</v>
      </c>
      <c r="J29" s="293">
        <v>236</v>
      </c>
      <c r="K29" s="292">
        <f t="shared" si="0"/>
        <v>4.9998959999999997</v>
      </c>
      <c r="L29" s="286">
        <v>803</v>
      </c>
      <c r="M29" s="293">
        <v>980</v>
      </c>
      <c r="N29" s="27"/>
      <c r="O29" s="353" t="s">
        <v>191</v>
      </c>
      <c r="P29" s="139" t="s">
        <v>190</v>
      </c>
      <c r="Q29" s="28"/>
      <c r="R29" s="29"/>
      <c r="S29" s="29"/>
      <c r="T29" s="92"/>
    </row>
    <row r="30" spans="1:20" s="93" customFormat="1" ht="32.1" customHeight="1">
      <c r="A30" s="181">
        <v>17</v>
      </c>
      <c r="B30" s="182"/>
      <c r="C30" s="146" t="s">
        <v>187</v>
      </c>
      <c r="D30" s="295" t="s">
        <v>332</v>
      </c>
      <c r="E30" s="297" t="s">
        <v>170</v>
      </c>
      <c r="F30" s="313">
        <v>1</v>
      </c>
      <c r="G30" s="182" t="s">
        <v>103</v>
      </c>
      <c r="H30" s="293">
        <v>339</v>
      </c>
      <c r="I30" s="293">
        <v>189</v>
      </c>
      <c r="J30" s="293">
        <v>156</v>
      </c>
      <c r="K30" s="292">
        <f t="shared" si="0"/>
        <v>9.9950759999999992</v>
      </c>
      <c r="L30" s="286">
        <v>1407</v>
      </c>
      <c r="M30" s="293">
        <v>1740</v>
      </c>
      <c r="N30" s="27"/>
      <c r="O30" s="353" t="s">
        <v>192</v>
      </c>
      <c r="P30" s="139" t="s">
        <v>190</v>
      </c>
      <c r="Q30" s="28"/>
      <c r="R30" s="29"/>
      <c r="S30" s="29"/>
      <c r="T30" s="92"/>
    </row>
    <row r="31" spans="1:20" s="33" customFormat="1" ht="28.2" customHeight="1" thickBot="1">
      <c r="A31" s="437" t="s">
        <v>104</v>
      </c>
      <c r="B31" s="438"/>
      <c r="C31" s="438"/>
      <c r="D31" s="438"/>
      <c r="E31" s="438"/>
      <c r="F31" s="314"/>
      <c r="G31" s="301"/>
      <c r="H31" s="142"/>
      <c r="I31" s="142"/>
      <c r="J31" s="142"/>
      <c r="K31" s="142">
        <f>SUM(K14:K30)</f>
        <v>48.725533999999996</v>
      </c>
      <c r="L31" s="142">
        <f>SUM(L14:L30)</f>
        <v>8993</v>
      </c>
      <c r="M31" s="142">
        <f>SUM(M14:M30)</f>
        <v>11259</v>
      </c>
      <c r="N31" s="244"/>
      <c r="O31" s="245"/>
      <c r="P31" s="246"/>
      <c r="Q31" s="31"/>
      <c r="R31" s="31"/>
      <c r="S31" s="32"/>
      <c r="T31" s="32"/>
    </row>
    <row r="32" spans="1:20" s="8" customFormat="1" ht="12" customHeight="1">
      <c r="A32" s="5"/>
      <c r="C32" s="7"/>
      <c r="D32" s="7"/>
      <c r="E32" s="5"/>
      <c r="F32" s="316"/>
      <c r="G32" s="7"/>
      <c r="H32" s="50"/>
      <c r="I32" s="50"/>
      <c r="J32" s="52"/>
      <c r="K32" s="52"/>
      <c r="L32" s="34"/>
      <c r="M32" s="50"/>
      <c r="N32" s="34"/>
      <c r="O32" s="36"/>
      <c r="P32" s="19"/>
      <c r="Q32" s="6"/>
      <c r="R32" s="6"/>
      <c r="S32" s="10"/>
      <c r="T32" s="10"/>
    </row>
    <row r="33" spans="1:20" s="8" customFormat="1" ht="12" customHeight="1">
      <c r="A33" s="5"/>
      <c r="B33" s="5"/>
      <c r="C33" s="7"/>
      <c r="D33" s="7"/>
      <c r="E33" s="5"/>
      <c r="F33" s="316"/>
      <c r="G33" s="7"/>
      <c r="H33" s="50"/>
      <c r="I33" s="50"/>
      <c r="J33" s="52"/>
      <c r="K33" s="52"/>
      <c r="L33" s="34"/>
      <c r="M33" s="50"/>
      <c r="N33" s="34"/>
      <c r="O33" s="36"/>
      <c r="P33" s="19"/>
      <c r="Q33" s="6"/>
      <c r="R33" s="6"/>
      <c r="S33" s="10"/>
      <c r="T33" s="10"/>
    </row>
    <row r="34" spans="1:20" s="8" customFormat="1" ht="12" customHeight="1">
      <c r="A34" s="5"/>
      <c r="B34" s="5"/>
      <c r="C34" s="7"/>
      <c r="D34" s="7"/>
      <c r="E34" s="5"/>
      <c r="F34" s="316"/>
      <c r="G34" s="7"/>
      <c r="H34" s="50"/>
      <c r="I34" s="50"/>
      <c r="J34" s="52"/>
      <c r="K34" s="52"/>
      <c r="L34" s="34"/>
      <c r="M34" s="50"/>
      <c r="N34" s="34"/>
      <c r="O34" s="36"/>
      <c r="P34" s="19"/>
      <c r="Q34" s="6"/>
      <c r="R34" s="6"/>
      <c r="S34" s="10"/>
      <c r="T34" s="10"/>
    </row>
    <row r="35" spans="1:20" s="8" customFormat="1" ht="12" customHeight="1">
      <c r="A35" s="5"/>
      <c r="B35" s="5"/>
      <c r="C35" s="7"/>
      <c r="D35" s="7"/>
      <c r="E35" s="5"/>
      <c r="F35" s="316"/>
      <c r="G35" s="7"/>
      <c r="H35" s="50"/>
      <c r="I35" s="50"/>
      <c r="J35" s="52"/>
      <c r="K35" s="52"/>
      <c r="L35" s="34"/>
      <c r="M35" s="50"/>
      <c r="N35" s="34"/>
      <c r="O35" s="36"/>
      <c r="P35" s="19"/>
      <c r="Q35" s="6"/>
      <c r="R35" s="6"/>
      <c r="S35" s="10"/>
      <c r="T35" s="10"/>
    </row>
    <row r="36" spans="1:20" s="8" customFormat="1" ht="12" customHeight="1">
      <c r="A36" s="5"/>
      <c r="B36" s="5"/>
      <c r="C36" s="7"/>
      <c r="D36" s="7"/>
      <c r="E36" s="5"/>
      <c r="F36" s="316"/>
      <c r="G36" s="7"/>
      <c r="H36" s="50"/>
      <c r="I36" s="50"/>
      <c r="J36" s="52"/>
      <c r="K36" s="52"/>
      <c r="L36" s="34"/>
      <c r="M36" s="50"/>
      <c r="N36" s="34"/>
      <c r="O36" s="36"/>
      <c r="P36" s="19"/>
      <c r="Q36" s="6"/>
      <c r="R36" s="6"/>
      <c r="S36" s="10"/>
      <c r="T36" s="10"/>
    </row>
    <row r="37" spans="1:20" s="8" customFormat="1" ht="13.5" customHeight="1">
      <c r="A37" s="5"/>
      <c r="B37" s="5"/>
      <c r="C37" s="7"/>
      <c r="D37" s="7"/>
      <c r="E37" s="5"/>
      <c r="F37" s="316"/>
      <c r="G37" s="7"/>
      <c r="H37" s="50"/>
      <c r="I37" s="50"/>
      <c r="J37" s="52"/>
      <c r="K37" s="52"/>
      <c r="L37" s="34"/>
      <c r="M37" s="50"/>
      <c r="N37" s="34"/>
      <c r="O37" s="36"/>
      <c r="P37" s="19"/>
      <c r="Q37" s="6"/>
      <c r="R37" s="6"/>
      <c r="S37" s="10"/>
      <c r="T37" s="10"/>
    </row>
    <row r="38" spans="1:20" s="8" customFormat="1" ht="13.5" customHeight="1">
      <c r="A38" s="5"/>
      <c r="B38" s="5"/>
      <c r="C38" s="7"/>
      <c r="D38" s="7"/>
      <c r="E38" s="5"/>
      <c r="F38" s="316"/>
      <c r="G38" s="7"/>
      <c r="H38" s="50"/>
      <c r="I38" s="50"/>
      <c r="J38" s="52"/>
      <c r="K38" s="52"/>
      <c r="L38" s="34"/>
      <c r="M38" s="50"/>
      <c r="N38" s="34"/>
      <c r="O38" s="36"/>
      <c r="P38" s="19"/>
      <c r="Q38" s="6"/>
      <c r="R38" s="6"/>
      <c r="S38" s="10"/>
      <c r="T38" s="10"/>
    </row>
    <row r="39" spans="1:20" s="8" customFormat="1" ht="13.5" customHeight="1">
      <c r="A39" s="5"/>
      <c r="B39" s="5"/>
      <c r="C39" s="7"/>
      <c r="D39" s="7"/>
      <c r="E39" s="5"/>
      <c r="F39" s="316"/>
      <c r="G39" s="7"/>
      <c r="H39" s="50"/>
      <c r="I39" s="50"/>
      <c r="J39" s="52"/>
      <c r="K39" s="52"/>
      <c r="L39" s="34"/>
      <c r="M39" s="50"/>
      <c r="N39" s="34"/>
      <c r="O39" s="36"/>
      <c r="P39" s="19"/>
      <c r="Q39" s="6"/>
      <c r="R39" s="6"/>
      <c r="S39" s="10"/>
      <c r="T39" s="10"/>
    </row>
    <row r="40" spans="1:20" s="8" customFormat="1" ht="29.25" customHeight="1">
      <c r="A40" s="5"/>
      <c r="B40" s="5"/>
      <c r="C40" s="7"/>
      <c r="D40" s="7"/>
      <c r="E40" s="5"/>
      <c r="F40" s="316"/>
      <c r="G40" s="7"/>
      <c r="H40" s="50"/>
      <c r="I40" s="50"/>
      <c r="J40" s="52"/>
      <c r="K40" s="52"/>
      <c r="L40" s="34"/>
      <c r="M40" s="50"/>
      <c r="N40" s="34"/>
      <c r="O40" s="36"/>
      <c r="P40" s="19"/>
      <c r="Q40" s="6"/>
      <c r="R40" s="6"/>
      <c r="S40" s="10"/>
      <c r="T40" s="10"/>
    </row>
    <row r="41" spans="1:20" s="8" customFormat="1" ht="13.5" customHeight="1">
      <c r="A41" s="5"/>
      <c r="B41" s="5"/>
      <c r="C41" s="7"/>
      <c r="D41" s="7"/>
      <c r="E41" s="5"/>
      <c r="F41" s="316"/>
      <c r="G41" s="7"/>
      <c r="H41" s="50"/>
      <c r="I41" s="50"/>
      <c r="J41" s="52"/>
      <c r="K41" s="52"/>
      <c r="L41" s="34"/>
      <c r="M41" s="50"/>
      <c r="N41" s="34"/>
      <c r="O41" s="36"/>
      <c r="P41" s="19"/>
      <c r="Q41" s="6"/>
      <c r="R41" s="6"/>
      <c r="S41" s="10"/>
      <c r="T41" s="10"/>
    </row>
    <row r="42" spans="1:20" s="8" customFormat="1" ht="13.5" customHeight="1">
      <c r="A42" s="5"/>
      <c r="B42" s="5"/>
      <c r="C42" s="7"/>
      <c r="D42" s="7"/>
      <c r="E42" s="5"/>
      <c r="F42" s="316"/>
      <c r="G42" s="7"/>
      <c r="H42" s="50"/>
      <c r="I42" s="50"/>
      <c r="J42" s="52"/>
      <c r="K42" s="52"/>
      <c r="L42" s="34"/>
      <c r="M42" s="50"/>
      <c r="N42" s="34"/>
      <c r="O42" s="36"/>
      <c r="P42" s="19"/>
      <c r="Q42" s="6"/>
      <c r="R42" s="6"/>
      <c r="S42" s="10"/>
      <c r="T42" s="10"/>
    </row>
    <row r="43" spans="1:20" s="8" customFormat="1" ht="13.5" customHeight="1">
      <c r="A43" s="5"/>
      <c r="B43" s="5"/>
      <c r="C43" s="7"/>
      <c r="D43" s="7"/>
      <c r="E43" s="5"/>
      <c r="F43" s="316"/>
      <c r="G43" s="7"/>
      <c r="H43" s="50"/>
      <c r="I43" s="50"/>
      <c r="J43" s="52"/>
      <c r="K43" s="52"/>
      <c r="L43" s="34"/>
      <c r="M43" s="50"/>
      <c r="N43" s="34"/>
      <c r="O43" s="36"/>
      <c r="P43" s="19"/>
      <c r="Q43" s="6"/>
      <c r="R43" s="6"/>
      <c r="S43" s="10"/>
      <c r="T43" s="10"/>
    </row>
    <row r="44" spans="1:20" s="8" customFormat="1" ht="13.5" customHeight="1">
      <c r="A44" s="5"/>
      <c r="B44" s="5"/>
      <c r="C44" s="7"/>
      <c r="D44" s="7"/>
      <c r="E44" s="5"/>
      <c r="F44" s="316"/>
      <c r="G44" s="7"/>
      <c r="H44" s="50"/>
      <c r="I44" s="50"/>
      <c r="J44" s="52"/>
      <c r="K44" s="52"/>
      <c r="L44" s="34"/>
      <c r="M44" s="50"/>
      <c r="N44" s="34"/>
      <c r="O44" s="36"/>
      <c r="P44" s="19"/>
      <c r="Q44" s="6"/>
      <c r="R44" s="6"/>
      <c r="S44" s="10"/>
      <c r="T44" s="10"/>
    </row>
    <row r="45" spans="1:20" s="8" customFormat="1" ht="13.5" customHeight="1">
      <c r="A45" s="5"/>
      <c r="B45" s="5"/>
      <c r="C45" s="7"/>
      <c r="D45" s="7"/>
      <c r="E45" s="5"/>
      <c r="F45" s="316"/>
      <c r="G45" s="7"/>
      <c r="H45" s="50"/>
      <c r="I45" s="50"/>
      <c r="J45" s="52"/>
      <c r="K45" s="52"/>
      <c r="L45" s="34"/>
      <c r="M45" s="50"/>
      <c r="N45" s="34"/>
      <c r="O45" s="36"/>
      <c r="P45" s="19"/>
      <c r="Q45" s="6"/>
      <c r="R45" s="6"/>
      <c r="S45" s="10"/>
      <c r="T45" s="10"/>
    </row>
    <row r="46" spans="1:20" s="8" customFormat="1" ht="13.5" customHeight="1">
      <c r="A46" s="5"/>
      <c r="B46" s="5"/>
      <c r="C46" s="7"/>
      <c r="D46" s="7"/>
      <c r="E46" s="5"/>
      <c r="F46" s="316"/>
      <c r="G46" s="7"/>
      <c r="H46" s="50"/>
      <c r="I46" s="50"/>
      <c r="J46" s="52"/>
      <c r="K46" s="52"/>
      <c r="L46" s="34"/>
      <c r="M46" s="50"/>
      <c r="N46" s="34"/>
      <c r="O46" s="36"/>
      <c r="P46" s="19"/>
      <c r="Q46" s="6"/>
      <c r="R46" s="6"/>
      <c r="S46" s="10"/>
      <c r="T46" s="10"/>
    </row>
    <row r="47" spans="1:20" s="8" customFormat="1" ht="13.5" customHeight="1">
      <c r="A47" s="5"/>
      <c r="B47" s="5"/>
      <c r="C47" s="7"/>
      <c r="D47" s="7"/>
      <c r="E47" s="5"/>
      <c r="F47" s="316"/>
      <c r="G47" s="7"/>
      <c r="H47" s="50"/>
      <c r="I47" s="50"/>
      <c r="J47" s="52"/>
      <c r="K47" s="52"/>
      <c r="L47" s="34"/>
      <c r="M47" s="50"/>
      <c r="N47" s="34"/>
      <c r="O47" s="36"/>
      <c r="P47" s="19"/>
      <c r="Q47" s="6"/>
      <c r="R47" s="6"/>
      <c r="S47" s="10"/>
      <c r="T47" s="10"/>
    </row>
    <row r="48" spans="1:20" s="8" customFormat="1" ht="13.5" customHeight="1">
      <c r="A48" s="5"/>
      <c r="B48" s="5"/>
      <c r="C48" s="7"/>
      <c r="D48" s="7"/>
      <c r="E48" s="5"/>
      <c r="F48" s="316"/>
      <c r="G48" s="7"/>
      <c r="H48" s="50"/>
      <c r="I48" s="50"/>
      <c r="J48" s="52"/>
      <c r="K48" s="52"/>
      <c r="L48" s="34"/>
      <c r="M48" s="50"/>
      <c r="N48" s="34"/>
      <c r="O48" s="36"/>
      <c r="P48" s="19"/>
      <c r="Q48" s="6"/>
      <c r="R48" s="6"/>
      <c r="S48" s="10"/>
      <c r="T48" s="10"/>
    </row>
    <row r="49" spans="1:20" s="8" customFormat="1" ht="13.5" customHeight="1">
      <c r="A49" s="5"/>
      <c r="B49" s="5"/>
      <c r="C49" s="7"/>
      <c r="D49" s="7"/>
      <c r="E49" s="5"/>
      <c r="F49" s="316"/>
      <c r="G49" s="7"/>
      <c r="H49" s="50"/>
      <c r="I49" s="50"/>
      <c r="J49" s="52"/>
      <c r="K49" s="52"/>
      <c r="L49" s="34"/>
      <c r="M49" s="50"/>
      <c r="N49" s="34"/>
      <c r="O49" s="36"/>
      <c r="P49" s="19"/>
      <c r="Q49" s="6"/>
      <c r="R49" s="6"/>
      <c r="S49" s="10"/>
      <c r="T49" s="10"/>
    </row>
    <row r="50" spans="1:20" s="8" customFormat="1" ht="13.5" customHeight="1">
      <c r="A50" s="5"/>
      <c r="B50" s="5"/>
      <c r="C50" s="7"/>
      <c r="D50" s="7"/>
      <c r="E50" s="5"/>
      <c r="F50" s="316"/>
      <c r="G50" s="7"/>
      <c r="H50" s="50"/>
      <c r="I50" s="50"/>
      <c r="J50" s="52"/>
      <c r="K50" s="52"/>
      <c r="L50" s="34"/>
      <c r="M50" s="50"/>
      <c r="N50" s="34"/>
      <c r="O50" s="36"/>
      <c r="P50" s="19"/>
      <c r="Q50" s="6"/>
      <c r="R50" s="6"/>
      <c r="S50" s="10"/>
      <c r="T50" s="10"/>
    </row>
    <row r="51" spans="1:20" s="8" customFormat="1" ht="13.5" customHeight="1">
      <c r="A51" s="5"/>
      <c r="B51" s="5"/>
      <c r="C51" s="7"/>
      <c r="D51" s="7"/>
      <c r="E51" s="5"/>
      <c r="F51" s="316"/>
      <c r="G51" s="7"/>
      <c r="H51" s="50"/>
      <c r="I51" s="50"/>
      <c r="J51" s="52"/>
      <c r="K51" s="52"/>
      <c r="L51" s="34"/>
      <c r="M51" s="50"/>
      <c r="N51" s="34"/>
      <c r="O51" s="36"/>
      <c r="P51" s="19"/>
      <c r="Q51" s="6"/>
      <c r="R51" s="6"/>
      <c r="S51" s="10"/>
      <c r="T51" s="10"/>
    </row>
    <row r="52" spans="1:20" s="8" customFormat="1" ht="13.5" customHeight="1">
      <c r="A52" s="5"/>
      <c r="B52" s="5"/>
      <c r="C52" s="7"/>
      <c r="D52" s="7"/>
      <c r="E52" s="5"/>
      <c r="F52" s="316"/>
      <c r="G52" s="7"/>
      <c r="H52" s="50"/>
      <c r="I52" s="50"/>
      <c r="J52" s="52"/>
      <c r="K52" s="52"/>
      <c r="L52" s="34"/>
      <c r="M52" s="50"/>
      <c r="N52" s="34"/>
      <c r="O52" s="36"/>
      <c r="P52" s="19"/>
      <c r="Q52" s="6"/>
      <c r="R52" s="6"/>
      <c r="S52" s="10"/>
      <c r="T52" s="10"/>
    </row>
    <row r="53" spans="1:20" s="8" customFormat="1" ht="13.5" customHeight="1">
      <c r="A53" s="5"/>
      <c r="B53" s="5"/>
      <c r="C53" s="7"/>
      <c r="D53" s="7"/>
      <c r="E53" s="5"/>
      <c r="F53" s="316"/>
      <c r="G53" s="7"/>
      <c r="H53" s="50"/>
      <c r="I53" s="50"/>
      <c r="J53" s="52"/>
      <c r="K53" s="52"/>
      <c r="L53" s="34"/>
      <c r="M53" s="50"/>
      <c r="N53" s="34"/>
      <c r="O53" s="36"/>
      <c r="P53" s="19"/>
      <c r="Q53" s="6"/>
      <c r="R53" s="6"/>
      <c r="S53" s="10"/>
      <c r="T53" s="10"/>
    </row>
    <row r="54" spans="1:20" s="8" customFormat="1" ht="13.5" customHeight="1">
      <c r="A54" s="5"/>
      <c r="B54" s="5"/>
      <c r="C54" s="7"/>
      <c r="D54" s="7"/>
      <c r="E54" s="5"/>
      <c r="F54" s="316"/>
      <c r="G54" s="7"/>
      <c r="H54" s="50"/>
      <c r="I54" s="50"/>
      <c r="J54" s="52"/>
      <c r="K54" s="52"/>
      <c r="L54" s="34"/>
      <c r="M54" s="50"/>
      <c r="N54" s="34"/>
      <c r="O54" s="36"/>
      <c r="P54" s="19"/>
      <c r="Q54" s="6"/>
      <c r="R54" s="6"/>
      <c r="S54" s="10"/>
      <c r="T54" s="10"/>
    </row>
    <row r="55" spans="1:20" s="8" customFormat="1" ht="13.5" customHeight="1">
      <c r="A55" s="5"/>
      <c r="B55" s="5"/>
      <c r="C55" s="7"/>
      <c r="D55" s="7"/>
      <c r="E55" s="5"/>
      <c r="F55" s="316"/>
      <c r="G55" s="7"/>
      <c r="H55" s="50"/>
      <c r="I55" s="50"/>
      <c r="J55" s="52"/>
      <c r="K55" s="52"/>
      <c r="L55" s="34"/>
      <c r="M55" s="50"/>
      <c r="N55" s="34"/>
      <c r="O55" s="36"/>
      <c r="P55" s="19"/>
      <c r="Q55" s="11"/>
      <c r="R55" s="11"/>
      <c r="S55" s="10"/>
      <c r="T55" s="10"/>
    </row>
    <row r="56" spans="1:20" s="8" customFormat="1" ht="13.5" customHeight="1">
      <c r="A56" s="5"/>
      <c r="B56" s="5"/>
      <c r="C56" s="7"/>
      <c r="D56" s="7"/>
      <c r="E56" s="5"/>
      <c r="F56" s="316"/>
      <c r="G56" s="7"/>
      <c r="H56" s="50"/>
      <c r="I56" s="50"/>
      <c r="J56" s="52"/>
      <c r="K56" s="52"/>
      <c r="L56" s="34"/>
      <c r="M56" s="50"/>
      <c r="N56" s="34"/>
      <c r="O56" s="36"/>
      <c r="P56" s="19"/>
      <c r="Q56" s="11"/>
      <c r="R56" s="11"/>
      <c r="S56" s="10"/>
      <c r="T56" s="10"/>
    </row>
    <row r="57" spans="1:20" s="8" customFormat="1" ht="13.5" customHeight="1">
      <c r="A57" s="5"/>
      <c r="B57" s="5"/>
      <c r="C57" s="7"/>
      <c r="D57" s="7"/>
      <c r="E57" s="5"/>
      <c r="F57" s="316"/>
      <c r="G57" s="7"/>
      <c r="H57" s="50"/>
      <c r="I57" s="50"/>
      <c r="J57" s="52"/>
      <c r="K57" s="52"/>
      <c r="L57" s="34"/>
      <c r="M57" s="50"/>
      <c r="N57" s="34"/>
      <c r="O57" s="36"/>
      <c r="P57" s="19"/>
      <c r="Q57" s="11"/>
      <c r="R57" s="11"/>
      <c r="S57" s="10"/>
      <c r="T57" s="10"/>
    </row>
    <row r="58" spans="1:20" s="8" customFormat="1" ht="13.5" customHeight="1">
      <c r="A58" s="5"/>
      <c r="B58" s="5"/>
      <c r="C58" s="7"/>
      <c r="D58" s="7"/>
      <c r="E58" s="5"/>
      <c r="F58" s="316"/>
      <c r="G58" s="7"/>
      <c r="H58" s="50"/>
      <c r="I58" s="50"/>
      <c r="J58" s="52"/>
      <c r="K58" s="52"/>
      <c r="L58" s="34"/>
      <c r="M58" s="50"/>
      <c r="N58" s="34"/>
      <c r="O58" s="36"/>
      <c r="P58" s="19"/>
      <c r="Q58" s="11"/>
      <c r="R58" s="11"/>
      <c r="S58" s="10"/>
      <c r="T58" s="10"/>
    </row>
    <row r="59" spans="1:20" s="8" customFormat="1" ht="13.5" customHeight="1">
      <c r="A59" s="5"/>
      <c r="B59" s="5"/>
      <c r="C59" s="7"/>
      <c r="D59" s="7"/>
      <c r="E59" s="5"/>
      <c r="F59" s="316"/>
      <c r="G59" s="7"/>
      <c r="H59" s="50"/>
      <c r="I59" s="50"/>
      <c r="J59" s="52"/>
      <c r="K59" s="52"/>
      <c r="L59" s="34"/>
      <c r="M59" s="50"/>
      <c r="N59" s="34"/>
      <c r="O59" s="36"/>
      <c r="P59" s="19"/>
      <c r="Q59" s="11"/>
      <c r="R59" s="11"/>
      <c r="S59" s="10"/>
      <c r="T59" s="10"/>
    </row>
    <row r="60" spans="1:20" s="8" customFormat="1" ht="13.5" customHeight="1">
      <c r="A60" s="5"/>
      <c r="B60" s="5"/>
      <c r="C60" s="7"/>
      <c r="D60" s="7"/>
      <c r="E60" s="5"/>
      <c r="F60" s="316"/>
      <c r="G60" s="7"/>
      <c r="H60" s="50"/>
      <c r="I60" s="50"/>
      <c r="J60" s="52"/>
      <c r="K60" s="52"/>
      <c r="L60" s="34"/>
      <c r="M60" s="50"/>
      <c r="N60" s="34"/>
      <c r="O60" s="36"/>
      <c r="P60" s="19"/>
      <c r="Q60" s="11"/>
      <c r="R60" s="11"/>
      <c r="S60" s="10"/>
      <c r="T60" s="10"/>
    </row>
    <row r="61" spans="1:20" s="8" customFormat="1" ht="13.5" customHeight="1">
      <c r="A61" s="5"/>
      <c r="B61" s="5"/>
      <c r="C61" s="7"/>
      <c r="D61" s="7"/>
      <c r="E61" s="5"/>
      <c r="F61" s="315"/>
      <c r="G61" s="7"/>
      <c r="H61" s="50"/>
      <c r="I61" s="50"/>
      <c r="J61" s="52"/>
      <c r="K61" s="52"/>
      <c r="L61" s="34"/>
      <c r="M61" s="50"/>
      <c r="N61" s="34"/>
      <c r="O61" s="36"/>
      <c r="P61" s="19"/>
      <c r="Q61" s="11"/>
      <c r="R61" s="11"/>
      <c r="S61" s="10"/>
      <c r="T61" s="10"/>
    </row>
    <row r="62" spans="1:20" s="8" customFormat="1" ht="22.5" customHeight="1">
      <c r="A62" s="5"/>
      <c r="B62" s="5"/>
      <c r="C62" s="439"/>
      <c r="D62" s="439"/>
      <c r="E62" s="439"/>
      <c r="F62" s="315"/>
      <c r="G62" s="7"/>
      <c r="H62" s="52"/>
      <c r="I62" s="52"/>
      <c r="J62" s="52"/>
      <c r="K62" s="98"/>
      <c r="L62" s="35"/>
      <c r="M62" s="52"/>
      <c r="N62" s="35"/>
      <c r="O62" s="41"/>
      <c r="P62" s="90"/>
      <c r="Q62" s="11"/>
      <c r="R62" s="11"/>
      <c r="S62" s="10"/>
      <c r="T62" s="10"/>
    </row>
    <row r="63" spans="1:20">
      <c r="F63" s="318"/>
      <c r="H63" s="53"/>
      <c r="I63" s="53"/>
      <c r="L63" s="44"/>
      <c r="M63" s="53"/>
      <c r="N63" s="44"/>
    </row>
    <row r="64" spans="1:20">
      <c r="F64" s="318"/>
      <c r="H64" s="53"/>
      <c r="I64" s="53"/>
      <c r="L64" s="44"/>
      <c r="M64" s="53"/>
      <c r="N64" s="44"/>
    </row>
    <row r="65" spans="1:20">
      <c r="F65" s="318"/>
      <c r="H65" s="53"/>
      <c r="I65" s="53"/>
      <c r="L65" s="44"/>
      <c r="M65" s="53"/>
      <c r="N65" s="44"/>
    </row>
    <row r="66" spans="1:20">
      <c r="F66" s="318"/>
      <c r="H66" s="53"/>
      <c r="I66" s="53"/>
      <c r="L66" s="44"/>
      <c r="M66" s="53"/>
      <c r="N66" s="44"/>
    </row>
    <row r="67" spans="1:20">
      <c r="F67" s="318"/>
      <c r="H67" s="53"/>
      <c r="I67" s="53"/>
      <c r="L67" s="44"/>
      <c r="M67" s="53"/>
      <c r="N67" s="44"/>
    </row>
    <row r="68" spans="1:20" s="11" customFormat="1">
      <c r="A68" s="42"/>
      <c r="B68" s="42"/>
      <c r="C68" s="42"/>
      <c r="D68" s="42"/>
      <c r="F68" s="318"/>
      <c r="G68" s="43"/>
      <c r="H68" s="53"/>
      <c r="I68" s="53"/>
      <c r="J68" s="54"/>
      <c r="K68" s="54"/>
      <c r="L68" s="44"/>
      <c r="M68" s="53"/>
      <c r="N68" s="44"/>
      <c r="O68" s="45"/>
      <c r="P68" s="91"/>
      <c r="S68" s="12"/>
      <c r="T68" s="12"/>
    </row>
  </sheetData>
  <protectedRanges>
    <protectedRange sqref="F14:F30" name="범위1_1_14_1"/>
    <protectedRange sqref="G14:G30" name="범위1_1_18_1"/>
    <protectedRange sqref="N14:N30" name="범위1_1_14_4"/>
    <protectedRange sqref="D14:E30" name="범위1_1_14_1_1"/>
    <protectedRange sqref="H14:J30" name="범위1_1_14_2_1"/>
    <protectedRange sqref="L14:M30" name="범위1_1_14_4_1"/>
    <protectedRange sqref="K14" name="범위1_1_1_10_1"/>
    <protectedRange sqref="K15:K30" name="범위1_1_1_10_4"/>
    <protectedRange sqref="O14:P30" name="범위1_1_14_4_2"/>
  </protectedRanges>
  <mergeCells count="15">
    <mergeCell ref="A31:E31"/>
    <mergeCell ref="C62:E62"/>
    <mergeCell ref="A6:P6"/>
    <mergeCell ref="A12:A13"/>
    <mergeCell ref="C12:C13"/>
    <mergeCell ref="D12:D13"/>
    <mergeCell ref="E12:E13"/>
    <mergeCell ref="F12:G12"/>
    <mergeCell ref="H12:K12"/>
    <mergeCell ref="L12:L13"/>
    <mergeCell ref="M12:M13"/>
    <mergeCell ref="N12:N13"/>
    <mergeCell ref="B12:B13"/>
    <mergeCell ref="O12:O13"/>
    <mergeCell ref="P12:P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45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026F-A11C-4495-874D-1DE93800E339}">
  <sheetPr>
    <tabColor rgb="FF00B0F0"/>
    <pageSetUpPr fitToPage="1"/>
  </sheetPr>
  <dimension ref="A1:V170"/>
  <sheetViews>
    <sheetView showGridLines="0" tabSelected="1" view="pageBreakPreview" zoomScaleNormal="70" zoomScaleSheetLayoutView="100" workbookViewId="0">
      <selection activeCell="C18" sqref="C18"/>
    </sheetView>
  </sheetViews>
  <sheetFormatPr defaultColWidth="10" defaultRowHeight="13.8"/>
  <cols>
    <col min="1" max="1" width="17" style="42" customWidth="1"/>
    <col min="2" max="2" width="27.59765625" style="42" customWidth="1"/>
    <col min="3" max="3" width="55.8984375" style="42" customWidth="1"/>
    <col min="4" max="4" width="21.09765625" style="11" customWidth="1"/>
    <col min="5" max="5" width="11.69921875" style="319" customWidth="1"/>
    <col min="6" max="6" width="10.09765625" style="43" customWidth="1"/>
    <col min="7" max="7" width="11.5" style="54" customWidth="1"/>
    <col min="8" max="9" width="11.5" style="54" bestFit="1" customWidth="1"/>
    <col min="10" max="10" width="11.69921875" style="137" customWidth="1"/>
    <col min="11" max="11" width="18.59765625" style="46" customWidth="1"/>
    <col min="12" max="12" width="18.59765625" style="54" customWidth="1"/>
    <col min="13" max="13" width="15.59765625" style="263" customWidth="1"/>
    <col min="14" max="14" width="15.59765625" style="54" customWidth="1"/>
    <col min="15" max="15" width="18.59765625" style="46" customWidth="1"/>
    <col min="16" max="16" width="18.59765625" style="45" customWidth="1"/>
    <col min="17" max="17" width="21.09765625" style="91" customWidth="1"/>
    <col min="18" max="18" width="10" style="11"/>
    <col min="19" max="19" width="20" style="11" bestFit="1" customWidth="1"/>
    <col min="20" max="20" width="28" style="11" customWidth="1"/>
    <col min="21" max="22" width="10" style="12"/>
    <col min="23" max="16384" width="10" style="13"/>
  </cols>
  <sheetData>
    <row r="1" spans="1:22" s="8" customFormat="1" ht="12">
      <c r="A1" s="5"/>
      <c r="B1" s="5"/>
      <c r="C1" s="5"/>
      <c r="D1" s="6"/>
      <c r="E1" s="309"/>
      <c r="F1" s="7"/>
      <c r="G1" s="94"/>
      <c r="H1" s="47"/>
      <c r="I1" s="47"/>
      <c r="J1" s="131"/>
      <c r="L1" s="47"/>
      <c r="M1" s="52"/>
      <c r="N1" s="47"/>
      <c r="O1" s="5"/>
      <c r="P1" s="9" t="s">
        <v>105</v>
      </c>
      <c r="Q1" s="40"/>
      <c r="R1" s="6"/>
      <c r="S1" s="5"/>
      <c r="T1" s="6"/>
      <c r="U1" s="10"/>
      <c r="V1" s="10"/>
    </row>
    <row r="2" spans="1:22" s="8" customFormat="1" ht="14.4">
      <c r="A2" s="5"/>
      <c r="B2" s="5"/>
      <c r="C2" s="5"/>
      <c r="D2" s="6"/>
      <c r="E2" s="309"/>
      <c r="F2" s="7"/>
      <c r="G2" s="94"/>
      <c r="H2" s="47"/>
      <c r="I2" s="47"/>
      <c r="J2" s="131"/>
      <c r="L2" s="47"/>
      <c r="M2" s="52"/>
      <c r="N2" s="47"/>
      <c r="O2" s="5"/>
      <c r="P2" s="9" t="s">
        <v>1</v>
      </c>
      <c r="Q2" s="40"/>
      <c r="R2" s="268" t="s">
        <v>75</v>
      </c>
      <c r="S2" s="260" t="s">
        <v>76</v>
      </c>
      <c r="T2" s="269" t="s">
        <v>77</v>
      </c>
      <c r="U2" s="10"/>
      <c r="V2" s="10"/>
    </row>
    <row r="3" spans="1:22" s="8" customFormat="1" ht="14.4">
      <c r="A3" s="5"/>
      <c r="B3" s="5"/>
      <c r="C3" s="5"/>
      <c r="D3" s="6"/>
      <c r="E3" s="309"/>
      <c r="F3" s="7"/>
      <c r="G3" s="94"/>
      <c r="H3" s="47"/>
      <c r="I3" s="47"/>
      <c r="J3" s="131"/>
      <c r="L3" s="47"/>
      <c r="M3" s="52"/>
      <c r="N3" s="47"/>
      <c r="O3" s="5"/>
      <c r="P3" s="9" t="s">
        <v>2</v>
      </c>
      <c r="Q3" s="40"/>
      <c r="R3" s="15"/>
      <c r="S3" s="260" t="s">
        <v>78</v>
      </c>
      <c r="T3" s="269" t="s">
        <v>79</v>
      </c>
      <c r="U3" s="10"/>
      <c r="V3" s="10"/>
    </row>
    <row r="4" spans="1:22" s="8" customFormat="1" ht="14.4">
      <c r="A4" s="5"/>
      <c r="B4" s="5"/>
      <c r="C4" s="5"/>
      <c r="D4" s="6"/>
      <c r="E4" s="309"/>
      <c r="F4" s="7"/>
      <c r="G4" s="94"/>
      <c r="H4" s="47"/>
      <c r="I4" s="47"/>
      <c r="J4" s="131"/>
      <c r="L4" s="47"/>
      <c r="M4" s="52"/>
      <c r="N4" s="47"/>
      <c r="O4" s="5"/>
      <c r="P4" s="9" t="s">
        <v>3</v>
      </c>
      <c r="Q4" s="40"/>
      <c r="R4" s="15"/>
      <c r="S4" s="260" t="s">
        <v>80</v>
      </c>
      <c r="T4" s="269" t="s">
        <v>81</v>
      </c>
      <c r="U4" s="10"/>
      <c r="V4" s="10"/>
    </row>
    <row r="5" spans="1:22" s="8" customFormat="1" ht="14.4">
      <c r="A5" s="5"/>
      <c r="B5" s="5"/>
      <c r="C5" s="5"/>
      <c r="D5" s="6"/>
      <c r="E5" s="309"/>
      <c r="F5" s="7"/>
      <c r="G5" s="94"/>
      <c r="H5" s="47"/>
      <c r="I5" s="47"/>
      <c r="J5" s="131"/>
      <c r="L5" s="47"/>
      <c r="M5" s="52"/>
      <c r="N5" s="47"/>
      <c r="O5" s="5"/>
      <c r="P5" s="9" t="s">
        <v>4</v>
      </c>
      <c r="Q5" s="40"/>
      <c r="R5" s="15"/>
      <c r="S5" s="260" t="s">
        <v>82</v>
      </c>
      <c r="T5" s="269" t="s">
        <v>83</v>
      </c>
      <c r="U5" s="10"/>
      <c r="V5" s="10"/>
    </row>
    <row r="6" spans="1:22" ht="47.7" customHeight="1">
      <c r="A6" s="412" t="s">
        <v>106</v>
      </c>
      <c r="B6" s="413"/>
      <c r="C6" s="413"/>
      <c r="D6" s="413"/>
      <c r="E6" s="413"/>
      <c r="F6" s="413"/>
      <c r="G6" s="413"/>
      <c r="H6" s="413"/>
      <c r="I6" s="413"/>
      <c r="J6" s="413"/>
      <c r="K6" s="413"/>
      <c r="L6" s="413"/>
      <c r="M6" s="413"/>
      <c r="N6" s="413"/>
      <c r="O6" s="413"/>
      <c r="P6" s="413"/>
      <c r="Q6" s="413"/>
    </row>
    <row r="7" spans="1:22" ht="21" customHeight="1">
      <c r="A7" s="147" t="s">
        <v>85</v>
      </c>
      <c r="B7" s="147" t="s">
        <v>86</v>
      </c>
      <c r="C7" s="148"/>
      <c r="D7" s="148"/>
      <c r="E7" s="344"/>
      <c r="F7" s="148"/>
      <c r="G7" s="120"/>
      <c r="H7" s="120"/>
      <c r="I7" s="120"/>
      <c r="J7" s="132"/>
      <c r="K7" s="120"/>
      <c r="L7" s="120"/>
      <c r="M7" s="259"/>
      <c r="N7" s="120"/>
      <c r="O7" s="120"/>
      <c r="P7" s="120"/>
      <c r="Q7" s="11"/>
      <c r="S7" s="12"/>
      <c r="T7" s="12"/>
      <c r="U7" s="13"/>
      <c r="V7" s="13"/>
    </row>
    <row r="8" spans="1:22" ht="21" customHeight="1">
      <c r="A8" s="147"/>
      <c r="B8" s="147" t="s">
        <v>87</v>
      </c>
      <c r="C8" s="148"/>
      <c r="D8" s="148"/>
      <c r="E8" s="344"/>
      <c r="F8" s="148"/>
      <c r="G8" s="120"/>
      <c r="H8" s="120"/>
      <c r="I8" s="120"/>
      <c r="J8" s="132"/>
      <c r="K8" s="120"/>
      <c r="L8" s="120"/>
      <c r="M8" s="259"/>
      <c r="N8" s="120"/>
      <c r="O8" s="120"/>
      <c r="P8" s="120"/>
      <c r="Q8" s="11"/>
      <c r="S8" s="12"/>
      <c r="T8" s="12"/>
      <c r="U8" s="13"/>
      <c r="V8" s="13"/>
    </row>
    <row r="9" spans="1:22" s="21" customFormat="1" ht="21" customHeight="1" thickBot="1">
      <c r="A9" s="147" t="s">
        <v>88</v>
      </c>
      <c r="B9" s="147" t="str">
        <f>PL!V8</f>
        <v>PGU-DE-0175</v>
      </c>
      <c r="C9" s="147"/>
      <c r="D9" s="149"/>
      <c r="E9" s="345"/>
      <c r="F9" s="150"/>
      <c r="G9" s="16"/>
      <c r="H9" s="48"/>
      <c r="I9" s="48"/>
      <c r="J9" s="133"/>
      <c r="K9" s="95"/>
      <c r="L9" s="17"/>
      <c r="M9" s="95"/>
      <c r="N9" s="17"/>
      <c r="O9" s="19"/>
      <c r="P9" s="19"/>
      <c r="Q9" s="15"/>
      <c r="R9" s="15"/>
      <c r="S9" s="20"/>
      <c r="T9" s="20"/>
    </row>
    <row r="10" spans="1:22" s="21" customFormat="1" ht="21" customHeight="1">
      <c r="A10" s="247" t="s">
        <v>89</v>
      </c>
      <c r="B10" s="232" t="str">
        <f>PL!B13</f>
        <v>CCGT Turkestan LLP</v>
      </c>
      <c r="C10" s="232"/>
      <c r="D10" s="250"/>
      <c r="E10" s="346"/>
      <c r="F10" s="236"/>
      <c r="G10" s="16"/>
      <c r="H10" s="48"/>
      <c r="I10" s="48"/>
      <c r="J10" s="133"/>
      <c r="K10" s="95"/>
      <c r="L10" s="17"/>
      <c r="M10" s="95"/>
      <c r="N10" s="17"/>
      <c r="O10" s="19"/>
      <c r="P10" s="19"/>
      <c r="Q10" s="15"/>
      <c r="R10" s="15"/>
      <c r="S10" s="20"/>
      <c r="T10" s="20"/>
    </row>
    <row r="11" spans="1:22" s="21" customFormat="1" ht="21" customHeight="1" thickBot="1">
      <c r="A11" s="235" t="s">
        <v>90</v>
      </c>
      <c r="B11" s="238" t="str">
        <f>'Summary PL'!B11</f>
        <v>Republic of Kazakhstan, Turkestan region, Sairam district, Aksukent rural district, Aksu village, Zhibek Zholy street, building 55</v>
      </c>
      <c r="C11" s="238"/>
      <c r="D11" s="239"/>
      <c r="E11" s="347"/>
      <c r="F11" s="237"/>
      <c r="G11" s="16"/>
      <c r="H11" s="48"/>
      <c r="I11" s="48"/>
      <c r="J11" s="133"/>
      <c r="K11" s="95"/>
      <c r="L11" s="17"/>
      <c r="M11" s="95"/>
      <c r="N11" s="17"/>
      <c r="O11" s="19"/>
      <c r="P11" s="19"/>
      <c r="Q11" s="15"/>
      <c r="R11" s="15"/>
      <c r="S11" s="20"/>
      <c r="T11" s="20"/>
    </row>
    <row r="12" spans="1:22" s="24" customFormat="1" ht="23.7" customHeight="1">
      <c r="A12" s="460" t="s">
        <v>91</v>
      </c>
      <c r="B12" s="462" t="s">
        <v>165</v>
      </c>
      <c r="C12" s="462" t="s">
        <v>161</v>
      </c>
      <c r="D12" s="462" t="s">
        <v>164</v>
      </c>
      <c r="E12" s="464" t="s">
        <v>92</v>
      </c>
      <c r="F12" s="464"/>
      <c r="G12" s="465" t="s">
        <v>93</v>
      </c>
      <c r="H12" s="465"/>
      <c r="I12" s="465"/>
      <c r="J12" s="465"/>
      <c r="K12" s="458" t="s">
        <v>107</v>
      </c>
      <c r="L12" s="466" t="s">
        <v>108</v>
      </c>
      <c r="M12" s="466" t="s">
        <v>109</v>
      </c>
      <c r="N12" s="466" t="s">
        <v>110</v>
      </c>
      <c r="O12" s="458" t="s">
        <v>162</v>
      </c>
      <c r="P12" s="468" t="s">
        <v>163</v>
      </c>
      <c r="Q12" s="454" t="s">
        <v>111</v>
      </c>
      <c r="R12" s="22"/>
      <c r="S12" s="23"/>
      <c r="T12" s="23"/>
      <c r="U12" s="23"/>
      <c r="V12" s="23"/>
    </row>
    <row r="13" spans="1:22" s="24" customFormat="1" ht="39" customHeight="1">
      <c r="A13" s="461"/>
      <c r="B13" s="463"/>
      <c r="C13" s="463"/>
      <c r="D13" s="463"/>
      <c r="E13" s="348" t="s">
        <v>112</v>
      </c>
      <c r="F13" s="264" t="s">
        <v>113</v>
      </c>
      <c r="G13" s="265" t="s">
        <v>99</v>
      </c>
      <c r="H13" s="265" t="s">
        <v>100</v>
      </c>
      <c r="I13" s="265" t="s">
        <v>101</v>
      </c>
      <c r="J13" s="266" t="s">
        <v>102</v>
      </c>
      <c r="K13" s="459"/>
      <c r="L13" s="467"/>
      <c r="M13" s="467"/>
      <c r="N13" s="467"/>
      <c r="O13" s="459"/>
      <c r="P13" s="469"/>
      <c r="Q13" s="455"/>
      <c r="R13" s="22"/>
      <c r="S13" s="23"/>
      <c r="T13" s="23"/>
      <c r="U13" s="23"/>
      <c r="V13" s="23"/>
    </row>
    <row r="14" spans="1:22" s="93" customFormat="1" ht="26.1" customHeight="1">
      <c r="A14" s="181">
        <v>1</v>
      </c>
      <c r="B14" s="288" t="s">
        <v>188</v>
      </c>
      <c r="C14" s="296" t="s">
        <v>326</v>
      </c>
      <c r="D14" s="182"/>
      <c r="E14" s="313">
        <v>1</v>
      </c>
      <c r="F14" s="182" t="s">
        <v>114</v>
      </c>
      <c r="G14" s="282"/>
      <c r="H14" s="282"/>
      <c r="I14" s="282"/>
      <c r="J14" s="282"/>
      <c r="K14" s="282"/>
      <c r="L14" s="282"/>
      <c r="M14" s="138"/>
      <c r="N14" s="138"/>
      <c r="O14" s="27"/>
      <c r="P14" s="25"/>
      <c r="Q14" s="267"/>
      <c r="R14" s="28"/>
      <c r="S14" s="29"/>
      <c r="T14" s="30"/>
      <c r="U14" s="29"/>
      <c r="V14" s="92"/>
    </row>
    <row r="15" spans="1:22" s="281" customFormat="1" ht="26.1" customHeight="1">
      <c r="A15" s="124"/>
      <c r="B15" s="352"/>
      <c r="C15" s="126"/>
      <c r="D15" s="127"/>
      <c r="E15" s="349"/>
      <c r="F15" s="275"/>
      <c r="G15" s="128">
        <f>'Summary PL'!H14</f>
        <v>130</v>
      </c>
      <c r="H15" s="128">
        <f>'Summary PL'!I14</f>
        <v>90</v>
      </c>
      <c r="I15" s="128">
        <f>'Summary PL'!J14</f>
        <v>130</v>
      </c>
      <c r="J15" s="276">
        <f>+G15*H15*I15/100^3</f>
        <v>1.5209999999999999</v>
      </c>
      <c r="K15" s="128">
        <f>'Summary PL'!L14</f>
        <v>515</v>
      </c>
      <c r="L15" s="128">
        <f>'Summary PL'!M14</f>
        <v>596</v>
      </c>
      <c r="M15" s="129"/>
      <c r="N15" s="129"/>
      <c r="O15" s="129"/>
      <c r="P15" s="126"/>
      <c r="Q15" s="130"/>
      <c r="R15" s="277"/>
      <c r="S15" s="278"/>
      <c r="T15" s="279"/>
      <c r="U15" s="278"/>
      <c r="V15" s="280"/>
    </row>
    <row r="16" spans="1:22" s="93" customFormat="1" ht="26.1" customHeight="1">
      <c r="A16" s="181">
        <v>2</v>
      </c>
      <c r="B16" s="288" t="s">
        <v>171</v>
      </c>
      <c r="C16" s="296" t="s">
        <v>326</v>
      </c>
      <c r="D16" s="182"/>
      <c r="E16" s="313">
        <v>1</v>
      </c>
      <c r="F16" s="182" t="s">
        <v>114</v>
      </c>
      <c r="G16" s="49"/>
      <c r="H16" s="49"/>
      <c r="I16" s="49"/>
      <c r="J16" s="274"/>
      <c r="K16" s="26"/>
      <c r="L16" s="49"/>
      <c r="M16" s="261"/>
      <c r="N16" s="261"/>
      <c r="O16" s="27"/>
      <c r="P16" s="25"/>
      <c r="Q16" s="267"/>
      <c r="R16" s="28"/>
      <c r="S16" s="29"/>
      <c r="T16" s="30"/>
      <c r="U16" s="29"/>
      <c r="V16" s="92"/>
    </row>
    <row r="17" spans="1:22" s="281" customFormat="1" ht="26.1" customHeight="1">
      <c r="A17" s="124"/>
      <c r="B17" s="352"/>
      <c r="C17" s="126"/>
      <c r="D17" s="127"/>
      <c r="E17" s="349"/>
      <c r="F17" s="127"/>
      <c r="G17" s="128">
        <f>'Summary PL'!H15</f>
        <v>130</v>
      </c>
      <c r="H17" s="128">
        <f>'Summary PL'!I15</f>
        <v>90</v>
      </c>
      <c r="I17" s="128">
        <f>'Summary PL'!J15</f>
        <v>130</v>
      </c>
      <c r="J17" s="276">
        <f t="shared" ref="J17" si="0">+G17*H17*I17/100^3</f>
        <v>1.5209999999999999</v>
      </c>
      <c r="K17" s="128">
        <f>'Summary PL'!L15</f>
        <v>196</v>
      </c>
      <c r="L17" s="128">
        <f>'Summary PL'!M15</f>
        <v>277</v>
      </c>
      <c r="M17" s="129"/>
      <c r="N17" s="129"/>
      <c r="O17" s="129"/>
      <c r="P17" s="126"/>
      <c r="Q17" s="130"/>
      <c r="R17" s="277"/>
      <c r="S17" s="278"/>
      <c r="T17" s="279"/>
      <c r="U17" s="278"/>
      <c r="V17" s="280"/>
    </row>
    <row r="18" spans="1:22" s="93" customFormat="1" ht="26.1" customHeight="1">
      <c r="A18" s="181">
        <v>3</v>
      </c>
      <c r="B18" s="288" t="s">
        <v>172</v>
      </c>
      <c r="C18" s="296" t="s">
        <v>326</v>
      </c>
      <c r="D18" s="182"/>
      <c r="E18" s="313">
        <v>1</v>
      </c>
      <c r="F18" s="182" t="s">
        <v>114</v>
      </c>
      <c r="G18" s="282"/>
      <c r="H18" s="282"/>
      <c r="I18" s="282"/>
      <c r="J18" s="282"/>
      <c r="K18" s="282"/>
      <c r="L18" s="282"/>
      <c r="M18" s="261"/>
      <c r="N18" s="261"/>
      <c r="O18" s="27"/>
      <c r="P18" s="25"/>
      <c r="Q18" s="267"/>
      <c r="R18" s="28"/>
      <c r="S18" s="29"/>
      <c r="T18" s="30"/>
      <c r="U18" s="29"/>
      <c r="V18" s="92"/>
    </row>
    <row r="19" spans="1:22" s="281" customFormat="1" ht="26.1" customHeight="1">
      <c r="A19" s="124"/>
      <c r="B19" s="352"/>
      <c r="C19" s="126"/>
      <c r="D19" s="127"/>
      <c r="E19" s="349"/>
      <c r="F19" s="127"/>
      <c r="G19" s="128">
        <f>'Summary PL'!H16</f>
        <v>130</v>
      </c>
      <c r="H19" s="128">
        <f>'Summary PL'!I16</f>
        <v>90</v>
      </c>
      <c r="I19" s="128">
        <f>'Summary PL'!J16</f>
        <v>130</v>
      </c>
      <c r="J19" s="276">
        <f>+G19*H19*I19/100^3</f>
        <v>1.5209999999999999</v>
      </c>
      <c r="K19" s="128">
        <f>'Summary PL'!L16</f>
        <v>562</v>
      </c>
      <c r="L19" s="128">
        <f>'Summary PL'!M16</f>
        <v>643</v>
      </c>
      <c r="M19" s="129"/>
      <c r="N19" s="129"/>
      <c r="O19" s="129"/>
      <c r="P19" s="126"/>
      <c r="Q19" s="130"/>
      <c r="R19" s="277"/>
      <c r="S19" s="278"/>
      <c r="T19" s="279"/>
      <c r="U19" s="278"/>
      <c r="V19" s="280"/>
    </row>
    <row r="20" spans="1:22" s="93" customFormat="1" ht="26.1" customHeight="1">
      <c r="A20" s="181">
        <v>4</v>
      </c>
      <c r="B20" s="288" t="s">
        <v>173</v>
      </c>
      <c r="C20" s="296" t="s">
        <v>326</v>
      </c>
      <c r="D20" s="182"/>
      <c r="E20" s="313">
        <v>1</v>
      </c>
      <c r="F20" s="182" t="s">
        <v>114</v>
      </c>
      <c r="G20" s="282"/>
      <c r="H20" s="282"/>
      <c r="I20" s="282"/>
      <c r="J20" s="282"/>
      <c r="K20" s="282"/>
      <c r="L20" s="282"/>
      <c r="M20" s="261"/>
      <c r="N20" s="261"/>
      <c r="O20" s="27"/>
      <c r="P20" s="25"/>
      <c r="Q20" s="267"/>
      <c r="R20" s="28"/>
      <c r="S20" s="29"/>
      <c r="T20" s="30"/>
      <c r="U20" s="29"/>
      <c r="V20" s="92"/>
    </row>
    <row r="21" spans="1:22" s="281" customFormat="1" ht="26.1" customHeight="1">
      <c r="A21" s="124"/>
      <c r="B21" s="352"/>
      <c r="C21" s="126"/>
      <c r="D21" s="127"/>
      <c r="E21" s="349"/>
      <c r="F21" s="127"/>
      <c r="G21" s="128">
        <f>'Summary PL'!H17</f>
        <v>130</v>
      </c>
      <c r="H21" s="128">
        <f>'Summary PL'!I17</f>
        <v>90</v>
      </c>
      <c r="I21" s="128">
        <f>'Summary PL'!J17</f>
        <v>130</v>
      </c>
      <c r="J21" s="276">
        <f>+G21*H21*I21/100^3</f>
        <v>1.5209999999999999</v>
      </c>
      <c r="K21" s="128">
        <f>'Summary PL'!L17</f>
        <v>426</v>
      </c>
      <c r="L21" s="128">
        <f>'Summary PL'!M17</f>
        <v>507</v>
      </c>
      <c r="M21" s="129"/>
      <c r="N21" s="129"/>
      <c r="O21" s="129"/>
      <c r="P21" s="126"/>
      <c r="Q21" s="130"/>
      <c r="R21" s="277"/>
      <c r="S21" s="278"/>
      <c r="T21" s="279"/>
      <c r="U21" s="278"/>
      <c r="V21" s="280"/>
    </row>
    <row r="22" spans="1:22" s="93" customFormat="1" ht="26.1" customHeight="1">
      <c r="A22" s="181">
        <v>5</v>
      </c>
      <c r="B22" s="288" t="s">
        <v>174</v>
      </c>
      <c r="C22" s="296" t="s">
        <v>326</v>
      </c>
      <c r="D22" s="182"/>
      <c r="E22" s="313">
        <v>1</v>
      </c>
      <c r="F22" s="182" t="s">
        <v>114</v>
      </c>
      <c r="G22" s="282"/>
      <c r="H22" s="282"/>
      <c r="I22" s="282"/>
      <c r="J22" s="282"/>
      <c r="K22" s="282"/>
      <c r="L22" s="282"/>
      <c r="M22" s="261"/>
      <c r="N22" s="261"/>
      <c r="O22" s="27"/>
      <c r="P22" s="25"/>
      <c r="Q22" s="267"/>
      <c r="R22" s="28"/>
      <c r="S22" s="29"/>
      <c r="T22" s="30"/>
      <c r="U22" s="29"/>
      <c r="V22" s="92"/>
    </row>
    <row r="23" spans="1:22" s="281" customFormat="1" ht="26.1" customHeight="1">
      <c r="A23" s="124"/>
      <c r="B23" s="352"/>
      <c r="C23" s="126"/>
      <c r="D23" s="127"/>
      <c r="E23" s="349"/>
      <c r="F23" s="127"/>
      <c r="G23" s="128">
        <f>'Summary PL'!H18</f>
        <v>130</v>
      </c>
      <c r="H23" s="128">
        <f>'Summary PL'!I18</f>
        <v>90</v>
      </c>
      <c r="I23" s="128">
        <f>'Summary PL'!J18</f>
        <v>130</v>
      </c>
      <c r="J23" s="276">
        <f>+G23*H23*I23/100^3</f>
        <v>1.5209999999999999</v>
      </c>
      <c r="K23" s="128">
        <f>'Summary PL'!L18</f>
        <v>551</v>
      </c>
      <c r="L23" s="128">
        <f>'Summary PL'!M18</f>
        <v>632</v>
      </c>
      <c r="M23" s="129"/>
      <c r="N23" s="129"/>
      <c r="O23" s="129"/>
      <c r="P23" s="126"/>
      <c r="Q23" s="130"/>
      <c r="R23" s="277"/>
      <c r="S23" s="278"/>
      <c r="T23" s="279"/>
      <c r="U23" s="278"/>
      <c r="V23" s="280"/>
    </row>
    <row r="24" spans="1:22" s="93" customFormat="1" ht="26.1" customHeight="1">
      <c r="A24" s="181">
        <v>6</v>
      </c>
      <c r="B24" s="288" t="s">
        <v>175</v>
      </c>
      <c r="C24" s="296" t="s">
        <v>326</v>
      </c>
      <c r="D24" s="182"/>
      <c r="E24" s="313">
        <v>1</v>
      </c>
      <c r="F24" s="182" t="s">
        <v>114</v>
      </c>
      <c r="G24" s="282"/>
      <c r="H24" s="282"/>
      <c r="I24" s="282"/>
      <c r="J24" s="282"/>
      <c r="K24" s="282"/>
      <c r="L24" s="282"/>
      <c r="M24" s="261"/>
      <c r="N24" s="261"/>
      <c r="O24" s="27"/>
      <c r="P24" s="25"/>
      <c r="Q24" s="267"/>
      <c r="R24" s="28"/>
      <c r="S24" s="29"/>
      <c r="T24" s="30"/>
      <c r="U24" s="29"/>
      <c r="V24" s="92"/>
    </row>
    <row r="25" spans="1:22" s="281" customFormat="1" ht="26.1" customHeight="1">
      <c r="A25" s="124"/>
      <c r="B25" s="352"/>
      <c r="C25" s="126"/>
      <c r="D25" s="127"/>
      <c r="E25" s="349"/>
      <c r="F25" s="127"/>
      <c r="G25" s="128">
        <f>'Summary PL'!H19</f>
        <v>130</v>
      </c>
      <c r="H25" s="128">
        <f>'Summary PL'!I19</f>
        <v>90</v>
      </c>
      <c r="I25" s="128">
        <f>'Summary PL'!J19</f>
        <v>130</v>
      </c>
      <c r="J25" s="276">
        <f>+G25*H25*I25/100^3</f>
        <v>1.5209999999999999</v>
      </c>
      <c r="K25" s="128">
        <f>'Summary PL'!L19</f>
        <v>552</v>
      </c>
      <c r="L25" s="128">
        <f>'Summary PL'!M19</f>
        <v>633</v>
      </c>
      <c r="M25" s="129"/>
      <c r="N25" s="129"/>
      <c r="O25" s="129"/>
      <c r="P25" s="126"/>
      <c r="Q25" s="130"/>
      <c r="R25" s="277"/>
      <c r="S25" s="278"/>
      <c r="T25" s="279"/>
      <c r="U25" s="278"/>
      <c r="V25" s="280"/>
    </row>
    <row r="26" spans="1:22" s="93" customFormat="1" ht="26.1" customHeight="1">
      <c r="A26" s="181">
        <v>7</v>
      </c>
      <c r="B26" s="288" t="s">
        <v>176</v>
      </c>
      <c r="C26" s="296" t="s">
        <v>326</v>
      </c>
      <c r="D26" s="182"/>
      <c r="E26" s="313">
        <v>1</v>
      </c>
      <c r="F26" s="182" t="s">
        <v>114</v>
      </c>
      <c r="G26" s="282"/>
      <c r="H26" s="282"/>
      <c r="I26" s="282"/>
      <c r="J26" s="282"/>
      <c r="K26" s="282"/>
      <c r="L26" s="282"/>
      <c r="M26" s="261"/>
      <c r="N26" s="261"/>
      <c r="O26" s="27"/>
      <c r="P26" s="25"/>
      <c r="Q26" s="267"/>
      <c r="R26" s="28"/>
      <c r="S26" s="29"/>
      <c r="T26" s="30"/>
      <c r="U26" s="29"/>
      <c r="V26" s="92"/>
    </row>
    <row r="27" spans="1:22" s="281" customFormat="1" ht="26.1" customHeight="1">
      <c r="A27" s="124"/>
      <c r="B27" s="352"/>
      <c r="C27" s="126"/>
      <c r="D27" s="127"/>
      <c r="E27" s="349"/>
      <c r="F27" s="127"/>
      <c r="G27" s="128">
        <f>'Summary PL'!H20</f>
        <v>130</v>
      </c>
      <c r="H27" s="128">
        <f>'Summary PL'!I20</f>
        <v>90</v>
      </c>
      <c r="I27" s="128">
        <f>'Summary PL'!J20</f>
        <v>130</v>
      </c>
      <c r="J27" s="276">
        <f>+G27*H27*I27/100^3</f>
        <v>1.5209999999999999</v>
      </c>
      <c r="K27" s="128">
        <f>'Summary PL'!L20</f>
        <v>560</v>
      </c>
      <c r="L27" s="128">
        <f>'Summary PL'!M20</f>
        <v>641</v>
      </c>
      <c r="M27" s="129"/>
      <c r="N27" s="129"/>
      <c r="O27" s="129"/>
      <c r="P27" s="126"/>
      <c r="Q27" s="130"/>
      <c r="R27" s="277"/>
      <c r="S27" s="278"/>
      <c r="T27" s="279"/>
      <c r="U27" s="278"/>
      <c r="V27" s="280"/>
    </row>
    <row r="28" spans="1:22" s="93" customFormat="1" ht="26.1" customHeight="1">
      <c r="A28" s="181">
        <v>8</v>
      </c>
      <c r="B28" s="288" t="s">
        <v>177</v>
      </c>
      <c r="C28" s="296" t="s">
        <v>326</v>
      </c>
      <c r="D28" s="182"/>
      <c r="E28" s="313">
        <v>1</v>
      </c>
      <c r="F28" s="182" t="s">
        <v>114</v>
      </c>
      <c r="G28" s="282"/>
      <c r="H28" s="282"/>
      <c r="I28" s="282"/>
      <c r="J28" s="282"/>
      <c r="K28" s="282"/>
      <c r="L28" s="282"/>
      <c r="M28" s="261"/>
      <c r="N28" s="261"/>
      <c r="O28" s="27"/>
      <c r="P28" s="25"/>
      <c r="Q28" s="267"/>
      <c r="R28" s="28"/>
      <c r="S28" s="29"/>
      <c r="T28" s="30"/>
      <c r="U28" s="29"/>
      <c r="V28" s="92"/>
    </row>
    <row r="29" spans="1:22" s="281" customFormat="1" ht="26.1" customHeight="1">
      <c r="A29" s="124"/>
      <c r="B29" s="352"/>
      <c r="C29" s="126"/>
      <c r="D29" s="127"/>
      <c r="E29" s="349"/>
      <c r="F29" s="127"/>
      <c r="G29" s="128">
        <f>'Summary PL'!H21</f>
        <v>130</v>
      </c>
      <c r="H29" s="128">
        <f>'Summary PL'!I21</f>
        <v>90</v>
      </c>
      <c r="I29" s="128">
        <f>'Summary PL'!J21</f>
        <v>130</v>
      </c>
      <c r="J29" s="276">
        <f>+G29*H29*I29/100^3</f>
        <v>1.5209999999999999</v>
      </c>
      <c r="K29" s="128">
        <f>'Summary PL'!L21</f>
        <v>552</v>
      </c>
      <c r="L29" s="128">
        <f>'Summary PL'!M21</f>
        <v>633</v>
      </c>
      <c r="M29" s="129"/>
      <c r="N29" s="129"/>
      <c r="O29" s="129"/>
      <c r="P29" s="126"/>
      <c r="Q29" s="130"/>
      <c r="R29" s="277"/>
      <c r="S29" s="278"/>
      <c r="T29" s="279"/>
      <c r="U29" s="278"/>
      <c r="V29" s="280"/>
    </row>
    <row r="30" spans="1:22" s="93" customFormat="1" ht="26.1" customHeight="1">
      <c r="A30" s="181">
        <v>9</v>
      </c>
      <c r="B30" s="288" t="s">
        <v>178</v>
      </c>
      <c r="C30" s="296" t="s">
        <v>326</v>
      </c>
      <c r="D30" s="182"/>
      <c r="E30" s="313">
        <v>1</v>
      </c>
      <c r="F30" s="182" t="s">
        <v>114</v>
      </c>
      <c r="G30" s="282"/>
      <c r="H30" s="282"/>
      <c r="I30" s="282"/>
      <c r="J30" s="282"/>
      <c r="K30" s="282"/>
      <c r="L30" s="282"/>
      <c r="M30" s="261"/>
      <c r="N30" s="261"/>
      <c r="O30" s="27"/>
      <c r="P30" s="25"/>
      <c r="Q30" s="267"/>
      <c r="R30" s="28"/>
      <c r="S30" s="29"/>
      <c r="T30" s="30"/>
      <c r="U30" s="29"/>
      <c r="V30" s="92"/>
    </row>
    <row r="31" spans="1:22" s="281" customFormat="1" ht="26.1" customHeight="1">
      <c r="A31" s="124"/>
      <c r="B31" s="352"/>
      <c r="C31" s="126"/>
      <c r="D31" s="127"/>
      <c r="E31" s="349"/>
      <c r="F31" s="127"/>
      <c r="G31" s="128">
        <f>'Summary PL'!H22</f>
        <v>130</v>
      </c>
      <c r="H31" s="128">
        <f>'Summary PL'!I22</f>
        <v>90</v>
      </c>
      <c r="I31" s="128">
        <f>'Summary PL'!J22</f>
        <v>130</v>
      </c>
      <c r="J31" s="276">
        <f>+G31*H31*I31/100^3</f>
        <v>1.5209999999999999</v>
      </c>
      <c r="K31" s="128">
        <f>'Summary PL'!L22</f>
        <v>556</v>
      </c>
      <c r="L31" s="128">
        <f>'Summary PL'!M22</f>
        <v>637</v>
      </c>
      <c r="M31" s="129"/>
      <c r="N31" s="129"/>
      <c r="O31" s="129"/>
      <c r="P31" s="126"/>
      <c r="Q31" s="130"/>
      <c r="R31" s="277"/>
      <c r="S31" s="278"/>
      <c r="T31" s="279"/>
      <c r="U31" s="278"/>
      <c r="V31" s="280"/>
    </row>
    <row r="32" spans="1:22" s="93" customFormat="1" ht="26.1" customHeight="1">
      <c r="A32" s="181">
        <v>10</v>
      </c>
      <c r="B32" s="288" t="s">
        <v>179</v>
      </c>
      <c r="C32" s="296" t="s">
        <v>326</v>
      </c>
      <c r="D32" s="182"/>
      <c r="E32" s="313">
        <v>1</v>
      </c>
      <c r="F32" s="182" t="s">
        <v>114</v>
      </c>
      <c r="G32" s="282"/>
      <c r="H32" s="282"/>
      <c r="I32" s="282"/>
      <c r="J32" s="282"/>
      <c r="K32" s="282"/>
      <c r="L32" s="282"/>
      <c r="M32" s="261"/>
      <c r="N32" s="261"/>
      <c r="O32" s="27"/>
      <c r="P32" s="25"/>
      <c r="Q32" s="267"/>
      <c r="R32" s="28"/>
      <c r="S32" s="29"/>
      <c r="T32" s="30"/>
      <c r="U32" s="29"/>
      <c r="V32" s="92"/>
    </row>
    <row r="33" spans="1:22" s="281" customFormat="1" ht="26.1" customHeight="1">
      <c r="A33" s="124"/>
      <c r="B33" s="352"/>
      <c r="C33" s="126"/>
      <c r="D33" s="127"/>
      <c r="E33" s="349"/>
      <c r="F33" s="127"/>
      <c r="G33" s="128">
        <f>'Summary PL'!H23</f>
        <v>130</v>
      </c>
      <c r="H33" s="128">
        <f>'Summary PL'!I23</f>
        <v>90</v>
      </c>
      <c r="I33" s="128">
        <f>'Summary PL'!J23</f>
        <v>130</v>
      </c>
      <c r="J33" s="276">
        <f>+G33*H33*I33/100^3</f>
        <v>1.5209999999999999</v>
      </c>
      <c r="K33" s="128">
        <f>'Summary PL'!L23</f>
        <v>195</v>
      </c>
      <c r="L33" s="128">
        <f>'Summary PL'!M23</f>
        <v>276</v>
      </c>
      <c r="M33" s="129"/>
      <c r="N33" s="129"/>
      <c r="O33" s="129"/>
      <c r="P33" s="126"/>
      <c r="Q33" s="130"/>
      <c r="R33" s="277"/>
      <c r="S33" s="278"/>
      <c r="T33" s="279"/>
      <c r="U33" s="278"/>
      <c r="V33" s="280"/>
    </row>
    <row r="34" spans="1:22" s="281" customFormat="1" ht="26.1" customHeight="1">
      <c r="A34" s="181">
        <v>11</v>
      </c>
      <c r="B34" s="288" t="s">
        <v>180</v>
      </c>
      <c r="C34" s="296" t="s">
        <v>327</v>
      </c>
      <c r="D34" s="182"/>
      <c r="E34" s="313">
        <v>1</v>
      </c>
      <c r="F34" s="182" t="s">
        <v>114</v>
      </c>
      <c r="G34" s="290"/>
      <c r="H34" s="290"/>
      <c r="I34" s="291"/>
      <c r="J34" s="292"/>
      <c r="K34" s="286"/>
      <c r="L34" s="293"/>
      <c r="M34" s="290"/>
      <c r="N34" s="290"/>
      <c r="O34" s="27"/>
      <c r="P34" s="25"/>
      <c r="Q34" s="294"/>
      <c r="R34" s="277"/>
      <c r="S34" s="278"/>
      <c r="T34" s="279"/>
      <c r="U34" s="278"/>
      <c r="V34" s="280"/>
    </row>
    <row r="35" spans="1:22" s="281" customFormat="1" ht="26.1" customHeight="1">
      <c r="A35" s="124"/>
      <c r="B35" s="352"/>
      <c r="C35" s="126"/>
      <c r="D35" s="127"/>
      <c r="E35" s="349"/>
      <c r="F35" s="127"/>
      <c r="G35" s="128">
        <f>'Summary PL'!H24</f>
        <v>130</v>
      </c>
      <c r="H35" s="128">
        <f>'Summary PL'!I24</f>
        <v>90</v>
      </c>
      <c r="I35" s="128">
        <f>'Summary PL'!J24</f>
        <v>130</v>
      </c>
      <c r="J35" s="276">
        <f>+G35*H35*I35/100^3</f>
        <v>1.5209999999999999</v>
      </c>
      <c r="K35" s="128">
        <f>'Summary PL'!L24</f>
        <v>390</v>
      </c>
      <c r="L35" s="128">
        <f>'Summary PL'!M24</f>
        <v>514</v>
      </c>
      <c r="M35" s="129"/>
      <c r="N35" s="129"/>
      <c r="O35" s="129"/>
      <c r="P35" s="126"/>
      <c r="Q35" s="130"/>
      <c r="R35" s="277"/>
      <c r="S35" s="278"/>
      <c r="T35" s="279"/>
      <c r="U35" s="278"/>
      <c r="V35" s="280"/>
    </row>
    <row r="36" spans="1:22" s="281" customFormat="1" ht="26.1" customHeight="1">
      <c r="A36" s="181">
        <v>12</v>
      </c>
      <c r="B36" s="288" t="s">
        <v>182</v>
      </c>
      <c r="C36" s="295" t="s">
        <v>198</v>
      </c>
      <c r="D36" s="289"/>
      <c r="E36" s="313">
        <v>60</v>
      </c>
      <c r="F36" s="182" t="s">
        <v>199</v>
      </c>
      <c r="G36" s="290"/>
      <c r="H36" s="290"/>
      <c r="I36" s="291"/>
      <c r="J36" s="292"/>
      <c r="K36" s="286"/>
      <c r="L36" s="293"/>
      <c r="M36" s="290"/>
      <c r="N36" s="290"/>
      <c r="O36" s="27"/>
      <c r="P36" s="25"/>
      <c r="Q36" s="294"/>
      <c r="R36" s="277"/>
      <c r="S36" s="278"/>
      <c r="T36" s="279"/>
      <c r="U36" s="278"/>
      <c r="V36" s="280"/>
    </row>
    <row r="37" spans="1:22" s="93" customFormat="1" ht="26.1" customHeight="1">
      <c r="A37" s="181"/>
      <c r="B37" s="288" t="s">
        <v>182</v>
      </c>
      <c r="C37" s="295" t="s">
        <v>200</v>
      </c>
      <c r="D37" s="289"/>
      <c r="E37" s="313">
        <v>170</v>
      </c>
      <c r="F37" s="182" t="s">
        <v>199</v>
      </c>
      <c r="G37" s="290"/>
      <c r="H37" s="290"/>
      <c r="I37" s="291"/>
      <c r="J37" s="292"/>
      <c r="K37" s="26"/>
      <c r="L37" s="290"/>
      <c r="M37" s="290"/>
      <c r="N37" s="290"/>
      <c r="O37" s="27"/>
      <c r="P37" s="25"/>
      <c r="Q37" s="294"/>
      <c r="R37" s="28"/>
      <c r="S37" s="29"/>
      <c r="T37" s="30"/>
      <c r="U37" s="29"/>
      <c r="V37" s="92"/>
    </row>
    <row r="38" spans="1:22" s="281" customFormat="1" ht="26.1" customHeight="1">
      <c r="A38" s="181"/>
      <c r="B38" s="288" t="s">
        <v>182</v>
      </c>
      <c r="C38" s="295" t="s">
        <v>240</v>
      </c>
      <c r="D38" s="289"/>
      <c r="E38" s="313">
        <v>10</v>
      </c>
      <c r="F38" s="182" t="s">
        <v>201</v>
      </c>
      <c r="G38" s="290"/>
      <c r="H38" s="290"/>
      <c r="I38" s="291"/>
      <c r="J38" s="292"/>
      <c r="K38" s="26"/>
      <c r="L38" s="290"/>
      <c r="M38" s="290"/>
      <c r="N38" s="290"/>
      <c r="O38" s="27"/>
      <c r="P38" s="25"/>
      <c r="Q38" s="294"/>
      <c r="R38" s="277"/>
      <c r="S38" s="278"/>
      <c r="T38" s="279"/>
      <c r="U38" s="278"/>
      <c r="V38" s="280"/>
    </row>
    <row r="39" spans="1:22" s="93" customFormat="1" ht="26.1" customHeight="1">
      <c r="A39" s="181"/>
      <c r="B39" s="288" t="s">
        <v>182</v>
      </c>
      <c r="C39" s="295" t="s">
        <v>202</v>
      </c>
      <c r="D39" s="289"/>
      <c r="E39" s="313">
        <v>20</v>
      </c>
      <c r="F39" s="182" t="s">
        <v>201</v>
      </c>
      <c r="G39" s="290"/>
      <c r="H39" s="290"/>
      <c r="I39" s="291"/>
      <c r="J39" s="292"/>
      <c r="K39" s="286"/>
      <c r="L39" s="293"/>
      <c r="M39" s="290"/>
      <c r="N39" s="290"/>
      <c r="O39" s="27"/>
      <c r="P39" s="25"/>
      <c r="Q39" s="294"/>
      <c r="R39" s="28"/>
      <c r="S39" s="29"/>
      <c r="T39" s="30"/>
      <c r="U39" s="29"/>
      <c r="V39" s="92"/>
    </row>
    <row r="40" spans="1:22" s="281" customFormat="1" ht="26.1" customHeight="1">
      <c r="A40" s="181"/>
      <c r="B40" s="288" t="s">
        <v>182</v>
      </c>
      <c r="C40" s="295" t="s">
        <v>203</v>
      </c>
      <c r="D40" s="289"/>
      <c r="E40" s="313">
        <v>4</v>
      </c>
      <c r="F40" s="182" t="s">
        <v>201</v>
      </c>
      <c r="G40" s="290"/>
      <c r="H40" s="290"/>
      <c r="I40" s="291"/>
      <c r="J40" s="292"/>
      <c r="K40" s="286"/>
      <c r="L40" s="293"/>
      <c r="M40" s="290"/>
      <c r="N40" s="290"/>
      <c r="O40" s="27"/>
      <c r="P40" s="25"/>
      <c r="Q40" s="294"/>
      <c r="R40" s="277"/>
      <c r="S40" s="278"/>
      <c r="T40" s="279"/>
      <c r="U40" s="278"/>
      <c r="V40" s="280"/>
    </row>
    <row r="41" spans="1:22" s="93" customFormat="1" ht="26.1" customHeight="1">
      <c r="A41" s="181"/>
      <c r="B41" s="288" t="s">
        <v>182</v>
      </c>
      <c r="C41" s="295" t="s">
        <v>204</v>
      </c>
      <c r="D41" s="289"/>
      <c r="E41" s="313">
        <v>6</v>
      </c>
      <c r="F41" s="182" t="s">
        <v>201</v>
      </c>
      <c r="G41" s="290"/>
      <c r="H41" s="290"/>
      <c r="I41" s="291"/>
      <c r="J41" s="292"/>
      <c r="K41" s="286"/>
      <c r="L41" s="293"/>
      <c r="M41" s="290"/>
      <c r="N41" s="290"/>
      <c r="O41" s="27"/>
      <c r="P41" s="25"/>
      <c r="Q41" s="294"/>
      <c r="R41" s="28"/>
      <c r="S41" s="29"/>
      <c r="T41" s="30"/>
      <c r="U41" s="29"/>
      <c r="V41" s="92"/>
    </row>
    <row r="42" spans="1:22" s="281" customFormat="1" ht="26.1" customHeight="1">
      <c r="A42" s="181"/>
      <c r="B42" s="288" t="s">
        <v>182</v>
      </c>
      <c r="C42" s="295" t="s">
        <v>205</v>
      </c>
      <c r="D42" s="289"/>
      <c r="E42" s="313">
        <v>22</v>
      </c>
      <c r="F42" s="182" t="s">
        <v>201</v>
      </c>
      <c r="G42" s="290"/>
      <c r="H42" s="290"/>
      <c r="I42" s="291"/>
      <c r="J42" s="292"/>
      <c r="K42" s="286"/>
      <c r="L42" s="293"/>
      <c r="M42" s="290"/>
      <c r="N42" s="290"/>
      <c r="O42" s="27"/>
      <c r="P42" s="25"/>
      <c r="Q42" s="294"/>
      <c r="R42" s="277"/>
      <c r="S42" s="278"/>
      <c r="T42" s="279"/>
      <c r="U42" s="278"/>
      <c r="V42" s="280"/>
    </row>
    <row r="43" spans="1:22" s="93" customFormat="1" ht="26.1" customHeight="1">
      <c r="A43" s="181"/>
      <c r="B43" s="288" t="s">
        <v>182</v>
      </c>
      <c r="C43" s="295" t="s">
        <v>206</v>
      </c>
      <c r="D43" s="289"/>
      <c r="E43" s="313">
        <v>2</v>
      </c>
      <c r="F43" s="182" t="s">
        <v>201</v>
      </c>
      <c r="G43" s="290"/>
      <c r="H43" s="290"/>
      <c r="I43" s="291"/>
      <c r="J43" s="292"/>
      <c r="K43" s="286"/>
      <c r="L43" s="293"/>
      <c r="M43" s="290"/>
      <c r="N43" s="290"/>
      <c r="O43" s="27"/>
      <c r="P43" s="25"/>
      <c r="Q43" s="294"/>
      <c r="R43" s="28"/>
      <c r="S43" s="29"/>
      <c r="T43" s="30"/>
      <c r="U43" s="29"/>
      <c r="V43" s="92"/>
    </row>
    <row r="44" spans="1:22" s="281" customFormat="1" ht="26.1" customHeight="1">
      <c r="A44" s="181"/>
      <c r="B44" s="288" t="s">
        <v>182</v>
      </c>
      <c r="C44" s="295" t="s">
        <v>208</v>
      </c>
      <c r="D44" s="289"/>
      <c r="E44" s="313">
        <v>2</v>
      </c>
      <c r="F44" s="182" t="s">
        <v>201</v>
      </c>
      <c r="G44" s="290"/>
      <c r="H44" s="290"/>
      <c r="I44" s="291"/>
      <c r="J44" s="292"/>
      <c r="K44" s="286"/>
      <c r="L44" s="293"/>
      <c r="M44" s="290"/>
      <c r="N44" s="290"/>
      <c r="O44" s="27"/>
      <c r="P44" s="25"/>
      <c r="Q44" s="294"/>
      <c r="R44" s="277"/>
      <c r="S44" s="278"/>
      <c r="T44" s="279"/>
      <c r="U44" s="278"/>
      <c r="V44" s="280"/>
    </row>
    <row r="45" spans="1:22" s="93" customFormat="1" ht="26.1" customHeight="1">
      <c r="A45" s="181"/>
      <c r="B45" s="288" t="s">
        <v>182</v>
      </c>
      <c r="C45" s="295" t="s">
        <v>241</v>
      </c>
      <c r="D45" s="289"/>
      <c r="E45" s="313">
        <v>3</v>
      </c>
      <c r="F45" s="182" t="s">
        <v>201</v>
      </c>
      <c r="G45" s="290"/>
      <c r="H45" s="290"/>
      <c r="I45" s="291"/>
      <c r="J45" s="292"/>
      <c r="K45" s="286"/>
      <c r="L45" s="293"/>
      <c r="M45" s="290"/>
      <c r="N45" s="290"/>
      <c r="O45" s="27"/>
      <c r="P45" s="25"/>
      <c r="Q45" s="294"/>
      <c r="R45" s="28"/>
      <c r="S45" s="29"/>
      <c r="T45" s="30"/>
      <c r="U45" s="29"/>
      <c r="V45" s="92"/>
    </row>
    <row r="46" spans="1:22" s="281" customFormat="1" ht="26.1" customHeight="1">
      <c r="A46" s="181"/>
      <c r="B46" s="288" t="s">
        <v>182</v>
      </c>
      <c r="C46" s="295" t="s">
        <v>225</v>
      </c>
      <c r="D46" s="289"/>
      <c r="E46" s="313">
        <v>340</v>
      </c>
      <c r="F46" s="182" t="s">
        <v>199</v>
      </c>
      <c r="G46" s="290"/>
      <c r="H46" s="290"/>
      <c r="I46" s="291"/>
      <c r="J46" s="292"/>
      <c r="K46" s="286"/>
      <c r="L46" s="293"/>
      <c r="M46" s="290"/>
      <c r="N46" s="290"/>
      <c r="O46" s="27"/>
      <c r="P46" s="25"/>
      <c r="Q46" s="294"/>
      <c r="R46" s="277"/>
      <c r="S46" s="278"/>
      <c r="T46" s="279"/>
      <c r="U46" s="278"/>
      <c r="V46" s="280"/>
    </row>
    <row r="47" spans="1:22" s="281" customFormat="1" ht="26.1" customHeight="1">
      <c r="A47" s="124"/>
      <c r="B47" s="352"/>
      <c r="C47" s="126"/>
      <c r="D47" s="127"/>
      <c r="E47" s="349"/>
      <c r="F47" s="127"/>
      <c r="G47" s="128">
        <f>'Summary PL'!H25</f>
        <v>309</v>
      </c>
      <c r="H47" s="128">
        <f>'Summary PL'!I25</f>
        <v>169</v>
      </c>
      <c r="I47" s="128">
        <f>'Summary PL'!J25</f>
        <v>126</v>
      </c>
      <c r="J47" s="276">
        <f>+G47*H47*I47/100^3</f>
        <v>6.5798459999999999</v>
      </c>
      <c r="K47" s="128">
        <f>'Summary PL'!L25</f>
        <v>302</v>
      </c>
      <c r="L47" s="128">
        <f>'Summary PL'!M25</f>
        <v>555</v>
      </c>
      <c r="M47" s="129"/>
      <c r="N47" s="129"/>
      <c r="O47" s="129"/>
      <c r="P47" s="126"/>
      <c r="Q47" s="130"/>
      <c r="R47" s="277"/>
      <c r="S47" s="278"/>
      <c r="T47" s="279"/>
      <c r="U47" s="278"/>
      <c r="V47" s="280"/>
    </row>
    <row r="48" spans="1:22" s="281" customFormat="1" ht="26.1" customHeight="1">
      <c r="A48" s="181">
        <v>13</v>
      </c>
      <c r="B48" s="288" t="s">
        <v>183</v>
      </c>
      <c r="C48" s="295" t="s">
        <v>212</v>
      </c>
      <c r="D48" s="289"/>
      <c r="E48" s="313">
        <v>36</v>
      </c>
      <c r="F48" s="182" t="s">
        <v>199</v>
      </c>
      <c r="G48" s="290"/>
      <c r="H48" s="290"/>
      <c r="I48" s="291"/>
      <c r="J48" s="292"/>
      <c r="K48" s="286"/>
      <c r="L48" s="293"/>
      <c r="M48" s="290"/>
      <c r="N48" s="290"/>
      <c r="O48" s="27"/>
      <c r="P48" s="25"/>
      <c r="Q48" s="294"/>
      <c r="R48" s="277"/>
      <c r="S48" s="278"/>
      <c r="T48" s="279"/>
      <c r="U48" s="278"/>
      <c r="V48" s="280"/>
    </row>
    <row r="49" spans="1:22" s="93" customFormat="1" ht="26.1" customHeight="1">
      <c r="A49" s="181"/>
      <c r="B49" s="288" t="s">
        <v>183</v>
      </c>
      <c r="C49" s="295" t="s">
        <v>213</v>
      </c>
      <c r="D49" s="289"/>
      <c r="E49" s="313">
        <v>36</v>
      </c>
      <c r="F49" s="182" t="s">
        <v>199</v>
      </c>
      <c r="G49" s="290"/>
      <c r="H49" s="290"/>
      <c r="I49" s="291"/>
      <c r="J49" s="292"/>
      <c r="K49" s="286"/>
      <c r="L49" s="293"/>
      <c r="M49" s="290"/>
      <c r="N49" s="290"/>
      <c r="O49" s="27"/>
      <c r="P49" s="25"/>
      <c r="Q49" s="294"/>
      <c r="R49" s="28"/>
      <c r="S49" s="29"/>
      <c r="T49" s="30"/>
      <c r="U49" s="29"/>
      <c r="V49" s="92"/>
    </row>
    <row r="50" spans="1:22" s="281" customFormat="1" ht="26.1" customHeight="1">
      <c r="A50" s="181"/>
      <c r="B50" s="288" t="s">
        <v>183</v>
      </c>
      <c r="C50" s="295" t="s">
        <v>242</v>
      </c>
      <c r="D50" s="289"/>
      <c r="E50" s="313">
        <v>3</v>
      </c>
      <c r="F50" s="182" t="s">
        <v>199</v>
      </c>
      <c r="G50" s="290"/>
      <c r="H50" s="290"/>
      <c r="I50" s="291"/>
      <c r="J50" s="292"/>
      <c r="K50" s="286"/>
      <c r="L50" s="293"/>
      <c r="M50" s="290"/>
      <c r="N50" s="290"/>
      <c r="O50" s="27"/>
      <c r="P50" s="25"/>
      <c r="Q50" s="294"/>
      <c r="R50" s="277"/>
      <c r="S50" s="278"/>
      <c r="T50" s="279"/>
      <c r="U50" s="278"/>
      <c r="V50" s="280"/>
    </row>
    <row r="51" spans="1:22" s="33" customFormat="1" ht="26.1" customHeight="1">
      <c r="A51" s="181"/>
      <c r="B51" s="288" t="s">
        <v>183</v>
      </c>
      <c r="C51" s="295" t="s">
        <v>243</v>
      </c>
      <c r="D51" s="289"/>
      <c r="E51" s="313">
        <v>26</v>
      </c>
      <c r="F51" s="182" t="s">
        <v>214</v>
      </c>
      <c r="G51" s="290"/>
      <c r="H51" s="290"/>
      <c r="I51" s="291"/>
      <c r="J51" s="292"/>
      <c r="K51" s="286"/>
      <c r="L51" s="293"/>
      <c r="M51" s="290"/>
      <c r="N51" s="290"/>
      <c r="O51" s="27"/>
      <c r="P51" s="25"/>
      <c r="Q51" s="294"/>
      <c r="R51" s="31"/>
      <c r="S51" s="31"/>
      <c r="T51" s="31"/>
      <c r="U51" s="32"/>
      <c r="V51" s="32"/>
    </row>
    <row r="52" spans="1:22" s="33" customFormat="1" ht="26.1" customHeight="1">
      <c r="A52" s="181"/>
      <c r="B52" s="288" t="s">
        <v>183</v>
      </c>
      <c r="C52" s="295" t="s">
        <v>244</v>
      </c>
      <c r="D52" s="289"/>
      <c r="E52" s="313">
        <v>14</v>
      </c>
      <c r="F52" s="182" t="s">
        <v>214</v>
      </c>
      <c r="G52" s="290"/>
      <c r="H52" s="290"/>
      <c r="I52" s="291"/>
      <c r="J52" s="292"/>
      <c r="K52" s="286"/>
      <c r="L52" s="293"/>
      <c r="M52" s="290"/>
      <c r="N52" s="290"/>
      <c r="O52" s="27"/>
      <c r="P52" s="25"/>
      <c r="Q52" s="294"/>
      <c r="R52" s="31"/>
      <c r="S52" s="31"/>
      <c r="T52" s="31"/>
      <c r="U52" s="32"/>
      <c r="V52" s="32"/>
    </row>
    <row r="53" spans="1:22" s="281" customFormat="1" ht="26.1" customHeight="1">
      <c r="A53" s="124"/>
      <c r="B53" s="352"/>
      <c r="C53" s="126"/>
      <c r="D53" s="127"/>
      <c r="E53" s="349"/>
      <c r="F53" s="127"/>
      <c r="G53" s="128">
        <f>'Summary PL'!H26</f>
        <v>626</v>
      </c>
      <c r="H53" s="128">
        <f>'Summary PL'!I26</f>
        <v>89</v>
      </c>
      <c r="I53" s="128">
        <f>'Summary PL'!J26</f>
        <v>56</v>
      </c>
      <c r="J53" s="276">
        <f>+G53*H53*I53/100^3</f>
        <v>3.1199840000000001</v>
      </c>
      <c r="K53" s="128">
        <f>'Summary PL'!L26</f>
        <v>576</v>
      </c>
      <c r="L53" s="128">
        <f>'Summary PL'!M26</f>
        <v>840</v>
      </c>
      <c r="M53" s="129"/>
      <c r="N53" s="129"/>
      <c r="O53" s="129"/>
      <c r="P53" s="126"/>
      <c r="Q53" s="130"/>
      <c r="R53" s="277"/>
      <c r="S53" s="278"/>
      <c r="T53" s="279"/>
      <c r="U53" s="278"/>
      <c r="V53" s="280"/>
    </row>
    <row r="54" spans="1:22" s="8" customFormat="1" ht="26.1" customHeight="1">
      <c r="A54" s="181">
        <v>14</v>
      </c>
      <c r="B54" s="288" t="s">
        <v>184</v>
      </c>
      <c r="C54" s="296" t="s">
        <v>245</v>
      </c>
      <c r="D54" s="289"/>
      <c r="E54" s="313">
        <v>18</v>
      </c>
      <c r="F54" s="182" t="s">
        <v>201</v>
      </c>
      <c r="G54" s="290"/>
      <c r="H54" s="290"/>
      <c r="I54" s="291"/>
      <c r="J54" s="292"/>
      <c r="K54" s="286"/>
      <c r="L54" s="293"/>
      <c r="M54" s="290"/>
      <c r="N54" s="290"/>
      <c r="O54" s="27"/>
      <c r="P54" s="25"/>
      <c r="Q54" s="294"/>
      <c r="R54" s="6"/>
      <c r="S54" s="6"/>
      <c r="T54" s="6"/>
      <c r="U54" s="10"/>
      <c r="V54" s="10"/>
    </row>
    <row r="55" spans="1:22" s="8" customFormat="1" ht="26.1" customHeight="1">
      <c r="A55" s="181"/>
      <c r="B55" s="288" t="s">
        <v>184</v>
      </c>
      <c r="C55" s="296" t="s">
        <v>246</v>
      </c>
      <c r="D55" s="289"/>
      <c r="E55" s="313">
        <v>9</v>
      </c>
      <c r="F55" s="182" t="s">
        <v>201</v>
      </c>
      <c r="G55" s="290"/>
      <c r="H55" s="290"/>
      <c r="I55" s="291"/>
      <c r="J55" s="292"/>
      <c r="K55" s="286"/>
      <c r="L55" s="293"/>
      <c r="M55" s="290"/>
      <c r="N55" s="290"/>
      <c r="O55" s="27"/>
      <c r="P55" s="25"/>
      <c r="Q55" s="294"/>
      <c r="R55" s="6"/>
      <c r="S55" s="6"/>
      <c r="T55" s="6"/>
      <c r="U55" s="10"/>
      <c r="V55" s="10"/>
    </row>
    <row r="56" spans="1:22" s="8" customFormat="1" ht="26.1" customHeight="1">
      <c r="A56" s="181"/>
      <c r="B56" s="288" t="s">
        <v>184</v>
      </c>
      <c r="C56" s="296" t="s">
        <v>215</v>
      </c>
      <c r="D56" s="289"/>
      <c r="E56" s="313">
        <v>18</v>
      </c>
      <c r="F56" s="182" t="s">
        <v>201</v>
      </c>
      <c r="G56" s="290"/>
      <c r="H56" s="290"/>
      <c r="I56" s="291"/>
      <c r="J56" s="292"/>
      <c r="K56" s="286"/>
      <c r="L56" s="293"/>
      <c r="M56" s="290"/>
      <c r="N56" s="290"/>
      <c r="O56" s="27"/>
      <c r="P56" s="25"/>
      <c r="Q56" s="294"/>
      <c r="R56" s="6"/>
      <c r="S56" s="6"/>
      <c r="T56" s="6"/>
      <c r="U56" s="10"/>
      <c r="V56" s="10"/>
    </row>
    <row r="57" spans="1:22" s="8" customFormat="1" ht="26.1" customHeight="1">
      <c r="A57" s="181"/>
      <c r="B57" s="288" t="s">
        <v>184</v>
      </c>
      <c r="C57" s="296" t="s">
        <v>216</v>
      </c>
      <c r="D57" s="289"/>
      <c r="E57" s="313">
        <v>29</v>
      </c>
      <c r="F57" s="182" t="s">
        <v>201</v>
      </c>
      <c r="G57" s="290"/>
      <c r="H57" s="290"/>
      <c r="I57" s="291"/>
      <c r="J57" s="292"/>
      <c r="K57" s="286"/>
      <c r="L57" s="293"/>
      <c r="M57" s="290"/>
      <c r="N57" s="290"/>
      <c r="O57" s="27"/>
      <c r="P57" s="25"/>
      <c r="Q57" s="294"/>
      <c r="R57" s="6"/>
      <c r="S57" s="6"/>
      <c r="T57" s="6"/>
      <c r="U57" s="10"/>
      <c r="V57" s="10"/>
    </row>
    <row r="58" spans="1:22" s="8" customFormat="1" ht="26.1" customHeight="1">
      <c r="A58" s="181"/>
      <c r="B58" s="288" t="s">
        <v>184</v>
      </c>
      <c r="C58" s="296" t="s">
        <v>247</v>
      </c>
      <c r="D58" s="289"/>
      <c r="E58" s="313">
        <v>27</v>
      </c>
      <c r="F58" s="182" t="s">
        <v>201</v>
      </c>
      <c r="G58" s="290"/>
      <c r="H58" s="290"/>
      <c r="I58" s="291"/>
      <c r="J58" s="292"/>
      <c r="K58" s="286"/>
      <c r="L58" s="293"/>
      <c r="M58" s="290"/>
      <c r="N58" s="290"/>
      <c r="O58" s="27"/>
      <c r="P58" s="25"/>
      <c r="Q58" s="294"/>
      <c r="R58" s="6"/>
      <c r="S58" s="6"/>
      <c r="T58" s="6"/>
      <c r="U58" s="10"/>
      <c r="V58" s="10"/>
    </row>
    <row r="59" spans="1:22" s="40" customFormat="1" ht="26.1" customHeight="1">
      <c r="A59" s="181"/>
      <c r="B59" s="288" t="s">
        <v>184</v>
      </c>
      <c r="C59" s="296" t="s">
        <v>217</v>
      </c>
      <c r="D59" s="289"/>
      <c r="E59" s="313">
        <v>1</v>
      </c>
      <c r="F59" s="182" t="s">
        <v>201</v>
      </c>
      <c r="G59" s="290"/>
      <c r="H59" s="290"/>
      <c r="I59" s="291"/>
      <c r="J59" s="292"/>
      <c r="K59" s="286"/>
      <c r="L59" s="293"/>
      <c r="M59" s="290"/>
      <c r="N59" s="290"/>
      <c r="O59" s="27"/>
      <c r="P59" s="25"/>
      <c r="Q59" s="294"/>
      <c r="R59" s="6"/>
      <c r="S59" s="6"/>
      <c r="T59" s="6"/>
      <c r="U59" s="39"/>
      <c r="V59" s="39"/>
    </row>
    <row r="60" spans="1:22" s="40" customFormat="1" ht="26.1" customHeight="1">
      <c r="A60" s="181"/>
      <c r="B60" s="288" t="s">
        <v>184</v>
      </c>
      <c r="C60" s="296" t="s">
        <v>218</v>
      </c>
      <c r="D60" s="289"/>
      <c r="E60" s="313">
        <v>2</v>
      </c>
      <c r="F60" s="182" t="s">
        <v>201</v>
      </c>
      <c r="G60" s="290"/>
      <c r="H60" s="290"/>
      <c r="I60" s="291"/>
      <c r="J60" s="292"/>
      <c r="K60" s="286"/>
      <c r="L60" s="293"/>
      <c r="M60" s="290"/>
      <c r="N60" s="290"/>
      <c r="O60" s="27"/>
      <c r="P60" s="25"/>
      <c r="Q60" s="294"/>
      <c r="R60" s="6"/>
      <c r="S60" s="6"/>
      <c r="T60" s="6"/>
      <c r="U60" s="39"/>
      <c r="V60" s="39"/>
    </row>
    <row r="61" spans="1:22" s="8" customFormat="1" ht="26.1" customHeight="1">
      <c r="A61" s="181"/>
      <c r="B61" s="288" t="s">
        <v>184</v>
      </c>
      <c r="C61" s="296" t="s">
        <v>207</v>
      </c>
      <c r="D61" s="289"/>
      <c r="E61" s="313">
        <v>28</v>
      </c>
      <c r="F61" s="182" t="s">
        <v>201</v>
      </c>
      <c r="G61" s="290"/>
      <c r="H61" s="290"/>
      <c r="I61" s="291"/>
      <c r="J61" s="292"/>
      <c r="K61" s="286"/>
      <c r="L61" s="293"/>
      <c r="M61" s="290"/>
      <c r="N61" s="290"/>
      <c r="O61" s="27"/>
      <c r="P61" s="25"/>
      <c r="Q61" s="294"/>
      <c r="R61" s="6"/>
      <c r="S61" s="6"/>
      <c r="T61" s="6"/>
      <c r="U61" s="10"/>
      <c r="V61" s="10"/>
    </row>
    <row r="62" spans="1:22" s="8" customFormat="1" ht="26.1" customHeight="1">
      <c r="A62" s="181"/>
      <c r="B62" s="288" t="s">
        <v>184</v>
      </c>
      <c r="C62" s="296" t="s">
        <v>248</v>
      </c>
      <c r="D62" s="289"/>
      <c r="E62" s="313">
        <v>15</v>
      </c>
      <c r="F62" s="182" t="s">
        <v>201</v>
      </c>
      <c r="G62" s="290"/>
      <c r="H62" s="290"/>
      <c r="I62" s="291"/>
      <c r="J62" s="292"/>
      <c r="K62" s="286"/>
      <c r="L62" s="293"/>
      <c r="M62" s="290"/>
      <c r="N62" s="290"/>
      <c r="O62" s="27"/>
      <c r="P62" s="25"/>
      <c r="Q62" s="294"/>
      <c r="R62" s="6"/>
      <c r="S62" s="6"/>
      <c r="T62" s="6"/>
      <c r="U62" s="10"/>
      <c r="V62" s="10"/>
    </row>
    <row r="63" spans="1:22" s="8" customFormat="1" ht="26.1" customHeight="1">
      <c r="A63" s="181"/>
      <c r="B63" s="288" t="s">
        <v>184</v>
      </c>
      <c r="C63" s="296" t="s">
        <v>219</v>
      </c>
      <c r="D63" s="289"/>
      <c r="E63" s="313">
        <v>31</v>
      </c>
      <c r="F63" s="182" t="s">
        <v>201</v>
      </c>
      <c r="G63" s="290"/>
      <c r="H63" s="290"/>
      <c r="I63" s="291"/>
      <c r="J63" s="292"/>
      <c r="K63" s="286"/>
      <c r="L63" s="293"/>
      <c r="M63" s="290"/>
      <c r="N63" s="290"/>
      <c r="O63" s="27"/>
      <c r="P63" s="25"/>
      <c r="Q63" s="294"/>
      <c r="R63" s="6"/>
      <c r="S63" s="6"/>
      <c r="T63" s="6"/>
      <c r="U63" s="10"/>
      <c r="V63" s="10"/>
    </row>
    <row r="64" spans="1:22" s="8" customFormat="1" ht="26.1" customHeight="1">
      <c r="A64" s="181"/>
      <c r="B64" s="288" t="s">
        <v>184</v>
      </c>
      <c r="C64" s="296" t="s">
        <v>220</v>
      </c>
      <c r="D64" s="289"/>
      <c r="E64" s="313">
        <v>21</v>
      </c>
      <c r="F64" s="182" t="s">
        <v>201</v>
      </c>
      <c r="G64" s="290"/>
      <c r="H64" s="290"/>
      <c r="I64" s="291"/>
      <c r="J64" s="292"/>
      <c r="K64" s="286"/>
      <c r="L64" s="293"/>
      <c r="M64" s="290"/>
      <c r="N64" s="290"/>
      <c r="O64" s="27"/>
      <c r="P64" s="25"/>
      <c r="Q64" s="294"/>
      <c r="R64" s="6"/>
      <c r="S64" s="6"/>
      <c r="T64" s="6"/>
      <c r="U64" s="10"/>
      <c r="V64" s="10"/>
    </row>
    <row r="65" spans="1:22" s="8" customFormat="1" ht="26.1" customHeight="1">
      <c r="A65" s="181"/>
      <c r="B65" s="288" t="s">
        <v>184</v>
      </c>
      <c r="C65" s="296" t="s">
        <v>221</v>
      </c>
      <c r="D65" s="289"/>
      <c r="E65" s="313">
        <v>34</v>
      </c>
      <c r="F65" s="182" t="s">
        <v>201</v>
      </c>
      <c r="G65" s="290"/>
      <c r="H65" s="290"/>
      <c r="I65" s="291"/>
      <c r="J65" s="292"/>
      <c r="K65" s="286"/>
      <c r="L65" s="293"/>
      <c r="M65" s="290"/>
      <c r="N65" s="290"/>
      <c r="O65" s="27"/>
      <c r="P65" s="25"/>
      <c r="Q65" s="294"/>
      <c r="R65" s="6"/>
      <c r="S65" s="6"/>
      <c r="T65" s="6"/>
      <c r="U65" s="10"/>
      <c r="V65" s="10"/>
    </row>
    <row r="66" spans="1:22" s="8" customFormat="1" ht="26.1" customHeight="1">
      <c r="A66" s="181"/>
      <c r="B66" s="288" t="s">
        <v>184</v>
      </c>
      <c r="C66" s="296" t="s">
        <v>222</v>
      </c>
      <c r="D66" s="289"/>
      <c r="E66" s="313">
        <v>29</v>
      </c>
      <c r="F66" s="182" t="s">
        <v>201</v>
      </c>
      <c r="G66" s="290"/>
      <c r="H66" s="290"/>
      <c r="I66" s="291"/>
      <c r="J66" s="292"/>
      <c r="K66" s="286"/>
      <c r="L66" s="293"/>
      <c r="M66" s="290"/>
      <c r="N66" s="290"/>
      <c r="O66" s="27"/>
      <c r="P66" s="25"/>
      <c r="Q66" s="294"/>
      <c r="R66" s="6"/>
      <c r="S66" s="6"/>
      <c r="T66" s="6"/>
      <c r="U66" s="10"/>
      <c r="V66" s="10"/>
    </row>
    <row r="67" spans="1:22" s="8" customFormat="1" ht="26.1" customHeight="1">
      <c r="A67" s="181"/>
      <c r="B67" s="288" t="s">
        <v>184</v>
      </c>
      <c r="C67" s="296" t="s">
        <v>223</v>
      </c>
      <c r="D67" s="289"/>
      <c r="E67" s="313">
        <v>29</v>
      </c>
      <c r="F67" s="182" t="s">
        <v>201</v>
      </c>
      <c r="G67" s="290"/>
      <c r="H67" s="290"/>
      <c r="I67" s="291"/>
      <c r="J67" s="292"/>
      <c r="K67" s="286"/>
      <c r="L67" s="293"/>
      <c r="M67" s="290"/>
      <c r="N67" s="290"/>
      <c r="O67" s="27"/>
      <c r="P67" s="25"/>
      <c r="Q67" s="294"/>
      <c r="R67" s="6"/>
      <c r="S67" s="6"/>
      <c r="T67" s="6"/>
      <c r="U67" s="10"/>
      <c r="V67" s="10"/>
    </row>
    <row r="68" spans="1:22" s="8" customFormat="1" ht="26.1" customHeight="1">
      <c r="A68" s="181"/>
      <c r="B68" s="288" t="s">
        <v>184</v>
      </c>
      <c r="C68" s="296" t="s">
        <v>224</v>
      </c>
      <c r="D68" s="289"/>
      <c r="E68" s="313">
        <v>2</v>
      </c>
      <c r="F68" s="182" t="s">
        <v>201</v>
      </c>
      <c r="G68" s="290"/>
      <c r="H68" s="290"/>
      <c r="I68" s="291"/>
      <c r="J68" s="292"/>
      <c r="K68" s="286"/>
      <c r="L68" s="293"/>
      <c r="M68" s="290"/>
      <c r="N68" s="290"/>
      <c r="O68" s="27"/>
      <c r="P68" s="25"/>
      <c r="Q68" s="294"/>
      <c r="R68" s="6"/>
      <c r="S68" s="6"/>
      <c r="T68" s="6"/>
      <c r="U68" s="10"/>
      <c r="V68" s="10"/>
    </row>
    <row r="69" spans="1:22" s="8" customFormat="1" ht="26.1" customHeight="1">
      <c r="A69" s="181"/>
      <c r="B69" s="288" t="s">
        <v>184</v>
      </c>
      <c r="C69" s="296" t="s">
        <v>226</v>
      </c>
      <c r="D69" s="289"/>
      <c r="E69" s="313">
        <v>59</v>
      </c>
      <c r="F69" s="182" t="s">
        <v>201</v>
      </c>
      <c r="G69" s="290"/>
      <c r="H69" s="290"/>
      <c r="I69" s="291"/>
      <c r="J69" s="292"/>
      <c r="K69" s="286"/>
      <c r="L69" s="293"/>
      <c r="M69" s="290"/>
      <c r="N69" s="290"/>
      <c r="O69" s="27"/>
      <c r="P69" s="25"/>
      <c r="Q69" s="294"/>
      <c r="R69" s="6"/>
      <c r="S69" s="6"/>
      <c r="T69" s="6"/>
      <c r="U69" s="10"/>
      <c r="V69" s="10"/>
    </row>
    <row r="70" spans="1:22" s="8" customFormat="1" ht="26.1" customHeight="1">
      <c r="A70" s="181"/>
      <c r="B70" s="288" t="s">
        <v>184</v>
      </c>
      <c r="C70" s="296" t="s">
        <v>227</v>
      </c>
      <c r="D70" s="289"/>
      <c r="E70" s="313">
        <v>61</v>
      </c>
      <c r="F70" s="182" t="s">
        <v>201</v>
      </c>
      <c r="G70" s="290"/>
      <c r="H70" s="290"/>
      <c r="I70" s="291"/>
      <c r="J70" s="292"/>
      <c r="K70" s="286"/>
      <c r="L70" s="293"/>
      <c r="M70" s="290"/>
      <c r="N70" s="290"/>
      <c r="O70" s="27"/>
      <c r="P70" s="25"/>
      <c r="Q70" s="294"/>
      <c r="R70" s="6"/>
      <c r="S70" s="6"/>
      <c r="T70" s="6"/>
      <c r="U70" s="10"/>
      <c r="V70" s="10"/>
    </row>
    <row r="71" spans="1:22" s="8" customFormat="1" ht="26.1" customHeight="1">
      <c r="A71" s="181"/>
      <c r="B71" s="288" t="s">
        <v>184</v>
      </c>
      <c r="C71" s="296" t="s">
        <v>228</v>
      </c>
      <c r="D71" s="289"/>
      <c r="E71" s="313">
        <v>33</v>
      </c>
      <c r="F71" s="182" t="s">
        <v>201</v>
      </c>
      <c r="G71" s="290"/>
      <c r="H71" s="290"/>
      <c r="I71" s="291"/>
      <c r="J71" s="292"/>
      <c r="K71" s="286"/>
      <c r="L71" s="293"/>
      <c r="M71" s="290"/>
      <c r="N71" s="290"/>
      <c r="O71" s="27"/>
      <c r="P71" s="25"/>
      <c r="Q71" s="294"/>
      <c r="R71" s="6"/>
      <c r="S71" s="6"/>
      <c r="T71" s="6"/>
      <c r="U71" s="10"/>
      <c r="V71" s="10"/>
    </row>
    <row r="72" spans="1:22" s="8" customFormat="1" ht="26.1" customHeight="1">
      <c r="A72" s="181"/>
      <c r="B72" s="288" t="s">
        <v>184</v>
      </c>
      <c r="C72" s="296" t="s">
        <v>229</v>
      </c>
      <c r="D72" s="289"/>
      <c r="E72" s="313">
        <v>1</v>
      </c>
      <c r="F72" s="182" t="s">
        <v>201</v>
      </c>
      <c r="G72" s="290"/>
      <c r="H72" s="290"/>
      <c r="I72" s="291"/>
      <c r="J72" s="292"/>
      <c r="K72" s="286"/>
      <c r="L72" s="293"/>
      <c r="M72" s="290"/>
      <c r="N72" s="290"/>
      <c r="O72" s="27"/>
      <c r="P72" s="25"/>
      <c r="Q72" s="294"/>
      <c r="R72" s="6"/>
      <c r="S72" s="6"/>
      <c r="T72" s="6"/>
      <c r="U72" s="10"/>
      <c r="V72" s="10"/>
    </row>
    <row r="73" spans="1:22" s="8" customFormat="1" ht="26.1" customHeight="1">
      <c r="A73" s="181"/>
      <c r="B73" s="288" t="s">
        <v>184</v>
      </c>
      <c r="C73" s="296" t="s">
        <v>230</v>
      </c>
      <c r="D73" s="289"/>
      <c r="E73" s="313">
        <v>1</v>
      </c>
      <c r="F73" s="182" t="s">
        <v>201</v>
      </c>
      <c r="G73" s="290"/>
      <c r="H73" s="290"/>
      <c r="I73" s="291"/>
      <c r="J73" s="292"/>
      <c r="K73" s="286"/>
      <c r="L73" s="293"/>
      <c r="M73" s="290"/>
      <c r="N73" s="290"/>
      <c r="O73" s="27"/>
      <c r="P73" s="25"/>
      <c r="Q73" s="294"/>
      <c r="R73" s="6"/>
      <c r="S73" s="6"/>
      <c r="T73" s="6"/>
      <c r="U73" s="10"/>
      <c r="V73" s="10"/>
    </row>
    <row r="74" spans="1:22" s="8" customFormat="1" ht="26.1" customHeight="1">
      <c r="A74" s="181"/>
      <c r="B74" s="288" t="s">
        <v>184</v>
      </c>
      <c r="C74" s="296" t="s">
        <v>231</v>
      </c>
      <c r="D74" s="289"/>
      <c r="E74" s="313">
        <v>1</v>
      </c>
      <c r="F74" s="182" t="s">
        <v>201</v>
      </c>
      <c r="G74" s="290"/>
      <c r="H74" s="290"/>
      <c r="I74" s="291"/>
      <c r="J74" s="292"/>
      <c r="K74" s="286"/>
      <c r="L74" s="293"/>
      <c r="M74" s="290"/>
      <c r="N74" s="290"/>
      <c r="O74" s="27"/>
      <c r="P74" s="25"/>
      <c r="Q74" s="294"/>
      <c r="R74" s="6"/>
      <c r="S74" s="6"/>
      <c r="T74" s="6"/>
      <c r="U74" s="10"/>
      <c r="V74" s="10"/>
    </row>
    <row r="75" spans="1:22" s="8" customFormat="1" ht="26.1" customHeight="1">
      <c r="A75" s="181"/>
      <c r="B75" s="288" t="s">
        <v>184</v>
      </c>
      <c r="C75" s="296" t="s">
        <v>232</v>
      </c>
      <c r="D75" s="289"/>
      <c r="E75" s="313">
        <v>1</v>
      </c>
      <c r="F75" s="182" t="s">
        <v>201</v>
      </c>
      <c r="G75" s="290"/>
      <c r="H75" s="290"/>
      <c r="I75" s="291"/>
      <c r="J75" s="292"/>
      <c r="K75" s="286"/>
      <c r="L75" s="293"/>
      <c r="M75" s="290"/>
      <c r="N75" s="290"/>
      <c r="O75" s="27"/>
      <c r="P75" s="25"/>
      <c r="Q75" s="294"/>
      <c r="R75" s="6"/>
      <c r="S75" s="6"/>
      <c r="T75" s="6"/>
      <c r="U75" s="10"/>
      <c r="V75" s="10"/>
    </row>
    <row r="76" spans="1:22" s="8" customFormat="1" ht="26.1" customHeight="1">
      <c r="A76" s="181"/>
      <c r="B76" s="288" t="s">
        <v>184</v>
      </c>
      <c r="C76" s="296" t="s">
        <v>233</v>
      </c>
      <c r="D76" s="289"/>
      <c r="E76" s="313">
        <v>1</v>
      </c>
      <c r="F76" s="182" t="s">
        <v>201</v>
      </c>
      <c r="G76" s="290"/>
      <c r="H76" s="290"/>
      <c r="I76" s="291"/>
      <c r="J76" s="292"/>
      <c r="K76" s="286"/>
      <c r="L76" s="293"/>
      <c r="M76" s="290"/>
      <c r="N76" s="290"/>
      <c r="O76" s="27"/>
      <c r="P76" s="25"/>
      <c r="Q76" s="294"/>
      <c r="R76" s="6"/>
      <c r="S76" s="6"/>
      <c r="T76" s="6"/>
      <c r="U76" s="10"/>
      <c r="V76" s="10"/>
    </row>
    <row r="77" spans="1:22" s="8" customFormat="1" ht="26.1" customHeight="1">
      <c r="A77" s="181"/>
      <c r="B77" s="288" t="s">
        <v>184</v>
      </c>
      <c r="C77" s="296" t="s">
        <v>234</v>
      </c>
      <c r="D77" s="289"/>
      <c r="E77" s="313">
        <v>1</v>
      </c>
      <c r="F77" s="182" t="s">
        <v>201</v>
      </c>
      <c r="G77" s="290"/>
      <c r="H77" s="290"/>
      <c r="I77" s="291"/>
      <c r="J77" s="292"/>
      <c r="K77" s="286"/>
      <c r="L77" s="293"/>
      <c r="M77" s="290"/>
      <c r="N77" s="290"/>
      <c r="O77" s="27"/>
      <c r="P77" s="25"/>
      <c r="Q77" s="294"/>
      <c r="R77" s="6"/>
      <c r="S77" s="6"/>
      <c r="T77" s="6"/>
      <c r="U77" s="10"/>
      <c r="V77" s="10"/>
    </row>
    <row r="78" spans="1:22" s="8" customFormat="1" ht="26.1" customHeight="1">
      <c r="A78" s="181"/>
      <c r="B78" s="288" t="s">
        <v>184</v>
      </c>
      <c r="C78" s="296" t="s">
        <v>235</v>
      </c>
      <c r="D78" s="289"/>
      <c r="E78" s="313">
        <v>1</v>
      </c>
      <c r="F78" s="182" t="s">
        <v>201</v>
      </c>
      <c r="G78" s="290"/>
      <c r="H78" s="290"/>
      <c r="I78" s="291"/>
      <c r="J78" s="292"/>
      <c r="K78" s="286"/>
      <c r="L78" s="293"/>
      <c r="M78" s="290"/>
      <c r="N78" s="290"/>
      <c r="O78" s="27"/>
      <c r="P78" s="25"/>
      <c r="Q78" s="294"/>
      <c r="R78" s="6"/>
      <c r="S78" s="6"/>
      <c r="T78" s="6"/>
      <c r="U78" s="10"/>
      <c r="V78" s="10"/>
    </row>
    <row r="79" spans="1:22" s="8" customFormat="1" ht="26.1" customHeight="1">
      <c r="A79" s="181"/>
      <c r="B79" s="288" t="s">
        <v>184</v>
      </c>
      <c r="C79" s="296" t="s">
        <v>209</v>
      </c>
      <c r="D79" s="289"/>
      <c r="E79" s="313">
        <v>2</v>
      </c>
      <c r="F79" s="182" t="s">
        <v>201</v>
      </c>
      <c r="G79" s="290"/>
      <c r="H79" s="290"/>
      <c r="I79" s="291"/>
      <c r="J79" s="292"/>
      <c r="K79" s="286"/>
      <c r="L79" s="293"/>
      <c r="M79" s="290"/>
      <c r="N79" s="290"/>
      <c r="O79" s="27"/>
      <c r="P79" s="25"/>
      <c r="Q79" s="294"/>
      <c r="R79" s="6"/>
      <c r="S79" s="6"/>
      <c r="T79" s="6"/>
      <c r="U79" s="10"/>
      <c r="V79" s="10"/>
    </row>
    <row r="80" spans="1:22" s="8" customFormat="1" ht="26.1" customHeight="1">
      <c r="A80" s="181"/>
      <c r="B80" s="288" t="s">
        <v>184</v>
      </c>
      <c r="C80" s="296" t="s">
        <v>210</v>
      </c>
      <c r="D80" s="289"/>
      <c r="E80" s="313">
        <v>4</v>
      </c>
      <c r="F80" s="182" t="s">
        <v>201</v>
      </c>
      <c r="G80" s="290"/>
      <c r="H80" s="290"/>
      <c r="I80" s="291"/>
      <c r="J80" s="292"/>
      <c r="K80" s="286"/>
      <c r="L80" s="293"/>
      <c r="M80" s="290"/>
      <c r="N80" s="290"/>
      <c r="O80" s="27"/>
      <c r="P80" s="25"/>
      <c r="Q80" s="294"/>
      <c r="R80" s="6"/>
      <c r="S80" s="6"/>
      <c r="T80" s="6"/>
      <c r="U80" s="10"/>
      <c r="V80" s="10"/>
    </row>
    <row r="81" spans="1:22" s="8" customFormat="1" ht="26.1" customHeight="1">
      <c r="A81" s="181"/>
      <c r="B81" s="288" t="s">
        <v>184</v>
      </c>
      <c r="C81" s="296" t="s">
        <v>211</v>
      </c>
      <c r="D81" s="289"/>
      <c r="E81" s="313">
        <v>2</v>
      </c>
      <c r="F81" s="182" t="s">
        <v>201</v>
      </c>
      <c r="G81" s="290"/>
      <c r="H81" s="290"/>
      <c r="I81" s="291"/>
      <c r="J81" s="292"/>
      <c r="K81" s="286"/>
      <c r="L81" s="293"/>
      <c r="M81" s="290"/>
      <c r="N81" s="290"/>
      <c r="O81" s="27"/>
      <c r="P81" s="25"/>
      <c r="Q81" s="294"/>
      <c r="R81" s="6"/>
      <c r="S81" s="6"/>
      <c r="T81" s="6"/>
      <c r="U81" s="10"/>
      <c r="V81" s="10"/>
    </row>
    <row r="82" spans="1:22" s="281" customFormat="1" ht="26.1" customHeight="1">
      <c r="A82" s="124"/>
      <c r="B82" s="352"/>
      <c r="C82" s="126"/>
      <c r="D82" s="127"/>
      <c r="E82" s="349"/>
      <c r="F82" s="127"/>
      <c r="G82" s="128">
        <f>'Summary PL'!H27</f>
        <v>159</v>
      </c>
      <c r="H82" s="128">
        <f>'Summary PL'!I27</f>
        <v>209</v>
      </c>
      <c r="I82" s="128">
        <f>'Summary PL'!J27</f>
        <v>136</v>
      </c>
      <c r="J82" s="276">
        <f>+G82*H82*I82/100^3</f>
        <v>4.5194159999999997</v>
      </c>
      <c r="K82" s="128">
        <f>'Summary PL'!L27</f>
        <v>495</v>
      </c>
      <c r="L82" s="128">
        <f>'Summary PL'!M27</f>
        <v>680</v>
      </c>
      <c r="M82" s="129"/>
      <c r="N82" s="129"/>
      <c r="O82" s="129"/>
      <c r="P82" s="126"/>
      <c r="Q82" s="130"/>
      <c r="R82" s="277"/>
      <c r="S82" s="278"/>
      <c r="T82" s="279"/>
      <c r="U82" s="278"/>
      <c r="V82" s="280"/>
    </row>
    <row r="83" spans="1:22" s="93" customFormat="1" ht="26.1" customHeight="1">
      <c r="A83" s="181">
        <v>15</v>
      </c>
      <c r="B83" s="288" t="s">
        <v>249</v>
      </c>
      <c r="C83" s="296" t="s">
        <v>328</v>
      </c>
      <c r="D83" s="182"/>
      <c r="E83" s="313">
        <v>1</v>
      </c>
      <c r="F83" s="182" t="s">
        <v>114</v>
      </c>
      <c r="G83" s="282"/>
      <c r="H83" s="282"/>
      <c r="I83" s="282"/>
      <c r="J83" s="282"/>
      <c r="K83" s="282"/>
      <c r="L83" s="282"/>
      <c r="M83" s="261"/>
      <c r="N83" s="261"/>
      <c r="O83" s="27"/>
      <c r="P83" s="25"/>
      <c r="Q83" s="267"/>
      <c r="R83" s="28"/>
      <c r="S83" s="29"/>
      <c r="T83" s="30"/>
      <c r="U83" s="29"/>
      <c r="V83" s="92"/>
    </row>
    <row r="84" spans="1:22" s="281" customFormat="1" ht="26.1" customHeight="1">
      <c r="A84" s="124"/>
      <c r="B84" s="352"/>
      <c r="C84" s="126"/>
      <c r="D84" s="127"/>
      <c r="E84" s="349"/>
      <c r="F84" s="127"/>
      <c r="G84" s="128">
        <f>'Summary PL'!H28</f>
        <v>99</v>
      </c>
      <c r="H84" s="128">
        <f>'Summary PL'!I28</f>
        <v>119</v>
      </c>
      <c r="I84" s="128">
        <f>'Summary PL'!J28</f>
        <v>236</v>
      </c>
      <c r="J84" s="276">
        <f>+G84*H84*I84/100^3</f>
        <v>2.780316</v>
      </c>
      <c r="K84" s="128">
        <f>'Summary PL'!L28</f>
        <v>355</v>
      </c>
      <c r="L84" s="128">
        <f>'Summary PL'!M28</f>
        <v>475</v>
      </c>
      <c r="M84" s="129"/>
      <c r="N84" s="129"/>
      <c r="O84" s="129"/>
      <c r="P84" s="126"/>
      <c r="Q84" s="130"/>
      <c r="R84" s="277"/>
      <c r="S84" s="278"/>
      <c r="T84" s="279"/>
      <c r="U84" s="278"/>
      <c r="V84" s="280"/>
    </row>
    <row r="85" spans="1:22" s="93" customFormat="1" ht="26.1" customHeight="1">
      <c r="A85" s="181">
        <v>16</v>
      </c>
      <c r="B85" s="288" t="s">
        <v>250</v>
      </c>
      <c r="C85" s="296" t="s">
        <v>328</v>
      </c>
      <c r="D85" s="182"/>
      <c r="E85" s="313">
        <v>1</v>
      </c>
      <c r="F85" s="182" t="s">
        <v>114</v>
      </c>
      <c r="G85" s="282"/>
      <c r="H85" s="282"/>
      <c r="I85" s="282"/>
      <c r="J85" s="282"/>
      <c r="K85" s="282"/>
      <c r="L85" s="282"/>
      <c r="M85" s="261"/>
      <c r="N85" s="261"/>
      <c r="O85" s="27"/>
      <c r="P85" s="25"/>
      <c r="Q85" s="267"/>
      <c r="R85" s="28"/>
      <c r="S85" s="29"/>
      <c r="T85" s="30"/>
      <c r="U85" s="29"/>
      <c r="V85" s="92"/>
    </row>
    <row r="86" spans="1:22" s="281" customFormat="1" ht="26.1" customHeight="1">
      <c r="A86" s="124"/>
      <c r="B86" s="352"/>
      <c r="C86" s="126"/>
      <c r="D86" s="127"/>
      <c r="E86" s="349"/>
      <c r="F86" s="127"/>
      <c r="G86" s="128">
        <f>'Summary PL'!H29</f>
        <v>99</v>
      </c>
      <c r="H86" s="128">
        <f>'Summary PL'!I29</f>
        <v>214</v>
      </c>
      <c r="I86" s="128">
        <f>'Summary PL'!J29</f>
        <v>236</v>
      </c>
      <c r="J86" s="276">
        <f>+G86*H86*I86/100^3</f>
        <v>4.9998959999999997</v>
      </c>
      <c r="K86" s="128">
        <f>'Summary PL'!L29</f>
        <v>803</v>
      </c>
      <c r="L86" s="128">
        <f>'Summary PL'!M29</f>
        <v>980</v>
      </c>
      <c r="M86" s="129"/>
      <c r="N86" s="129"/>
      <c r="O86" s="129"/>
      <c r="P86" s="126"/>
      <c r="Q86" s="130"/>
      <c r="R86" s="277"/>
      <c r="S86" s="278"/>
      <c r="T86" s="279"/>
      <c r="U86" s="278"/>
      <c r="V86" s="280"/>
    </row>
    <row r="87" spans="1:22" s="93" customFormat="1" ht="26.1" customHeight="1">
      <c r="A87" s="181">
        <v>17</v>
      </c>
      <c r="B87" s="288" t="s">
        <v>251</v>
      </c>
      <c r="C87" s="295" t="s">
        <v>252</v>
      </c>
      <c r="D87" s="182"/>
      <c r="E87" s="350">
        <v>36</v>
      </c>
      <c r="F87" s="297" t="s">
        <v>199</v>
      </c>
      <c r="G87" s="282"/>
      <c r="H87" s="282"/>
      <c r="I87" s="282"/>
      <c r="J87" s="282"/>
      <c r="K87" s="282"/>
      <c r="L87" s="282"/>
      <c r="M87" s="261"/>
      <c r="N87" s="261"/>
      <c r="O87" s="27"/>
      <c r="P87" s="25"/>
      <c r="Q87" s="267"/>
      <c r="R87" s="28"/>
      <c r="S87" s="29"/>
      <c r="T87" s="30"/>
      <c r="U87" s="29"/>
      <c r="V87" s="92"/>
    </row>
    <row r="88" spans="1:22" ht="26.1" customHeight="1">
      <c r="A88" s="181"/>
      <c r="B88" s="288" t="s">
        <v>251</v>
      </c>
      <c r="C88" s="295" t="s">
        <v>253</v>
      </c>
      <c r="D88" s="289"/>
      <c r="E88" s="350">
        <v>36</v>
      </c>
      <c r="F88" s="297" t="s">
        <v>199</v>
      </c>
      <c r="G88" s="290"/>
      <c r="H88" s="290"/>
      <c r="I88" s="291"/>
      <c r="J88" s="292"/>
      <c r="K88" s="26"/>
      <c r="L88" s="293"/>
      <c r="M88" s="290"/>
      <c r="N88" s="290"/>
      <c r="O88" s="27"/>
      <c r="P88" s="25"/>
      <c r="Q88" s="294"/>
    </row>
    <row r="89" spans="1:22" ht="26.1" customHeight="1">
      <c r="A89" s="181"/>
      <c r="B89" s="288" t="s">
        <v>251</v>
      </c>
      <c r="C89" s="295" t="s">
        <v>254</v>
      </c>
      <c r="D89" s="289"/>
      <c r="E89" s="350">
        <v>84</v>
      </c>
      <c r="F89" s="297" t="s">
        <v>199</v>
      </c>
      <c r="G89" s="290"/>
      <c r="H89" s="290"/>
      <c r="I89" s="291"/>
      <c r="J89" s="292"/>
      <c r="K89" s="26"/>
      <c r="L89" s="293"/>
      <c r="M89" s="290"/>
      <c r="N89" s="290"/>
      <c r="O89" s="27"/>
      <c r="P89" s="25"/>
      <c r="Q89" s="294"/>
    </row>
    <row r="90" spans="1:22" ht="26.1" customHeight="1">
      <c r="A90" s="181"/>
      <c r="B90" s="288" t="s">
        <v>251</v>
      </c>
      <c r="C90" s="295" t="s">
        <v>255</v>
      </c>
      <c r="D90" s="289"/>
      <c r="E90" s="350">
        <v>201</v>
      </c>
      <c r="F90" s="297" t="s">
        <v>199</v>
      </c>
      <c r="G90" s="290"/>
      <c r="H90" s="290"/>
      <c r="I90" s="291"/>
      <c r="J90" s="292"/>
      <c r="K90" s="286"/>
      <c r="L90" s="293"/>
      <c r="M90" s="290"/>
      <c r="N90" s="290"/>
      <c r="O90" s="27"/>
      <c r="P90" s="25"/>
      <c r="Q90" s="294"/>
    </row>
    <row r="91" spans="1:22" ht="26.1" customHeight="1">
      <c r="A91" s="181"/>
      <c r="B91" s="288" t="s">
        <v>251</v>
      </c>
      <c r="C91" s="295" t="s">
        <v>256</v>
      </c>
      <c r="D91" s="289"/>
      <c r="E91" s="350">
        <v>82</v>
      </c>
      <c r="F91" s="297" t="s">
        <v>201</v>
      </c>
      <c r="G91" s="290"/>
      <c r="H91" s="290"/>
      <c r="I91" s="291"/>
      <c r="J91" s="292"/>
      <c r="K91" s="286"/>
      <c r="L91" s="293"/>
      <c r="M91" s="290"/>
      <c r="N91" s="290"/>
      <c r="O91" s="27"/>
      <c r="P91" s="25"/>
      <c r="Q91" s="294"/>
    </row>
    <row r="92" spans="1:22" ht="26.1" customHeight="1">
      <c r="A92" s="181"/>
      <c r="B92" s="288" t="s">
        <v>251</v>
      </c>
      <c r="C92" s="295" t="s">
        <v>257</v>
      </c>
      <c r="D92" s="289"/>
      <c r="E92" s="350">
        <v>47</v>
      </c>
      <c r="F92" s="297" t="s">
        <v>201</v>
      </c>
      <c r="G92" s="290"/>
      <c r="H92" s="290"/>
      <c r="I92" s="291"/>
      <c r="J92" s="292"/>
      <c r="K92" s="26"/>
      <c r="L92" s="293"/>
      <c r="M92" s="290"/>
      <c r="N92" s="290"/>
      <c r="O92" s="27"/>
      <c r="P92" s="25"/>
      <c r="Q92" s="294"/>
    </row>
    <row r="93" spans="1:22" s="11" customFormat="1" ht="26.1" customHeight="1">
      <c r="A93" s="181"/>
      <c r="B93" s="288" t="s">
        <v>251</v>
      </c>
      <c r="C93" s="295" t="s">
        <v>258</v>
      </c>
      <c r="D93" s="289"/>
      <c r="E93" s="350">
        <v>3</v>
      </c>
      <c r="F93" s="297" t="s">
        <v>201</v>
      </c>
      <c r="G93" s="290"/>
      <c r="H93" s="290"/>
      <c r="I93" s="291"/>
      <c r="J93" s="292"/>
      <c r="K93" s="26"/>
      <c r="L93" s="293"/>
      <c r="M93" s="290"/>
      <c r="N93" s="290"/>
      <c r="O93" s="27"/>
      <c r="P93" s="25"/>
      <c r="Q93" s="294"/>
      <c r="U93" s="12"/>
      <c r="V93" s="12"/>
    </row>
    <row r="94" spans="1:22" s="11" customFormat="1" ht="26.1" customHeight="1">
      <c r="A94" s="181"/>
      <c r="B94" s="288" t="s">
        <v>251</v>
      </c>
      <c r="C94" s="295" t="s">
        <v>259</v>
      </c>
      <c r="D94" s="289"/>
      <c r="E94" s="350">
        <v>3</v>
      </c>
      <c r="F94" s="297" t="s">
        <v>201</v>
      </c>
      <c r="G94" s="290"/>
      <c r="H94" s="290"/>
      <c r="I94" s="291"/>
      <c r="J94" s="292"/>
      <c r="K94" s="26"/>
      <c r="L94" s="293"/>
      <c r="M94" s="290"/>
      <c r="N94" s="290"/>
      <c r="O94" s="27"/>
      <c r="P94" s="25"/>
      <c r="Q94" s="294"/>
      <c r="U94" s="12"/>
      <c r="V94" s="12"/>
    </row>
    <row r="95" spans="1:22" s="11" customFormat="1" ht="26.1" customHeight="1">
      <c r="A95" s="181"/>
      <c r="B95" s="288" t="s">
        <v>251</v>
      </c>
      <c r="C95" s="295" t="s">
        <v>260</v>
      </c>
      <c r="D95" s="289"/>
      <c r="E95" s="350">
        <v>3</v>
      </c>
      <c r="F95" s="297" t="s">
        <v>201</v>
      </c>
      <c r="G95" s="290"/>
      <c r="H95" s="290"/>
      <c r="I95" s="291"/>
      <c r="J95" s="292"/>
      <c r="K95" s="26"/>
      <c r="L95" s="293"/>
      <c r="M95" s="290"/>
      <c r="N95" s="290"/>
      <c r="O95" s="27"/>
      <c r="P95" s="25"/>
      <c r="Q95" s="294"/>
      <c r="U95" s="12"/>
      <c r="V95" s="12"/>
    </row>
    <row r="96" spans="1:22" s="11" customFormat="1" ht="26.1" customHeight="1">
      <c r="A96" s="181"/>
      <c r="B96" s="288" t="s">
        <v>251</v>
      </c>
      <c r="C96" s="295" t="s">
        <v>261</v>
      </c>
      <c r="D96" s="289"/>
      <c r="E96" s="350">
        <v>3</v>
      </c>
      <c r="F96" s="297" t="s">
        <v>201</v>
      </c>
      <c r="G96" s="290"/>
      <c r="H96" s="290"/>
      <c r="I96" s="291"/>
      <c r="J96" s="292"/>
      <c r="K96" s="26"/>
      <c r="L96" s="293"/>
      <c r="M96" s="290"/>
      <c r="N96" s="290"/>
      <c r="O96" s="27"/>
      <c r="P96" s="25"/>
      <c r="Q96" s="294"/>
      <c r="U96" s="12"/>
      <c r="V96" s="12"/>
    </row>
    <row r="97" spans="1:22" s="11" customFormat="1" ht="26.1" customHeight="1">
      <c r="A97" s="181"/>
      <c r="B97" s="288" t="s">
        <v>251</v>
      </c>
      <c r="C97" s="295" t="s">
        <v>262</v>
      </c>
      <c r="D97" s="289"/>
      <c r="E97" s="350">
        <v>2</v>
      </c>
      <c r="F97" s="297" t="s">
        <v>201</v>
      </c>
      <c r="G97" s="290"/>
      <c r="H97" s="290"/>
      <c r="I97" s="291"/>
      <c r="J97" s="292"/>
      <c r="K97" s="26"/>
      <c r="L97" s="293"/>
      <c r="M97" s="290"/>
      <c r="N97" s="290"/>
      <c r="O97" s="27"/>
      <c r="P97" s="25"/>
      <c r="Q97" s="294"/>
      <c r="U97" s="12"/>
      <c r="V97" s="12"/>
    </row>
    <row r="98" spans="1:22" s="11" customFormat="1" ht="26.1" customHeight="1">
      <c r="A98" s="181"/>
      <c r="B98" s="288" t="s">
        <v>251</v>
      </c>
      <c r="C98" s="295" t="s">
        <v>263</v>
      </c>
      <c r="D98" s="289"/>
      <c r="E98" s="350">
        <v>2</v>
      </c>
      <c r="F98" s="297" t="s">
        <v>201</v>
      </c>
      <c r="G98" s="290"/>
      <c r="H98" s="290"/>
      <c r="I98" s="291"/>
      <c r="J98" s="292"/>
      <c r="K98" s="26"/>
      <c r="L98" s="293"/>
      <c r="M98" s="290"/>
      <c r="N98" s="290"/>
      <c r="O98" s="27"/>
      <c r="P98" s="25"/>
      <c r="Q98" s="294"/>
      <c r="U98" s="12"/>
      <c r="V98" s="12"/>
    </row>
    <row r="99" spans="1:22" s="11" customFormat="1" ht="26.1" customHeight="1">
      <c r="A99" s="181"/>
      <c r="B99" s="288" t="s">
        <v>251</v>
      </c>
      <c r="C99" s="295" t="s">
        <v>264</v>
      </c>
      <c r="D99" s="289"/>
      <c r="E99" s="350">
        <v>1200</v>
      </c>
      <c r="F99" s="297" t="s">
        <v>201</v>
      </c>
      <c r="G99" s="290"/>
      <c r="H99" s="290"/>
      <c r="I99" s="291"/>
      <c r="J99" s="292"/>
      <c r="K99" s="26"/>
      <c r="L99" s="293"/>
      <c r="M99" s="290"/>
      <c r="N99" s="290"/>
      <c r="O99" s="27"/>
      <c r="P99" s="25"/>
      <c r="Q99" s="294"/>
      <c r="U99" s="12"/>
      <c r="V99" s="12"/>
    </row>
    <row r="100" spans="1:22" s="11" customFormat="1" ht="26.1" customHeight="1">
      <c r="A100" s="181"/>
      <c r="B100" s="288" t="s">
        <v>251</v>
      </c>
      <c r="C100" s="295" t="s">
        <v>265</v>
      </c>
      <c r="D100" s="289"/>
      <c r="E100" s="350">
        <v>93</v>
      </c>
      <c r="F100" s="297" t="s">
        <v>201</v>
      </c>
      <c r="G100" s="290"/>
      <c r="H100" s="290"/>
      <c r="I100" s="291"/>
      <c r="J100" s="292"/>
      <c r="K100" s="26"/>
      <c r="L100" s="293"/>
      <c r="M100" s="290"/>
      <c r="N100" s="290"/>
      <c r="O100" s="27"/>
      <c r="P100" s="25"/>
      <c r="Q100" s="294"/>
      <c r="U100" s="12"/>
      <c r="V100" s="12"/>
    </row>
    <row r="101" spans="1:22" s="11" customFormat="1" ht="26.1" customHeight="1">
      <c r="A101" s="181"/>
      <c r="B101" s="288" t="s">
        <v>251</v>
      </c>
      <c r="C101" s="295" t="s">
        <v>266</v>
      </c>
      <c r="D101" s="289"/>
      <c r="E101" s="350">
        <v>58</v>
      </c>
      <c r="F101" s="297" t="s">
        <v>201</v>
      </c>
      <c r="G101" s="290"/>
      <c r="H101" s="290"/>
      <c r="I101" s="291"/>
      <c r="J101" s="292"/>
      <c r="K101" s="26"/>
      <c r="L101" s="293"/>
      <c r="M101" s="290"/>
      <c r="N101" s="290"/>
      <c r="O101" s="27"/>
      <c r="P101" s="25"/>
      <c r="Q101" s="294"/>
      <c r="U101" s="12"/>
      <c r="V101" s="12"/>
    </row>
    <row r="102" spans="1:22" s="11" customFormat="1" ht="26.1" customHeight="1">
      <c r="A102" s="181"/>
      <c r="B102" s="288" t="s">
        <v>251</v>
      </c>
      <c r="C102" s="295" t="s">
        <v>267</v>
      </c>
      <c r="D102" s="289"/>
      <c r="E102" s="350">
        <v>1</v>
      </c>
      <c r="F102" s="297" t="s">
        <v>201</v>
      </c>
      <c r="G102" s="290"/>
      <c r="H102" s="290"/>
      <c r="I102" s="291"/>
      <c r="J102" s="292"/>
      <c r="K102" s="26"/>
      <c r="L102" s="293"/>
      <c r="M102" s="290"/>
      <c r="N102" s="290"/>
      <c r="O102" s="27"/>
      <c r="P102" s="25"/>
      <c r="Q102" s="294"/>
      <c r="U102" s="12"/>
      <c r="V102" s="12"/>
    </row>
    <row r="103" spans="1:22" s="11" customFormat="1" ht="26.1" customHeight="1">
      <c r="A103" s="181"/>
      <c r="B103" s="288" t="s">
        <v>251</v>
      </c>
      <c r="C103" s="295" t="s">
        <v>268</v>
      </c>
      <c r="D103" s="289"/>
      <c r="E103" s="350">
        <v>106</v>
      </c>
      <c r="F103" s="297" t="s">
        <v>201</v>
      </c>
      <c r="G103" s="290"/>
      <c r="H103" s="290"/>
      <c r="I103" s="291"/>
      <c r="J103" s="292"/>
      <c r="K103" s="26"/>
      <c r="L103" s="293"/>
      <c r="M103" s="290"/>
      <c r="N103" s="290"/>
      <c r="O103" s="27"/>
      <c r="P103" s="25"/>
      <c r="Q103" s="294"/>
      <c r="U103" s="12"/>
      <c r="V103" s="12"/>
    </row>
    <row r="104" spans="1:22" s="11" customFormat="1" ht="26.1" customHeight="1">
      <c r="A104" s="181"/>
      <c r="B104" s="288" t="s">
        <v>251</v>
      </c>
      <c r="C104" s="295" t="s">
        <v>269</v>
      </c>
      <c r="D104" s="289"/>
      <c r="E104" s="350">
        <v>36</v>
      </c>
      <c r="F104" s="297" t="s">
        <v>201</v>
      </c>
      <c r="G104" s="290"/>
      <c r="H104" s="290"/>
      <c r="I104" s="291"/>
      <c r="J104" s="292"/>
      <c r="K104" s="26"/>
      <c r="L104" s="293"/>
      <c r="M104" s="290"/>
      <c r="N104" s="290"/>
      <c r="O104" s="27"/>
      <c r="P104" s="25"/>
      <c r="Q104" s="294"/>
      <c r="U104" s="12"/>
      <c r="V104" s="12"/>
    </row>
    <row r="105" spans="1:22" s="11" customFormat="1" ht="26.1" customHeight="1">
      <c r="A105" s="181"/>
      <c r="B105" s="288" t="s">
        <v>251</v>
      </c>
      <c r="C105" s="295" t="s">
        <v>270</v>
      </c>
      <c r="D105" s="289"/>
      <c r="E105" s="350">
        <v>37</v>
      </c>
      <c r="F105" s="297" t="s">
        <v>201</v>
      </c>
      <c r="G105" s="290"/>
      <c r="H105" s="290"/>
      <c r="I105" s="291"/>
      <c r="J105" s="292"/>
      <c r="K105" s="26"/>
      <c r="L105" s="293"/>
      <c r="M105" s="290"/>
      <c r="N105" s="290"/>
      <c r="O105" s="27"/>
      <c r="P105" s="25"/>
      <c r="Q105" s="294"/>
      <c r="U105" s="12"/>
      <c r="V105" s="12"/>
    </row>
    <row r="106" spans="1:22" s="11" customFormat="1" ht="26.1" customHeight="1">
      <c r="A106" s="181"/>
      <c r="B106" s="288" t="s">
        <v>251</v>
      </c>
      <c r="C106" s="295" t="s">
        <v>271</v>
      </c>
      <c r="D106" s="289"/>
      <c r="E106" s="350">
        <v>130</v>
      </c>
      <c r="F106" s="297" t="s">
        <v>201</v>
      </c>
      <c r="G106" s="290"/>
      <c r="H106" s="290"/>
      <c r="I106" s="291"/>
      <c r="J106" s="292"/>
      <c r="K106" s="26"/>
      <c r="L106" s="293"/>
      <c r="M106" s="290"/>
      <c r="N106" s="290"/>
      <c r="O106" s="27"/>
      <c r="P106" s="25"/>
      <c r="Q106" s="294"/>
      <c r="U106" s="12"/>
      <c r="V106" s="12"/>
    </row>
    <row r="107" spans="1:22" s="11" customFormat="1" ht="26.1" customHeight="1">
      <c r="A107" s="181"/>
      <c r="B107" s="288" t="s">
        <v>251</v>
      </c>
      <c r="C107" s="295" t="s">
        <v>272</v>
      </c>
      <c r="D107" s="289"/>
      <c r="E107" s="350">
        <v>80</v>
      </c>
      <c r="F107" s="297" t="s">
        <v>201</v>
      </c>
      <c r="G107" s="290"/>
      <c r="H107" s="290"/>
      <c r="I107" s="291"/>
      <c r="J107" s="292"/>
      <c r="K107" s="26"/>
      <c r="L107" s="293"/>
      <c r="M107" s="290"/>
      <c r="N107" s="290"/>
      <c r="O107" s="27"/>
      <c r="P107" s="25"/>
      <c r="Q107" s="294"/>
      <c r="U107" s="12"/>
      <c r="V107" s="12"/>
    </row>
    <row r="108" spans="1:22" s="11" customFormat="1" ht="26.1" customHeight="1">
      <c r="A108" s="181"/>
      <c r="B108" s="288" t="s">
        <v>251</v>
      </c>
      <c r="C108" s="295" t="s">
        <v>273</v>
      </c>
      <c r="D108" s="289"/>
      <c r="E108" s="350">
        <v>109</v>
      </c>
      <c r="F108" s="297" t="s">
        <v>201</v>
      </c>
      <c r="G108" s="290"/>
      <c r="H108" s="290"/>
      <c r="I108" s="291"/>
      <c r="J108" s="292"/>
      <c r="K108" s="26"/>
      <c r="L108" s="293"/>
      <c r="M108" s="290"/>
      <c r="N108" s="290"/>
      <c r="O108" s="27"/>
      <c r="P108" s="25"/>
      <c r="Q108" s="294"/>
      <c r="U108" s="12"/>
      <c r="V108" s="12"/>
    </row>
    <row r="109" spans="1:22" s="11" customFormat="1" ht="26.1" customHeight="1">
      <c r="A109" s="181"/>
      <c r="B109" s="288" t="s">
        <v>251</v>
      </c>
      <c r="C109" s="295" t="s">
        <v>274</v>
      </c>
      <c r="D109" s="289"/>
      <c r="E109" s="350">
        <v>65</v>
      </c>
      <c r="F109" s="297" t="s">
        <v>201</v>
      </c>
      <c r="G109" s="290"/>
      <c r="H109" s="290"/>
      <c r="I109" s="291"/>
      <c r="J109" s="292"/>
      <c r="K109" s="26"/>
      <c r="L109" s="293"/>
      <c r="M109" s="290"/>
      <c r="N109" s="290"/>
      <c r="O109" s="27"/>
      <c r="P109" s="25"/>
      <c r="Q109" s="294"/>
      <c r="U109" s="12"/>
      <c r="V109" s="12"/>
    </row>
    <row r="110" spans="1:22" s="11" customFormat="1" ht="26.1" customHeight="1">
      <c r="A110" s="181"/>
      <c r="B110" s="288" t="s">
        <v>251</v>
      </c>
      <c r="C110" s="295" t="s">
        <v>275</v>
      </c>
      <c r="D110" s="289"/>
      <c r="E110" s="350">
        <v>140</v>
      </c>
      <c r="F110" s="297" t="s">
        <v>201</v>
      </c>
      <c r="G110" s="290"/>
      <c r="H110" s="290"/>
      <c r="I110" s="291"/>
      <c r="J110" s="292"/>
      <c r="K110" s="26"/>
      <c r="L110" s="293"/>
      <c r="M110" s="290"/>
      <c r="N110" s="290"/>
      <c r="O110" s="27"/>
      <c r="P110" s="25"/>
      <c r="Q110" s="294"/>
      <c r="U110" s="12"/>
      <c r="V110" s="12"/>
    </row>
    <row r="111" spans="1:22" s="11" customFormat="1" ht="26.1" customHeight="1">
      <c r="A111" s="181"/>
      <c r="B111" s="288" t="s">
        <v>251</v>
      </c>
      <c r="C111" s="295" t="s">
        <v>276</v>
      </c>
      <c r="D111" s="289"/>
      <c r="E111" s="350">
        <v>400</v>
      </c>
      <c r="F111" s="297" t="s">
        <v>201</v>
      </c>
      <c r="G111" s="290"/>
      <c r="H111" s="290"/>
      <c r="I111" s="291"/>
      <c r="J111" s="292"/>
      <c r="K111" s="26"/>
      <c r="L111" s="293"/>
      <c r="M111" s="290"/>
      <c r="N111" s="290"/>
      <c r="O111" s="27"/>
      <c r="P111" s="25"/>
      <c r="Q111" s="294"/>
      <c r="U111" s="12"/>
      <c r="V111" s="12"/>
    </row>
    <row r="112" spans="1:22" s="11" customFormat="1" ht="26.1" customHeight="1">
      <c r="A112" s="181"/>
      <c r="B112" s="288" t="s">
        <v>251</v>
      </c>
      <c r="C112" s="295" t="s">
        <v>277</v>
      </c>
      <c r="D112" s="289"/>
      <c r="E112" s="350">
        <v>300</v>
      </c>
      <c r="F112" s="297" t="s">
        <v>201</v>
      </c>
      <c r="G112" s="290"/>
      <c r="H112" s="290"/>
      <c r="I112" s="291"/>
      <c r="J112" s="292"/>
      <c r="K112" s="26"/>
      <c r="L112" s="293"/>
      <c r="M112" s="290"/>
      <c r="N112" s="290"/>
      <c r="O112" s="27"/>
      <c r="P112" s="25"/>
      <c r="Q112" s="294"/>
      <c r="U112" s="12"/>
      <c r="V112" s="12"/>
    </row>
    <row r="113" spans="1:22" s="11" customFormat="1" ht="26.1" customHeight="1">
      <c r="A113" s="181"/>
      <c r="B113" s="288" t="s">
        <v>251</v>
      </c>
      <c r="C113" s="295" t="s">
        <v>278</v>
      </c>
      <c r="D113" s="289"/>
      <c r="E113" s="350">
        <v>100</v>
      </c>
      <c r="F113" s="297" t="s">
        <v>201</v>
      </c>
      <c r="G113" s="290"/>
      <c r="H113" s="290"/>
      <c r="I113" s="291"/>
      <c r="J113" s="292"/>
      <c r="K113" s="26"/>
      <c r="L113" s="293"/>
      <c r="M113" s="290"/>
      <c r="N113" s="290"/>
      <c r="O113" s="27"/>
      <c r="P113" s="25"/>
      <c r="Q113" s="294"/>
      <c r="U113" s="12"/>
      <c r="V113" s="12"/>
    </row>
    <row r="114" spans="1:22" s="11" customFormat="1" ht="26.1" customHeight="1">
      <c r="A114" s="181"/>
      <c r="B114" s="288" t="s">
        <v>251</v>
      </c>
      <c r="C114" s="295" t="s">
        <v>279</v>
      </c>
      <c r="D114" s="289"/>
      <c r="E114" s="350">
        <v>160</v>
      </c>
      <c r="F114" s="297" t="s">
        <v>201</v>
      </c>
      <c r="G114" s="290"/>
      <c r="H114" s="290"/>
      <c r="I114" s="291"/>
      <c r="J114" s="292"/>
      <c r="K114" s="26"/>
      <c r="L114" s="293"/>
      <c r="M114" s="290"/>
      <c r="N114" s="290"/>
      <c r="O114" s="27"/>
      <c r="P114" s="25"/>
      <c r="Q114" s="294"/>
      <c r="U114" s="12"/>
      <c r="V114" s="12"/>
    </row>
    <row r="115" spans="1:22" s="11" customFormat="1" ht="26.1" customHeight="1">
      <c r="A115" s="181"/>
      <c r="B115" s="288" t="s">
        <v>251</v>
      </c>
      <c r="C115" s="295" t="s">
        <v>280</v>
      </c>
      <c r="D115" s="289"/>
      <c r="E115" s="350">
        <v>200</v>
      </c>
      <c r="F115" s="297" t="s">
        <v>201</v>
      </c>
      <c r="G115" s="290"/>
      <c r="H115" s="290"/>
      <c r="I115" s="291"/>
      <c r="J115" s="292"/>
      <c r="K115" s="26"/>
      <c r="L115" s="293"/>
      <c r="M115" s="290"/>
      <c r="N115" s="290"/>
      <c r="O115" s="27"/>
      <c r="P115" s="25"/>
      <c r="Q115" s="294"/>
      <c r="U115" s="12"/>
      <c r="V115" s="12"/>
    </row>
    <row r="116" spans="1:22" s="11" customFormat="1" ht="26.1" customHeight="1">
      <c r="A116" s="181"/>
      <c r="B116" s="288" t="s">
        <v>251</v>
      </c>
      <c r="C116" s="295" t="s">
        <v>281</v>
      </c>
      <c r="D116" s="289"/>
      <c r="E116" s="350">
        <v>200</v>
      </c>
      <c r="F116" s="297" t="s">
        <v>201</v>
      </c>
      <c r="G116" s="290"/>
      <c r="H116" s="290"/>
      <c r="I116" s="291"/>
      <c r="J116" s="292"/>
      <c r="K116" s="26"/>
      <c r="L116" s="293"/>
      <c r="M116" s="290"/>
      <c r="N116" s="290"/>
      <c r="O116" s="27"/>
      <c r="P116" s="25"/>
      <c r="Q116" s="294"/>
      <c r="U116" s="12"/>
      <c r="V116" s="12"/>
    </row>
    <row r="117" spans="1:22" s="11" customFormat="1" ht="26.1" customHeight="1">
      <c r="A117" s="181"/>
      <c r="B117" s="288" t="s">
        <v>251</v>
      </c>
      <c r="C117" s="295" t="s">
        <v>282</v>
      </c>
      <c r="D117" s="289"/>
      <c r="E117" s="350">
        <v>300</v>
      </c>
      <c r="F117" s="297" t="s">
        <v>201</v>
      </c>
      <c r="G117" s="290"/>
      <c r="H117" s="290"/>
      <c r="I117" s="291"/>
      <c r="J117" s="292"/>
      <c r="K117" s="26"/>
      <c r="L117" s="293"/>
      <c r="M117" s="290"/>
      <c r="N117" s="290"/>
      <c r="O117" s="27"/>
      <c r="P117" s="25"/>
      <c r="Q117" s="294"/>
      <c r="U117" s="12"/>
      <c r="V117" s="12"/>
    </row>
    <row r="118" spans="1:22" s="11" customFormat="1" ht="26.1" customHeight="1">
      <c r="A118" s="181"/>
      <c r="B118" s="288" t="s">
        <v>251</v>
      </c>
      <c r="C118" s="295" t="s">
        <v>283</v>
      </c>
      <c r="D118" s="289"/>
      <c r="E118" s="350">
        <v>500</v>
      </c>
      <c r="F118" s="297" t="s">
        <v>201</v>
      </c>
      <c r="G118" s="290"/>
      <c r="H118" s="290"/>
      <c r="I118" s="291"/>
      <c r="J118" s="292"/>
      <c r="K118" s="26"/>
      <c r="L118" s="293"/>
      <c r="M118" s="290"/>
      <c r="N118" s="290"/>
      <c r="O118" s="27"/>
      <c r="P118" s="25"/>
      <c r="Q118" s="294"/>
      <c r="U118" s="12"/>
      <c r="V118" s="12"/>
    </row>
    <row r="119" spans="1:22" s="11" customFormat="1" ht="26.1" customHeight="1">
      <c r="A119" s="181"/>
      <c r="B119" s="288" t="s">
        <v>251</v>
      </c>
      <c r="C119" s="295" t="s">
        <v>284</v>
      </c>
      <c r="D119" s="289"/>
      <c r="E119" s="350">
        <v>80</v>
      </c>
      <c r="F119" s="297" t="s">
        <v>201</v>
      </c>
      <c r="G119" s="290"/>
      <c r="H119" s="290"/>
      <c r="I119" s="291"/>
      <c r="J119" s="292"/>
      <c r="K119" s="26"/>
      <c r="L119" s="293"/>
      <c r="M119" s="290"/>
      <c r="N119" s="290"/>
      <c r="O119" s="27"/>
      <c r="P119" s="25"/>
      <c r="Q119" s="294"/>
      <c r="U119" s="12"/>
      <c r="V119" s="12"/>
    </row>
    <row r="120" spans="1:22" s="11" customFormat="1" ht="26.1" customHeight="1">
      <c r="A120" s="181"/>
      <c r="B120" s="288" t="s">
        <v>251</v>
      </c>
      <c r="C120" s="295" t="s">
        <v>285</v>
      </c>
      <c r="D120" s="289"/>
      <c r="E120" s="350">
        <v>8</v>
      </c>
      <c r="F120" s="297" t="s">
        <v>201</v>
      </c>
      <c r="G120" s="290"/>
      <c r="H120" s="290"/>
      <c r="I120" s="291"/>
      <c r="J120" s="292"/>
      <c r="K120" s="26"/>
      <c r="L120" s="293"/>
      <c r="M120" s="290"/>
      <c r="N120" s="290"/>
      <c r="O120" s="27"/>
      <c r="P120" s="25"/>
      <c r="Q120" s="294"/>
      <c r="U120" s="12"/>
      <c r="V120" s="12"/>
    </row>
    <row r="121" spans="1:22" s="11" customFormat="1" ht="26.1" customHeight="1">
      <c r="A121" s="181"/>
      <c r="B121" s="288" t="s">
        <v>251</v>
      </c>
      <c r="C121" s="295" t="s">
        <v>286</v>
      </c>
      <c r="D121" s="289"/>
      <c r="E121" s="350">
        <v>80</v>
      </c>
      <c r="F121" s="297" t="s">
        <v>201</v>
      </c>
      <c r="G121" s="290"/>
      <c r="H121" s="290"/>
      <c r="I121" s="291"/>
      <c r="J121" s="292"/>
      <c r="K121" s="26"/>
      <c r="L121" s="293"/>
      <c r="M121" s="290"/>
      <c r="N121" s="290"/>
      <c r="O121" s="27"/>
      <c r="P121" s="25"/>
      <c r="Q121" s="294"/>
      <c r="U121" s="12"/>
      <c r="V121" s="12"/>
    </row>
    <row r="122" spans="1:22" s="11" customFormat="1" ht="26.1" customHeight="1">
      <c r="A122" s="181"/>
      <c r="B122" s="288" t="s">
        <v>251</v>
      </c>
      <c r="C122" s="295" t="s">
        <v>287</v>
      </c>
      <c r="D122" s="289"/>
      <c r="E122" s="350">
        <v>8</v>
      </c>
      <c r="F122" s="297" t="s">
        <v>201</v>
      </c>
      <c r="G122" s="290"/>
      <c r="H122" s="290"/>
      <c r="I122" s="291"/>
      <c r="J122" s="292"/>
      <c r="K122" s="26"/>
      <c r="L122" s="293"/>
      <c r="M122" s="290"/>
      <c r="N122" s="290"/>
      <c r="O122" s="27"/>
      <c r="P122" s="25"/>
      <c r="Q122" s="294"/>
      <c r="U122" s="12"/>
      <c r="V122" s="12"/>
    </row>
    <row r="123" spans="1:22" s="11" customFormat="1" ht="26.1" customHeight="1">
      <c r="A123" s="181"/>
      <c r="B123" s="288" t="s">
        <v>251</v>
      </c>
      <c r="C123" s="295" t="s">
        <v>288</v>
      </c>
      <c r="D123" s="289"/>
      <c r="E123" s="350">
        <v>70</v>
      </c>
      <c r="F123" s="297" t="s">
        <v>201</v>
      </c>
      <c r="G123" s="290"/>
      <c r="H123" s="290"/>
      <c r="I123" s="291"/>
      <c r="J123" s="292"/>
      <c r="K123" s="26"/>
      <c r="L123" s="293"/>
      <c r="M123" s="290"/>
      <c r="N123" s="290"/>
      <c r="O123" s="27"/>
      <c r="P123" s="25"/>
      <c r="Q123" s="294"/>
      <c r="U123" s="12"/>
      <c r="V123" s="12"/>
    </row>
    <row r="124" spans="1:22" s="11" customFormat="1" ht="26.1" customHeight="1">
      <c r="A124" s="181"/>
      <c r="B124" s="288" t="s">
        <v>251</v>
      </c>
      <c r="C124" s="295" t="s">
        <v>289</v>
      </c>
      <c r="D124" s="289"/>
      <c r="E124" s="350">
        <v>68</v>
      </c>
      <c r="F124" s="297" t="s">
        <v>201</v>
      </c>
      <c r="G124" s="290"/>
      <c r="H124" s="290"/>
      <c r="I124" s="291"/>
      <c r="J124" s="292"/>
      <c r="K124" s="26"/>
      <c r="L124" s="293"/>
      <c r="M124" s="290"/>
      <c r="N124" s="290"/>
      <c r="O124" s="27"/>
      <c r="P124" s="25"/>
      <c r="Q124" s="294"/>
      <c r="U124" s="12"/>
      <c r="V124" s="12"/>
    </row>
    <row r="125" spans="1:22" s="11" customFormat="1" ht="26.1" customHeight="1">
      <c r="A125" s="181"/>
      <c r="B125" s="288" t="s">
        <v>251</v>
      </c>
      <c r="C125" s="295" t="s">
        <v>290</v>
      </c>
      <c r="D125" s="289"/>
      <c r="E125" s="350">
        <v>70</v>
      </c>
      <c r="F125" s="297" t="s">
        <v>201</v>
      </c>
      <c r="G125" s="290"/>
      <c r="H125" s="290"/>
      <c r="I125" s="291"/>
      <c r="J125" s="292"/>
      <c r="K125" s="26"/>
      <c r="L125" s="293"/>
      <c r="M125" s="290"/>
      <c r="N125" s="290"/>
      <c r="O125" s="27"/>
      <c r="P125" s="25"/>
      <c r="Q125" s="294"/>
      <c r="U125" s="12"/>
      <c r="V125" s="12"/>
    </row>
    <row r="126" spans="1:22" s="11" customFormat="1" ht="26.1" customHeight="1">
      <c r="A126" s="181"/>
      <c r="B126" s="288" t="s">
        <v>251</v>
      </c>
      <c r="C126" s="295" t="s">
        <v>291</v>
      </c>
      <c r="D126" s="289"/>
      <c r="E126" s="350">
        <v>180</v>
      </c>
      <c r="F126" s="297" t="s">
        <v>201</v>
      </c>
      <c r="G126" s="290"/>
      <c r="H126" s="290"/>
      <c r="I126" s="291"/>
      <c r="J126" s="292"/>
      <c r="K126" s="26"/>
      <c r="L126" s="293"/>
      <c r="M126" s="290"/>
      <c r="N126" s="290"/>
      <c r="O126" s="27"/>
      <c r="P126" s="25"/>
      <c r="Q126" s="294"/>
      <c r="U126" s="12"/>
      <c r="V126" s="12"/>
    </row>
    <row r="127" spans="1:22" s="11" customFormat="1" ht="26.1" customHeight="1">
      <c r="A127" s="181"/>
      <c r="B127" s="288" t="s">
        <v>251</v>
      </c>
      <c r="C127" s="295" t="s">
        <v>292</v>
      </c>
      <c r="D127" s="289"/>
      <c r="E127" s="350">
        <v>30</v>
      </c>
      <c r="F127" s="297" t="s">
        <v>201</v>
      </c>
      <c r="G127" s="290"/>
      <c r="H127" s="290"/>
      <c r="I127" s="291"/>
      <c r="J127" s="292"/>
      <c r="K127" s="26"/>
      <c r="L127" s="293"/>
      <c r="M127" s="290"/>
      <c r="N127" s="290"/>
      <c r="O127" s="27"/>
      <c r="P127" s="25"/>
      <c r="Q127" s="294"/>
      <c r="U127" s="12"/>
      <c r="V127" s="12"/>
    </row>
    <row r="128" spans="1:22" s="11" customFormat="1" ht="26.1" customHeight="1">
      <c r="A128" s="181"/>
      <c r="B128" s="288" t="s">
        <v>251</v>
      </c>
      <c r="C128" s="295" t="s">
        <v>293</v>
      </c>
      <c r="D128" s="289"/>
      <c r="E128" s="350">
        <v>32</v>
      </c>
      <c r="F128" s="297" t="s">
        <v>201</v>
      </c>
      <c r="G128" s="290"/>
      <c r="H128" s="290"/>
      <c r="I128" s="291"/>
      <c r="J128" s="292"/>
      <c r="K128" s="26"/>
      <c r="L128" s="293"/>
      <c r="M128" s="290"/>
      <c r="N128" s="290"/>
      <c r="O128" s="27"/>
      <c r="P128" s="25"/>
      <c r="Q128" s="294"/>
      <c r="U128" s="12"/>
      <c r="V128" s="12"/>
    </row>
    <row r="129" spans="1:22" s="281" customFormat="1" ht="26.1" customHeight="1">
      <c r="A129" s="124"/>
      <c r="B129" s="125"/>
      <c r="C129" s="126"/>
      <c r="D129" s="127"/>
      <c r="E129" s="349"/>
      <c r="F129" s="127"/>
      <c r="G129" s="128">
        <f>'Summary PL'!H30</f>
        <v>339</v>
      </c>
      <c r="H129" s="128">
        <f>'Summary PL'!I30</f>
        <v>189</v>
      </c>
      <c r="I129" s="128">
        <f>'Summary PL'!J30</f>
        <v>156</v>
      </c>
      <c r="J129" s="276">
        <f>+G129*H129*I129/100^3</f>
        <v>9.9950759999999992</v>
      </c>
      <c r="K129" s="128">
        <f>'Summary PL'!L30</f>
        <v>1407</v>
      </c>
      <c r="L129" s="128">
        <f>'Summary PL'!M30</f>
        <v>1740</v>
      </c>
      <c r="M129" s="129"/>
      <c r="N129" s="129"/>
      <c r="O129" s="129"/>
      <c r="P129" s="126"/>
      <c r="Q129" s="130"/>
      <c r="R129" s="277"/>
      <c r="S129" s="278"/>
      <c r="T129" s="279"/>
      <c r="U129" s="278"/>
      <c r="V129" s="280"/>
    </row>
    <row r="130" spans="1:22" s="33" customFormat="1" ht="26.1" customHeight="1" thickBot="1">
      <c r="A130" s="456" t="s">
        <v>115</v>
      </c>
      <c r="B130" s="457"/>
      <c r="C130" s="457"/>
      <c r="D130" s="457"/>
      <c r="E130" s="351"/>
      <c r="F130" s="241"/>
      <c r="G130" s="242"/>
      <c r="H130" s="242"/>
      <c r="I130" s="242"/>
      <c r="J130" s="287">
        <f>SUM(J14:J129)</f>
        <v>48.725533999999996</v>
      </c>
      <c r="K130" s="287">
        <f>SUM(K14:K129)</f>
        <v>8993</v>
      </c>
      <c r="L130" s="287">
        <f>SUM(L14:L129)</f>
        <v>11259</v>
      </c>
      <c r="M130" s="243"/>
      <c r="N130" s="243"/>
      <c r="O130" s="244"/>
      <c r="P130" s="242"/>
      <c r="Q130" s="246"/>
      <c r="R130" s="31"/>
      <c r="S130" s="31"/>
      <c r="T130" s="31"/>
      <c r="U130" s="32"/>
      <c r="V130" s="32"/>
    </row>
    <row r="131" spans="1:22" s="40" customFormat="1" ht="29.25" customHeight="1">
      <c r="A131" s="9"/>
      <c r="B131" s="9"/>
      <c r="C131" s="9"/>
      <c r="E131" s="317"/>
      <c r="F131" s="37"/>
      <c r="G131" s="51"/>
      <c r="H131" s="51"/>
      <c r="I131" s="97"/>
      <c r="J131" s="135"/>
      <c r="K131" s="38"/>
      <c r="L131" s="51"/>
      <c r="M131" s="50"/>
      <c r="N131" s="51"/>
      <c r="O131" s="38"/>
      <c r="P131" s="19"/>
      <c r="Q131" s="19"/>
      <c r="R131" s="6"/>
      <c r="S131" s="6"/>
      <c r="T131" s="6"/>
      <c r="U131" s="39"/>
      <c r="V131" s="39"/>
    </row>
    <row r="132" spans="1:22" s="8" customFormat="1" ht="12" customHeight="1">
      <c r="A132" s="5"/>
      <c r="B132" s="7"/>
      <c r="C132" s="7"/>
      <c r="E132" s="316"/>
      <c r="F132" s="7"/>
      <c r="G132" s="50"/>
      <c r="H132" s="50"/>
      <c r="I132" s="52"/>
      <c r="J132" s="134"/>
      <c r="K132" s="34"/>
      <c r="L132" s="50"/>
      <c r="M132" s="50"/>
      <c r="N132" s="50"/>
      <c r="O132" s="34"/>
      <c r="P132" s="36"/>
      <c r="Q132" s="19"/>
      <c r="R132" s="6"/>
      <c r="S132" s="6"/>
      <c r="T132" s="6"/>
      <c r="U132" s="10"/>
      <c r="V132" s="10"/>
    </row>
    <row r="133" spans="1:22" s="8" customFormat="1" ht="18" customHeight="1">
      <c r="A133" s="5"/>
      <c r="B133" s="7"/>
      <c r="C133" s="7"/>
      <c r="D133" s="5"/>
      <c r="E133" s="316"/>
      <c r="F133" s="7"/>
      <c r="G133" s="50"/>
      <c r="H133" s="50"/>
      <c r="I133" s="52"/>
      <c r="J133" s="134"/>
      <c r="K133" s="34"/>
      <c r="L133" s="50"/>
      <c r="M133" s="50"/>
      <c r="N133" s="50"/>
      <c r="O133" s="34"/>
      <c r="P133" s="36"/>
      <c r="Q133" s="19"/>
      <c r="R133" s="6"/>
      <c r="S133" s="6"/>
      <c r="T133" s="6"/>
      <c r="U133" s="10"/>
      <c r="V133" s="10"/>
    </row>
    <row r="134" spans="1:22" s="8" customFormat="1" ht="12" customHeight="1">
      <c r="A134" s="5"/>
      <c r="B134" s="7"/>
      <c r="C134" s="7"/>
      <c r="D134" s="5"/>
      <c r="E134" s="316"/>
      <c r="F134" s="7"/>
      <c r="G134" s="50"/>
      <c r="H134" s="50"/>
      <c r="I134" s="52"/>
      <c r="J134" s="134"/>
      <c r="K134" s="34"/>
      <c r="L134" s="50"/>
      <c r="M134" s="50"/>
      <c r="N134" s="50"/>
      <c r="O134" s="34"/>
      <c r="P134" s="36"/>
      <c r="Q134" s="19"/>
      <c r="R134" s="6"/>
      <c r="S134" s="6"/>
      <c r="T134" s="6"/>
      <c r="U134" s="10"/>
      <c r="V134" s="10"/>
    </row>
    <row r="135" spans="1:22" s="8" customFormat="1" ht="12" customHeight="1">
      <c r="A135" s="5"/>
      <c r="B135" s="7"/>
      <c r="C135" s="7"/>
      <c r="D135" s="5"/>
      <c r="E135" s="316"/>
      <c r="F135" s="7"/>
      <c r="G135" s="50"/>
      <c r="H135" s="50"/>
      <c r="I135" s="52"/>
      <c r="J135" s="134"/>
      <c r="K135" s="34"/>
      <c r="L135" s="50"/>
      <c r="M135" s="50"/>
      <c r="N135" s="50"/>
      <c r="O135" s="34"/>
      <c r="P135" s="36"/>
      <c r="Q135" s="19"/>
      <c r="R135" s="6"/>
      <c r="S135" s="6"/>
      <c r="T135" s="6"/>
      <c r="U135" s="10"/>
      <c r="V135" s="10"/>
    </row>
    <row r="136" spans="1:22" s="8" customFormat="1" ht="12" customHeight="1">
      <c r="A136" s="5"/>
      <c r="B136" s="7"/>
      <c r="C136" s="7"/>
      <c r="D136" s="5"/>
      <c r="E136" s="316"/>
      <c r="F136" s="7"/>
      <c r="G136" s="50"/>
      <c r="H136" s="50"/>
      <c r="I136" s="52"/>
      <c r="J136" s="134"/>
      <c r="K136" s="34"/>
      <c r="L136" s="50"/>
      <c r="M136" s="50"/>
      <c r="N136" s="50"/>
      <c r="O136" s="34"/>
      <c r="P136" s="36"/>
      <c r="Q136" s="19"/>
      <c r="R136" s="6"/>
      <c r="S136" s="6"/>
      <c r="T136" s="6"/>
      <c r="U136" s="10"/>
      <c r="V136" s="10"/>
    </row>
    <row r="137" spans="1:22" s="8" customFormat="1" ht="12" customHeight="1">
      <c r="A137" s="5"/>
      <c r="B137" s="7"/>
      <c r="C137" s="7"/>
      <c r="D137" s="5"/>
      <c r="E137" s="316"/>
      <c r="F137" s="7"/>
      <c r="G137" s="50"/>
      <c r="H137" s="50"/>
      <c r="I137" s="52"/>
      <c r="J137" s="134"/>
      <c r="K137" s="34"/>
      <c r="L137" s="50"/>
      <c r="M137" s="50"/>
      <c r="N137" s="50"/>
      <c r="O137" s="34"/>
      <c r="P137" s="36"/>
      <c r="Q137" s="19"/>
      <c r="R137" s="6"/>
      <c r="S137" s="6"/>
      <c r="T137" s="6"/>
      <c r="U137" s="10"/>
      <c r="V137" s="10"/>
    </row>
    <row r="138" spans="1:22" s="8" customFormat="1" ht="12" customHeight="1">
      <c r="A138" s="5"/>
      <c r="B138" s="7"/>
      <c r="C138" s="7"/>
      <c r="D138" s="5"/>
      <c r="E138" s="316"/>
      <c r="F138" s="7"/>
      <c r="G138" s="50"/>
      <c r="H138" s="50"/>
      <c r="I138" s="52"/>
      <c r="J138" s="134"/>
      <c r="K138" s="34"/>
      <c r="L138" s="50"/>
      <c r="M138" s="50"/>
      <c r="N138" s="50"/>
      <c r="O138" s="34"/>
      <c r="P138" s="36"/>
      <c r="Q138" s="19"/>
      <c r="R138" s="6"/>
      <c r="S138" s="6"/>
      <c r="T138" s="6"/>
      <c r="U138" s="10"/>
      <c r="V138" s="10"/>
    </row>
    <row r="139" spans="1:22" s="8" customFormat="1" ht="13.5" customHeight="1">
      <c r="A139" s="5"/>
      <c r="B139" s="7"/>
      <c r="C139" s="7"/>
      <c r="D139" s="5"/>
      <c r="E139" s="316"/>
      <c r="F139" s="7"/>
      <c r="G139" s="50"/>
      <c r="H139" s="50"/>
      <c r="I139" s="52"/>
      <c r="J139" s="134"/>
      <c r="K139" s="34"/>
      <c r="L139" s="50"/>
      <c r="M139" s="50"/>
      <c r="N139" s="50"/>
      <c r="O139" s="34"/>
      <c r="P139" s="36"/>
      <c r="Q139" s="19"/>
      <c r="R139" s="6"/>
      <c r="S139" s="6"/>
      <c r="T139" s="6"/>
      <c r="U139" s="10"/>
      <c r="V139" s="10"/>
    </row>
    <row r="140" spans="1:22" s="8" customFormat="1" ht="13.5" customHeight="1">
      <c r="A140" s="5"/>
      <c r="B140" s="7"/>
      <c r="C140" s="7"/>
      <c r="D140" s="5"/>
      <c r="E140" s="316"/>
      <c r="F140" s="7"/>
      <c r="G140" s="50"/>
      <c r="H140" s="50"/>
      <c r="I140" s="52"/>
      <c r="J140" s="134"/>
      <c r="K140" s="34"/>
      <c r="L140" s="50"/>
      <c r="M140" s="50"/>
      <c r="N140" s="50"/>
      <c r="O140" s="34"/>
      <c r="P140" s="36"/>
      <c r="Q140" s="19"/>
      <c r="R140" s="6"/>
      <c r="S140" s="6"/>
      <c r="T140" s="6"/>
      <c r="U140" s="10"/>
      <c r="V140" s="10"/>
    </row>
    <row r="141" spans="1:22" s="8" customFormat="1" ht="13.5" customHeight="1">
      <c r="A141" s="5"/>
      <c r="B141" s="7"/>
      <c r="C141" s="7"/>
      <c r="D141" s="5"/>
      <c r="E141" s="316"/>
      <c r="F141" s="7"/>
      <c r="G141" s="50"/>
      <c r="H141" s="50"/>
      <c r="I141" s="52"/>
      <c r="J141" s="134"/>
      <c r="K141" s="34"/>
      <c r="L141" s="50"/>
      <c r="M141" s="50"/>
      <c r="N141" s="50"/>
      <c r="O141" s="34"/>
      <c r="P141" s="36"/>
      <c r="Q141" s="19"/>
      <c r="R141" s="6"/>
      <c r="S141" s="6"/>
      <c r="T141" s="6"/>
      <c r="U141" s="10"/>
      <c r="V141" s="10"/>
    </row>
    <row r="142" spans="1:22" s="8" customFormat="1" ht="29.25" customHeight="1">
      <c r="A142" s="5"/>
      <c r="B142" s="7"/>
      <c r="C142" s="7"/>
      <c r="D142" s="5"/>
      <c r="E142" s="316"/>
      <c r="F142" s="7"/>
      <c r="G142" s="50"/>
      <c r="H142" s="50"/>
      <c r="I142" s="52"/>
      <c r="J142" s="134"/>
      <c r="K142" s="34"/>
      <c r="L142" s="50"/>
      <c r="M142" s="50"/>
      <c r="N142" s="50"/>
      <c r="O142" s="34"/>
      <c r="P142" s="36"/>
      <c r="Q142" s="19"/>
      <c r="R142" s="6"/>
      <c r="S142" s="6"/>
      <c r="T142" s="6"/>
      <c r="U142" s="10"/>
      <c r="V142" s="10"/>
    </row>
    <row r="143" spans="1:22" s="8" customFormat="1" ht="13.5" customHeight="1">
      <c r="A143" s="5"/>
      <c r="B143" s="7"/>
      <c r="C143" s="7"/>
      <c r="D143" s="5"/>
      <c r="E143" s="316"/>
      <c r="F143" s="7"/>
      <c r="G143" s="50"/>
      <c r="H143" s="50"/>
      <c r="I143" s="52"/>
      <c r="J143" s="134"/>
      <c r="K143" s="34"/>
      <c r="L143" s="50"/>
      <c r="M143" s="50"/>
      <c r="N143" s="50"/>
      <c r="O143" s="34"/>
      <c r="P143" s="36"/>
      <c r="Q143" s="19"/>
      <c r="R143" s="6"/>
      <c r="S143" s="6"/>
      <c r="T143" s="6"/>
      <c r="U143" s="10"/>
      <c r="V143" s="10"/>
    </row>
    <row r="144" spans="1:22" s="8" customFormat="1" ht="13.5" customHeight="1">
      <c r="A144" s="5"/>
      <c r="B144" s="7"/>
      <c r="C144" s="7"/>
      <c r="D144" s="5"/>
      <c r="E144" s="316"/>
      <c r="F144" s="7"/>
      <c r="G144" s="50"/>
      <c r="H144" s="50"/>
      <c r="I144" s="52"/>
      <c r="J144" s="134"/>
      <c r="K144" s="34"/>
      <c r="L144" s="50"/>
      <c r="M144" s="50"/>
      <c r="N144" s="50"/>
      <c r="O144" s="34"/>
      <c r="P144" s="36"/>
      <c r="Q144" s="19"/>
      <c r="R144" s="6"/>
      <c r="S144" s="6"/>
      <c r="T144" s="6"/>
      <c r="U144" s="10"/>
      <c r="V144" s="10"/>
    </row>
    <row r="145" spans="1:22" s="8" customFormat="1" ht="13.5" customHeight="1">
      <c r="A145" s="5"/>
      <c r="B145" s="7"/>
      <c r="C145" s="7"/>
      <c r="D145" s="5"/>
      <c r="E145" s="316"/>
      <c r="F145" s="7"/>
      <c r="G145" s="50"/>
      <c r="H145" s="50"/>
      <c r="I145" s="52"/>
      <c r="J145" s="134"/>
      <c r="K145" s="34"/>
      <c r="L145" s="50"/>
      <c r="M145" s="50"/>
      <c r="N145" s="50"/>
      <c r="O145" s="34"/>
      <c r="P145" s="36"/>
      <c r="Q145" s="19"/>
      <c r="R145" s="6"/>
      <c r="S145" s="6"/>
      <c r="T145" s="6"/>
      <c r="U145" s="10"/>
      <c r="V145" s="10"/>
    </row>
    <row r="146" spans="1:22" s="8" customFormat="1" ht="13.5" customHeight="1">
      <c r="A146" s="5"/>
      <c r="B146" s="7"/>
      <c r="C146" s="7"/>
      <c r="D146" s="5"/>
      <c r="E146" s="316"/>
      <c r="F146" s="7"/>
      <c r="G146" s="50"/>
      <c r="H146" s="50"/>
      <c r="I146" s="52"/>
      <c r="J146" s="134"/>
      <c r="K146" s="34"/>
      <c r="L146" s="50"/>
      <c r="M146" s="50"/>
      <c r="N146" s="50"/>
      <c r="O146" s="34"/>
      <c r="P146" s="36"/>
      <c r="Q146" s="19"/>
      <c r="R146" s="6"/>
      <c r="S146" s="6"/>
      <c r="T146" s="6"/>
      <c r="U146" s="10"/>
      <c r="V146" s="10"/>
    </row>
    <row r="147" spans="1:22" s="8" customFormat="1" ht="13.5" customHeight="1">
      <c r="A147" s="5"/>
      <c r="B147" s="7"/>
      <c r="C147" s="7"/>
      <c r="D147" s="5"/>
      <c r="E147" s="316"/>
      <c r="F147" s="7"/>
      <c r="G147" s="50"/>
      <c r="H147" s="50"/>
      <c r="I147" s="52"/>
      <c r="J147" s="134"/>
      <c r="K147" s="34"/>
      <c r="L147" s="50"/>
      <c r="M147" s="50"/>
      <c r="N147" s="50"/>
      <c r="O147" s="34"/>
      <c r="P147" s="36"/>
      <c r="Q147" s="19"/>
      <c r="R147" s="6"/>
      <c r="S147" s="6"/>
      <c r="T147" s="6"/>
      <c r="U147" s="10"/>
      <c r="V147" s="10"/>
    </row>
    <row r="148" spans="1:22" s="8" customFormat="1" ht="13.5" customHeight="1">
      <c r="A148" s="5"/>
      <c r="B148" s="7"/>
      <c r="C148" s="7"/>
      <c r="D148" s="5"/>
      <c r="E148" s="316"/>
      <c r="F148" s="7"/>
      <c r="G148" s="50"/>
      <c r="H148" s="50"/>
      <c r="I148" s="52"/>
      <c r="J148" s="134"/>
      <c r="K148" s="34"/>
      <c r="L148" s="50"/>
      <c r="M148" s="50"/>
      <c r="N148" s="50"/>
      <c r="O148" s="34"/>
      <c r="P148" s="36"/>
      <c r="Q148" s="19"/>
      <c r="R148" s="6"/>
      <c r="S148" s="6"/>
      <c r="T148" s="6"/>
      <c r="U148" s="10"/>
      <c r="V148" s="10"/>
    </row>
    <row r="149" spans="1:22" s="8" customFormat="1" ht="13.5" customHeight="1">
      <c r="A149" s="5"/>
      <c r="B149" s="7"/>
      <c r="C149" s="7"/>
      <c r="D149" s="5"/>
      <c r="E149" s="316"/>
      <c r="F149" s="7"/>
      <c r="G149" s="50"/>
      <c r="H149" s="50"/>
      <c r="I149" s="52"/>
      <c r="J149" s="134"/>
      <c r="K149" s="34"/>
      <c r="L149" s="50"/>
      <c r="M149" s="50"/>
      <c r="N149" s="50"/>
      <c r="O149" s="34"/>
      <c r="P149" s="36"/>
      <c r="Q149" s="19"/>
      <c r="R149" s="6"/>
      <c r="S149" s="6"/>
      <c r="T149" s="6"/>
      <c r="U149" s="10"/>
      <c r="V149" s="10"/>
    </row>
    <row r="150" spans="1:22" s="8" customFormat="1" ht="13.5" customHeight="1">
      <c r="A150" s="5"/>
      <c r="B150" s="7"/>
      <c r="C150" s="7"/>
      <c r="D150" s="5"/>
      <c r="E150" s="316"/>
      <c r="F150" s="7"/>
      <c r="G150" s="50"/>
      <c r="H150" s="50"/>
      <c r="I150" s="52"/>
      <c r="J150" s="134"/>
      <c r="K150" s="34"/>
      <c r="L150" s="50"/>
      <c r="M150" s="50"/>
      <c r="N150" s="50"/>
      <c r="O150" s="34"/>
      <c r="P150" s="36"/>
      <c r="Q150" s="19"/>
      <c r="R150" s="6"/>
      <c r="S150" s="6"/>
      <c r="T150" s="6"/>
      <c r="U150" s="10"/>
      <c r="V150" s="10"/>
    </row>
    <row r="151" spans="1:22" s="8" customFormat="1" ht="13.5" customHeight="1">
      <c r="A151" s="5"/>
      <c r="B151" s="7"/>
      <c r="C151" s="7"/>
      <c r="D151" s="5"/>
      <c r="E151" s="316"/>
      <c r="F151" s="7"/>
      <c r="G151" s="50"/>
      <c r="H151" s="50"/>
      <c r="I151" s="52"/>
      <c r="J151" s="134"/>
      <c r="K151" s="34"/>
      <c r="L151" s="50"/>
      <c r="M151" s="50"/>
      <c r="N151" s="50"/>
      <c r="O151" s="34"/>
      <c r="P151" s="36"/>
      <c r="Q151" s="19"/>
      <c r="R151" s="6"/>
      <c r="S151" s="6"/>
      <c r="T151" s="6"/>
      <c r="U151" s="10"/>
      <c r="V151" s="10"/>
    </row>
    <row r="152" spans="1:22" s="8" customFormat="1" ht="13.5" customHeight="1">
      <c r="A152" s="5"/>
      <c r="B152" s="7"/>
      <c r="C152" s="7"/>
      <c r="D152" s="5"/>
      <c r="E152" s="316"/>
      <c r="F152" s="7"/>
      <c r="G152" s="50"/>
      <c r="H152" s="50"/>
      <c r="I152" s="52"/>
      <c r="J152" s="134"/>
      <c r="K152" s="34"/>
      <c r="L152" s="50"/>
      <c r="M152" s="50"/>
      <c r="N152" s="50"/>
      <c r="O152" s="34"/>
      <c r="P152" s="36"/>
      <c r="Q152" s="19"/>
      <c r="R152" s="6"/>
      <c r="S152" s="6"/>
      <c r="T152" s="6"/>
      <c r="U152" s="10"/>
      <c r="V152" s="10"/>
    </row>
    <row r="153" spans="1:22" s="8" customFormat="1" ht="13.5" customHeight="1">
      <c r="A153" s="5"/>
      <c r="B153" s="7"/>
      <c r="C153" s="7"/>
      <c r="D153" s="5"/>
      <c r="E153" s="316"/>
      <c r="F153" s="7"/>
      <c r="G153" s="50"/>
      <c r="H153" s="50"/>
      <c r="I153" s="52"/>
      <c r="J153" s="134"/>
      <c r="K153" s="34"/>
      <c r="L153" s="50"/>
      <c r="M153" s="50"/>
      <c r="N153" s="50"/>
      <c r="O153" s="34"/>
      <c r="P153" s="36"/>
      <c r="Q153" s="19"/>
      <c r="R153" s="6"/>
      <c r="S153" s="6"/>
      <c r="T153" s="6"/>
      <c r="U153" s="10"/>
      <c r="V153" s="10"/>
    </row>
    <row r="154" spans="1:22" s="8" customFormat="1" ht="13.5" customHeight="1">
      <c r="A154" s="5"/>
      <c r="B154" s="7"/>
      <c r="C154" s="7"/>
      <c r="D154" s="5"/>
      <c r="E154" s="316"/>
      <c r="F154" s="7"/>
      <c r="G154" s="50"/>
      <c r="H154" s="50"/>
      <c r="I154" s="52"/>
      <c r="J154" s="134"/>
      <c r="K154" s="34"/>
      <c r="L154" s="50"/>
      <c r="M154" s="50"/>
      <c r="N154" s="50"/>
      <c r="O154" s="34"/>
      <c r="P154" s="36"/>
      <c r="Q154" s="19"/>
      <c r="R154" s="6"/>
      <c r="S154" s="6"/>
      <c r="T154" s="6"/>
      <c r="U154" s="10"/>
      <c r="V154" s="10"/>
    </row>
    <row r="155" spans="1:22" s="8" customFormat="1" ht="13.5" customHeight="1">
      <c r="A155" s="5"/>
      <c r="B155" s="7"/>
      <c r="C155" s="7"/>
      <c r="D155" s="5"/>
      <c r="E155" s="316"/>
      <c r="F155" s="7"/>
      <c r="G155" s="50"/>
      <c r="H155" s="50"/>
      <c r="I155" s="52"/>
      <c r="J155" s="134"/>
      <c r="K155" s="34"/>
      <c r="L155" s="50"/>
      <c r="M155" s="50"/>
      <c r="N155" s="50"/>
      <c r="O155" s="34"/>
      <c r="P155" s="36"/>
      <c r="Q155" s="19"/>
      <c r="R155" s="6"/>
      <c r="S155" s="6"/>
      <c r="T155" s="6"/>
      <c r="U155" s="10"/>
      <c r="V155" s="10"/>
    </row>
    <row r="156" spans="1:22" s="8" customFormat="1" ht="13.5" customHeight="1">
      <c r="A156" s="5"/>
      <c r="B156" s="7"/>
      <c r="C156" s="7"/>
      <c r="D156" s="5"/>
      <c r="E156" s="316"/>
      <c r="F156" s="7"/>
      <c r="G156" s="50"/>
      <c r="H156" s="50"/>
      <c r="I156" s="52"/>
      <c r="J156" s="134"/>
      <c r="K156" s="34"/>
      <c r="L156" s="50"/>
      <c r="M156" s="50"/>
      <c r="N156" s="50"/>
      <c r="O156" s="34"/>
      <c r="P156" s="36"/>
      <c r="Q156" s="19"/>
      <c r="R156" s="6"/>
      <c r="S156" s="6"/>
      <c r="T156" s="6"/>
      <c r="U156" s="10"/>
      <c r="V156" s="10"/>
    </row>
    <row r="157" spans="1:22" s="8" customFormat="1" ht="13.5" customHeight="1">
      <c r="A157" s="5"/>
      <c r="B157" s="7"/>
      <c r="C157" s="7"/>
      <c r="D157" s="5"/>
      <c r="E157" s="316"/>
      <c r="F157" s="7"/>
      <c r="G157" s="50"/>
      <c r="H157" s="50"/>
      <c r="I157" s="52"/>
      <c r="J157" s="134"/>
      <c r="K157" s="34"/>
      <c r="L157" s="50"/>
      <c r="M157" s="50"/>
      <c r="N157" s="50"/>
      <c r="O157" s="34"/>
      <c r="P157" s="36"/>
      <c r="Q157" s="19"/>
      <c r="R157" s="11"/>
      <c r="S157" s="11"/>
      <c r="T157" s="11"/>
      <c r="U157" s="10"/>
      <c r="V157" s="10"/>
    </row>
    <row r="158" spans="1:22" s="8" customFormat="1" ht="13.5" customHeight="1">
      <c r="A158" s="5"/>
      <c r="B158" s="7"/>
      <c r="C158" s="7"/>
      <c r="D158" s="5"/>
      <c r="E158" s="316"/>
      <c r="F158" s="7"/>
      <c r="G158" s="50"/>
      <c r="H158" s="50"/>
      <c r="I158" s="52"/>
      <c r="J158" s="134"/>
      <c r="K158" s="34"/>
      <c r="L158" s="50"/>
      <c r="M158" s="50"/>
      <c r="N158" s="50"/>
      <c r="O158" s="34"/>
      <c r="P158" s="36"/>
      <c r="Q158" s="19"/>
      <c r="R158" s="11"/>
      <c r="S158" s="11"/>
      <c r="T158" s="11"/>
      <c r="U158" s="10"/>
      <c r="V158" s="10"/>
    </row>
    <row r="159" spans="1:22" s="8" customFormat="1" ht="13.5" customHeight="1">
      <c r="A159" s="5"/>
      <c r="B159" s="7"/>
      <c r="C159" s="7"/>
      <c r="D159" s="5"/>
      <c r="E159" s="316"/>
      <c r="F159" s="7"/>
      <c r="G159" s="50"/>
      <c r="H159" s="50"/>
      <c r="I159" s="52"/>
      <c r="J159" s="134"/>
      <c r="K159" s="34"/>
      <c r="L159" s="50"/>
      <c r="M159" s="50"/>
      <c r="N159" s="50"/>
      <c r="O159" s="34"/>
      <c r="P159" s="36"/>
      <c r="Q159" s="19"/>
      <c r="R159" s="11"/>
      <c r="S159" s="11"/>
      <c r="T159" s="11"/>
      <c r="U159" s="10"/>
      <c r="V159" s="10"/>
    </row>
    <row r="160" spans="1:22" s="8" customFormat="1" ht="13.5" customHeight="1">
      <c r="A160" s="5"/>
      <c r="B160" s="7"/>
      <c r="C160" s="7"/>
      <c r="D160" s="5"/>
      <c r="E160" s="316"/>
      <c r="F160" s="7"/>
      <c r="G160" s="50"/>
      <c r="H160" s="50"/>
      <c r="I160" s="52"/>
      <c r="J160" s="134"/>
      <c r="K160" s="34"/>
      <c r="L160" s="50"/>
      <c r="M160" s="50"/>
      <c r="N160" s="50"/>
      <c r="O160" s="34"/>
      <c r="P160" s="36"/>
      <c r="Q160" s="19"/>
      <c r="R160" s="11"/>
      <c r="S160" s="11"/>
      <c r="T160" s="11"/>
      <c r="U160" s="10"/>
      <c r="V160" s="10"/>
    </row>
    <row r="161" spans="1:22" s="8" customFormat="1" ht="13.5" customHeight="1">
      <c r="A161" s="5"/>
      <c r="B161" s="7"/>
      <c r="C161" s="7"/>
      <c r="D161" s="5"/>
      <c r="E161" s="316"/>
      <c r="F161" s="7"/>
      <c r="G161" s="50"/>
      <c r="H161" s="50"/>
      <c r="I161" s="52"/>
      <c r="J161" s="134"/>
      <c r="K161" s="34"/>
      <c r="L161" s="50"/>
      <c r="M161" s="50"/>
      <c r="N161" s="50"/>
      <c r="O161" s="34"/>
      <c r="P161" s="36"/>
      <c r="Q161" s="19"/>
      <c r="R161" s="11"/>
      <c r="S161" s="11"/>
      <c r="T161" s="11"/>
      <c r="U161" s="10"/>
      <c r="V161" s="10"/>
    </row>
    <row r="162" spans="1:22" s="8" customFormat="1" ht="13.5" customHeight="1">
      <c r="A162" s="5"/>
      <c r="B162" s="7"/>
      <c r="C162" s="7"/>
      <c r="D162" s="5"/>
      <c r="E162" s="316"/>
      <c r="F162" s="7"/>
      <c r="G162" s="50"/>
      <c r="H162" s="50"/>
      <c r="I162" s="52"/>
      <c r="J162" s="134"/>
      <c r="K162" s="34"/>
      <c r="L162" s="50"/>
      <c r="M162" s="50"/>
      <c r="N162" s="50"/>
      <c r="O162" s="34"/>
      <c r="P162" s="36"/>
      <c r="Q162" s="19"/>
      <c r="R162" s="11"/>
      <c r="S162" s="11"/>
      <c r="T162" s="11"/>
      <c r="U162" s="10"/>
      <c r="V162" s="10"/>
    </row>
    <row r="163" spans="1:22" s="8" customFormat="1" ht="13.5" customHeight="1">
      <c r="A163" s="5"/>
      <c r="B163" s="7"/>
      <c r="C163" s="7"/>
      <c r="D163" s="5"/>
      <c r="E163" s="315"/>
      <c r="F163" s="7"/>
      <c r="G163" s="50"/>
      <c r="H163" s="50"/>
      <c r="I163" s="52"/>
      <c r="J163" s="134"/>
      <c r="K163" s="34"/>
      <c r="L163" s="50"/>
      <c r="M163" s="50"/>
      <c r="N163" s="50"/>
      <c r="O163" s="34"/>
      <c r="P163" s="36"/>
      <c r="Q163" s="19"/>
      <c r="R163" s="11"/>
      <c r="S163" s="11"/>
      <c r="T163" s="11"/>
      <c r="U163" s="10"/>
      <c r="V163" s="10"/>
    </row>
    <row r="164" spans="1:22" s="8" customFormat="1" ht="22.5" customHeight="1">
      <c r="A164" s="5"/>
      <c r="B164" s="439"/>
      <c r="C164" s="439"/>
      <c r="D164" s="439"/>
      <c r="E164" s="315"/>
      <c r="F164" s="7"/>
      <c r="G164" s="52"/>
      <c r="H164" s="52"/>
      <c r="I164" s="52"/>
      <c r="J164" s="136"/>
      <c r="K164" s="35"/>
      <c r="L164" s="52"/>
      <c r="M164" s="52"/>
      <c r="N164" s="52"/>
      <c r="O164" s="35"/>
      <c r="P164" s="41"/>
      <c r="Q164" s="90"/>
      <c r="R164" s="11"/>
      <c r="S164" s="11"/>
      <c r="T164" s="11"/>
      <c r="U164" s="10"/>
      <c r="V164" s="10"/>
    </row>
    <row r="165" spans="1:22">
      <c r="E165" s="318"/>
      <c r="G165" s="53"/>
      <c r="H165" s="53"/>
      <c r="K165" s="44"/>
      <c r="L165" s="53"/>
      <c r="M165" s="262"/>
      <c r="N165" s="53"/>
      <c r="O165" s="44"/>
    </row>
    <row r="166" spans="1:22">
      <c r="E166" s="318"/>
      <c r="G166" s="53"/>
      <c r="H166" s="53"/>
      <c r="K166" s="44"/>
      <c r="L166" s="53"/>
      <c r="M166" s="262"/>
      <c r="N166" s="53"/>
      <c r="O166" s="44"/>
    </row>
    <row r="167" spans="1:22">
      <c r="E167" s="318"/>
      <c r="G167" s="53"/>
      <c r="H167" s="53"/>
      <c r="K167" s="44"/>
      <c r="L167" s="53"/>
      <c r="M167" s="262"/>
      <c r="N167" s="53"/>
      <c r="O167" s="44"/>
    </row>
    <row r="168" spans="1:22">
      <c r="E168" s="318"/>
      <c r="G168" s="53"/>
      <c r="H168" s="53"/>
      <c r="K168" s="44"/>
      <c r="L168" s="53"/>
      <c r="M168" s="262"/>
      <c r="N168" s="53"/>
      <c r="O168" s="44"/>
    </row>
    <row r="169" spans="1:22">
      <c r="E169" s="318"/>
      <c r="G169" s="53"/>
      <c r="H169" s="53"/>
      <c r="K169" s="44"/>
      <c r="L169" s="53"/>
      <c r="M169" s="262"/>
      <c r="N169" s="53"/>
      <c r="O169" s="44"/>
    </row>
    <row r="170" spans="1:22" s="11" customFormat="1">
      <c r="A170" s="42"/>
      <c r="B170" s="42"/>
      <c r="C170" s="42"/>
      <c r="E170" s="318"/>
      <c r="F170" s="43"/>
      <c r="G170" s="53"/>
      <c r="H170" s="53"/>
      <c r="I170" s="54"/>
      <c r="J170" s="137"/>
      <c r="K170" s="44"/>
      <c r="L170" s="53"/>
      <c r="M170" s="262"/>
      <c r="N170" s="53"/>
      <c r="O170" s="44"/>
      <c r="P170" s="45"/>
      <c r="Q170" s="91"/>
      <c r="U170" s="12"/>
      <c r="V170" s="12"/>
    </row>
  </sheetData>
  <protectedRanges>
    <protectedRange sqref="C129:F129 C86:F86 D14:F14 D16:F16 C15:F15 D18:F18 C17:F17 D20:F20 D22:F22 C21:F21 C19:F19 D24:F24 C23:F23 D26:F26 C25:F25 D28:F28 C27:F27 D30:F30 C29:F29 D32:F32 C31:F31 M14:Q33 C33:F33 M35:Q35 C35:F35 M47:Q47 C47:F47 M53:Q53 C53:F53 M129:Q129 M82:Q87 D83:F83 C82:F82 D85:F85 C84:F84 D87" name="범위1_1"/>
    <protectedRange sqref="J15:J17 J19 J21 J23 J25 J27 J29 J31 J33 J35 J47 J53 J129 J82 J84 J86" name="범위1_1_1"/>
    <protectedRange sqref="C14 C16 C18 C20 C22 C24 C26 C28 C30 C32 C87 C83 C85" name="범위1_1_14_1"/>
    <protectedRange sqref="K15:L15 G129:I129 K129:L129 G86:I86 K86:L86 G84:I84 K84:L84 G82:I82 K82:L82 G53:I53 K53:L53 G47:I47 K47:L47 G35:I35 K35:L35 G33:I33 K33:L33 G31:I31 K31:L31 G29:I29 K29:L29 G27:I27 K27:L27 G25:I25 K25:L25 G23:I23 K23:L23 G21:I21 K21:L21 G19:I19 K19:L19 G15:I17 K17:L17" name="범위1_1_14_2"/>
    <protectedRange sqref="K16:L16" name="범위1_1_14"/>
    <protectedRange sqref="J34 J36:J46" name="범위1_1_1_1"/>
    <protectedRange sqref="J54:J81" name="범위1_1_1_1_2"/>
    <protectedRange sqref="K88:Q128 C88:D128 G88:H128" name="범위1_1_2_4"/>
    <protectedRange sqref="J88:J128" name="범위1_1_1_1_4"/>
    <protectedRange sqref="D34:F34" name="범위1_1_5"/>
    <protectedRange sqref="C34" name="범위1_1_14_1_3"/>
    <protectedRange sqref="E36:F45" name="범위1_1_2_7"/>
    <protectedRange sqref="E46:F46" name="범위1_1_2_2_3"/>
    <protectedRange sqref="K48:Q52 C48:H52" name="범위1_1_2_1_1"/>
    <protectedRange sqref="J48:J52" name="범위1_1_1_1_1_1"/>
    <protectedRange sqref="E79:F81 E61:F62" name="범위1_1_2_9"/>
    <protectedRange sqref="E54:F60 E63:F78" name="범위1_1_2_2_5"/>
    <protectedRange sqref="E87:F128" name="범위1_1_2_3_4"/>
  </protectedRanges>
  <autoFilter ref="A12:Q130" xr:uid="{DB9A026F-A11C-4495-874D-1DE93800E339}">
    <filterColumn colId="4" showButton="0"/>
    <filterColumn colId="6" showButton="0"/>
    <filterColumn colId="7" showButton="0"/>
    <filterColumn colId="8" showButton="0"/>
  </autoFilter>
  <mergeCells count="16">
    <mergeCell ref="Q12:Q13"/>
    <mergeCell ref="A130:D130"/>
    <mergeCell ref="B164:D164"/>
    <mergeCell ref="O12:O13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P12:P13"/>
    <mergeCell ref="M12:M13"/>
    <mergeCell ref="N12:N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40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9F36-744A-4815-BDAF-05F7D3DF32B0}">
  <sheetPr>
    <tabColor rgb="FF00B0F0"/>
  </sheetPr>
  <dimension ref="A1:G14"/>
  <sheetViews>
    <sheetView view="pageBreakPreview" zoomScaleNormal="100" zoomScaleSheetLayoutView="100" workbookViewId="0">
      <selection activeCell="N6" sqref="M6:N6"/>
    </sheetView>
  </sheetViews>
  <sheetFormatPr defaultRowHeight="17.399999999999999"/>
  <cols>
    <col min="1" max="1" width="5.09765625" customWidth="1"/>
    <col min="2" max="2" width="25.5" customWidth="1"/>
    <col min="3" max="3" width="14.59765625" customWidth="1"/>
    <col min="4" max="4" width="16.09765625" customWidth="1"/>
    <col min="5" max="5" width="45.59765625" customWidth="1"/>
    <col min="6" max="6" width="20.5" customWidth="1"/>
    <col min="7" max="7" width="21.59765625" customWidth="1"/>
    <col min="9" max="9" width="21" customWidth="1"/>
  </cols>
  <sheetData>
    <row r="1" spans="1:7" ht="18">
      <c r="A1" s="159" t="s">
        <v>116</v>
      </c>
      <c r="C1" s="160"/>
      <c r="D1" s="160"/>
      <c r="E1" s="160"/>
      <c r="F1" s="160"/>
      <c r="G1" s="160"/>
    </row>
    <row r="2" spans="1:7" ht="30" customHeight="1">
      <c r="A2" s="166" t="s">
        <v>117</v>
      </c>
      <c r="B2" s="166" t="s">
        <v>118</v>
      </c>
      <c r="C2" s="166" t="s">
        <v>119</v>
      </c>
      <c r="D2" s="166" t="s">
        <v>120</v>
      </c>
      <c r="E2" s="166" t="s">
        <v>121</v>
      </c>
      <c r="F2" s="166" t="s">
        <v>122</v>
      </c>
      <c r="G2" s="166" t="s">
        <v>123</v>
      </c>
    </row>
    <row r="3" spans="1:7" ht="70.2" customHeight="1">
      <c r="A3" s="167">
        <v>1</v>
      </c>
      <c r="B3" s="161"/>
      <c r="C3" s="162"/>
      <c r="D3" s="163"/>
      <c r="E3" s="164"/>
      <c r="F3" s="168"/>
      <c r="G3" s="162"/>
    </row>
    <row r="4" spans="1:7" ht="70.2" customHeight="1">
      <c r="A4" s="167">
        <v>2</v>
      </c>
      <c r="B4" s="161"/>
      <c r="C4" s="162"/>
      <c r="D4" s="163"/>
      <c r="E4" s="164"/>
      <c r="F4" s="168"/>
      <c r="G4" s="162"/>
    </row>
    <row r="5" spans="1:7" ht="70.2" customHeight="1">
      <c r="A5" s="167">
        <v>3</v>
      </c>
      <c r="B5" s="161"/>
      <c r="C5" s="162"/>
      <c r="D5" s="163"/>
      <c r="E5" s="164"/>
      <c r="F5" s="168"/>
      <c r="G5" s="162"/>
    </row>
    <row r="6" spans="1:7" ht="70.2" customHeight="1">
      <c r="A6" s="167">
        <v>4</v>
      </c>
      <c r="B6" s="161"/>
      <c r="C6" s="162"/>
      <c r="D6" s="163"/>
      <c r="E6" s="164"/>
      <c r="F6" s="168"/>
      <c r="G6" s="162"/>
    </row>
    <row r="7" spans="1:7" ht="70.2" customHeight="1">
      <c r="A7" s="167">
        <v>5</v>
      </c>
      <c r="B7" s="161"/>
      <c r="C7" s="162"/>
      <c r="D7" s="163"/>
      <c r="E7" s="164"/>
      <c r="F7" s="168"/>
      <c r="G7" s="162"/>
    </row>
    <row r="8" spans="1:7" ht="70.2" customHeight="1">
      <c r="A8" s="167">
        <v>6</v>
      </c>
      <c r="B8" s="161"/>
      <c r="C8" s="162"/>
      <c r="D8" s="163"/>
      <c r="E8" s="164"/>
      <c r="F8" s="168"/>
      <c r="G8" s="162"/>
    </row>
    <row r="9" spans="1:7" ht="70.2" customHeight="1">
      <c r="A9" s="167">
        <v>7</v>
      </c>
      <c r="B9" s="161"/>
      <c r="C9" s="162"/>
      <c r="D9" s="163"/>
      <c r="E9" s="164"/>
      <c r="F9" s="168"/>
      <c r="G9" s="162"/>
    </row>
    <row r="10" spans="1:7">
      <c r="B10" s="169"/>
    </row>
    <row r="11" spans="1:7">
      <c r="B11" s="165"/>
    </row>
    <row r="14" spans="1:7">
      <c r="B14" s="165"/>
    </row>
  </sheetData>
  <phoneticPr fontId="3" type="noConversion"/>
  <pageMargins left="0.31496062992125984" right="0.31496062992125984" top="0.74803149606299213" bottom="0.74803149606299213" header="0.31496062992125984" footer="0.31496062992125984"/>
  <pageSetup paperSize="9" scale="7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B526-F86F-4314-8755-7C7D07C1F773}">
  <dimension ref="A1:AC578"/>
  <sheetViews>
    <sheetView showGridLines="0" view="pageBreakPreview" topLeftCell="A492" zoomScale="60" zoomScaleNormal="100" workbookViewId="0">
      <selection activeCell="Q592" sqref="Q592"/>
    </sheetView>
  </sheetViews>
  <sheetFormatPr defaultColWidth="9" defaultRowHeight="21"/>
  <cols>
    <col min="1" max="1" width="12.69921875" style="103" customWidth="1"/>
    <col min="2" max="3" width="9" style="103"/>
    <col min="4" max="4" width="2" style="103" customWidth="1"/>
    <col min="5" max="5" width="9" style="103"/>
    <col min="6" max="6" width="2.5" style="104" customWidth="1"/>
    <col min="7" max="7" width="17" style="104" customWidth="1"/>
    <col min="8" max="8" width="9" style="104" customWidth="1"/>
    <col min="9" max="9" width="12.09765625" style="104" bestFit="1" customWidth="1"/>
    <col min="10" max="10" width="9" style="104" customWidth="1"/>
    <col min="11" max="11" width="14.5" style="104" bestFit="1" customWidth="1"/>
    <col min="12" max="13" width="9" style="104"/>
    <col min="14" max="14" width="6" style="104" customWidth="1"/>
    <col min="15" max="15" width="3.59765625" style="2" customWidth="1"/>
    <col min="16" max="16" width="12.69921875" style="103" customWidth="1"/>
    <col min="17" max="18" width="9" style="103"/>
    <col min="19" max="19" width="2" style="103" customWidth="1"/>
    <col min="20" max="20" width="9" style="103"/>
    <col min="21" max="21" width="2.5" style="104" customWidth="1"/>
    <col min="22" max="22" width="17" style="104" customWidth="1"/>
    <col min="23" max="23" width="9" style="104"/>
    <col min="24" max="24" width="12.09765625" style="104" bestFit="1" customWidth="1"/>
    <col min="25" max="25" width="9" style="104"/>
    <col min="26" max="26" width="14.5" style="104" bestFit="1" customWidth="1"/>
    <col min="27" max="28" width="9" style="104"/>
    <col min="29" max="29" width="2.59765625" style="104" customWidth="1"/>
    <col min="30" max="30" width="3.59765625" style="2" customWidth="1"/>
    <col min="31" max="16384" width="9" style="2"/>
  </cols>
  <sheetData>
    <row r="1" spans="1:29" ht="95.25" customHeight="1" thickBot="1">
      <c r="A1" s="470" t="s">
        <v>124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s="3" customFormat="1" ht="37.5" customHeight="1">
      <c r="A2" s="119" t="s">
        <v>125</v>
      </c>
      <c r="B2" s="151"/>
      <c r="C2" s="151"/>
      <c r="D2" s="103"/>
      <c r="E2" s="103"/>
      <c r="F2" s="152" t="s">
        <v>126</v>
      </c>
      <c r="G2" s="152" t="s">
        <v>127</v>
      </c>
      <c r="H2" s="152"/>
      <c r="I2" s="152"/>
      <c r="J2" s="152"/>
      <c r="K2" s="152"/>
      <c r="L2" s="152"/>
      <c r="M2" s="152"/>
      <c r="N2" s="123"/>
    </row>
    <row r="3" spans="1:29" s="4" customFormat="1" ht="25.2">
      <c r="A3" s="105" t="s">
        <v>128</v>
      </c>
      <c r="B3" s="103"/>
      <c r="C3" s="103"/>
      <c r="D3" s="103"/>
      <c r="E3" s="103"/>
      <c r="F3" s="152"/>
      <c r="G3" s="152" t="s">
        <v>129</v>
      </c>
      <c r="H3" s="152"/>
      <c r="I3" s="152"/>
      <c r="J3" s="152"/>
      <c r="K3" s="152"/>
      <c r="L3" s="152"/>
      <c r="M3" s="152"/>
      <c r="N3" s="123"/>
    </row>
    <row r="4" spans="1:29" s="3" customFormat="1" ht="10.199999999999999" customHeight="1">
      <c r="A4" s="105"/>
      <c r="B4" s="103"/>
      <c r="C4" s="103"/>
      <c r="D4" s="103"/>
      <c r="E4" s="103"/>
      <c r="F4" s="152"/>
      <c r="G4" s="103"/>
      <c r="H4" s="103"/>
      <c r="I4" s="103"/>
      <c r="J4" s="103"/>
      <c r="K4" s="103"/>
      <c r="L4" s="103"/>
      <c r="M4" s="103"/>
      <c r="N4" s="106"/>
    </row>
    <row r="5" spans="1:29" s="255" customFormat="1" ht="42.75" customHeight="1">
      <c r="A5" s="251" t="s">
        <v>130</v>
      </c>
      <c r="B5" s="252"/>
      <c r="C5" s="252"/>
      <c r="D5" s="252"/>
      <c r="E5" s="252"/>
      <c r="F5" s="253" t="s">
        <v>126</v>
      </c>
      <c r="G5" s="253" t="str">
        <f>'Detail PL'!B10</f>
        <v>CCGT Turkestan LLP</v>
      </c>
      <c r="H5" s="252"/>
      <c r="I5" s="252"/>
      <c r="J5" s="252"/>
      <c r="K5" s="252"/>
      <c r="L5" s="252"/>
      <c r="M5" s="252"/>
      <c r="N5" s="254"/>
    </row>
    <row r="6" spans="1:29" s="257" customFormat="1" ht="25.2">
      <c r="A6" s="251" t="s">
        <v>131</v>
      </c>
      <c r="B6" s="252"/>
      <c r="C6" s="252"/>
      <c r="D6" s="252"/>
      <c r="E6" s="252"/>
      <c r="F6" s="256"/>
      <c r="G6" s="253"/>
      <c r="H6" s="252"/>
      <c r="I6" s="252"/>
      <c r="J6" s="252"/>
      <c r="K6" s="252"/>
      <c r="L6" s="252"/>
      <c r="M6" s="252"/>
      <c r="N6" s="254"/>
    </row>
    <row r="7" spans="1:29" s="3" customFormat="1" ht="10.199999999999999" customHeight="1">
      <c r="A7" s="105"/>
      <c r="B7" s="103"/>
      <c r="C7" s="103"/>
      <c r="D7" s="103"/>
      <c r="E7" s="103"/>
      <c r="F7" s="153"/>
      <c r="G7" s="153"/>
      <c r="H7" s="103"/>
      <c r="I7" s="103"/>
      <c r="J7" s="103"/>
      <c r="K7" s="103"/>
      <c r="L7" s="103"/>
      <c r="M7" s="103"/>
      <c r="N7" s="106"/>
    </row>
    <row r="8" spans="1:29" s="3" customFormat="1" ht="25.2">
      <c r="A8" s="105" t="s">
        <v>132</v>
      </c>
      <c r="B8" s="103"/>
      <c r="C8" s="103"/>
      <c r="D8" s="103"/>
      <c r="E8" s="103"/>
      <c r="F8" s="152" t="s">
        <v>133</v>
      </c>
      <c r="G8" s="103"/>
      <c r="H8" s="103"/>
      <c r="I8" s="103"/>
      <c r="J8" s="103"/>
      <c r="K8" s="103"/>
      <c r="L8" s="103"/>
      <c r="M8" s="103"/>
      <c r="N8" s="106"/>
    </row>
    <row r="9" spans="1:29" s="4" customFormat="1" ht="25.2">
      <c r="A9" s="105" t="s">
        <v>134</v>
      </c>
      <c r="B9" s="103"/>
      <c r="C9" s="103"/>
      <c r="D9" s="103"/>
      <c r="E9" s="103"/>
      <c r="F9" s="152" t="s">
        <v>135</v>
      </c>
      <c r="G9" s="103"/>
      <c r="H9" s="103"/>
      <c r="I9" s="103"/>
      <c r="J9" s="103"/>
      <c r="K9" s="103"/>
      <c r="L9" s="103"/>
      <c r="M9" s="103"/>
      <c r="N9" s="106"/>
    </row>
    <row r="10" spans="1:29" s="3" customFormat="1" ht="10.199999999999999" customHeight="1">
      <c r="A10" s="105"/>
      <c r="B10" s="103"/>
      <c r="C10" s="103"/>
      <c r="D10" s="103"/>
      <c r="E10" s="103"/>
      <c r="F10" s="152"/>
      <c r="G10" s="103"/>
      <c r="H10" s="103"/>
      <c r="I10" s="103"/>
      <c r="J10" s="103"/>
      <c r="K10" s="103"/>
      <c r="L10" s="103"/>
      <c r="M10" s="103"/>
      <c r="N10" s="106"/>
    </row>
    <row r="11" spans="1:29" s="3" customFormat="1" ht="25.2">
      <c r="A11" s="105" t="s">
        <v>136</v>
      </c>
      <c r="B11" s="103"/>
      <c r="C11" s="103"/>
      <c r="D11" s="103"/>
      <c r="E11" s="103"/>
      <c r="F11" s="152" t="s">
        <v>137</v>
      </c>
      <c r="G11" s="152" t="str">
        <f>CI!V8</f>
        <v>PGU-DE-0175</v>
      </c>
      <c r="H11" s="103"/>
      <c r="I11" s="103"/>
      <c r="J11" s="103"/>
      <c r="K11" s="103"/>
      <c r="L11" s="103"/>
      <c r="M11" s="103"/>
      <c r="N11" s="106"/>
    </row>
    <row r="12" spans="1:29" s="3" customFormat="1" ht="25.2">
      <c r="A12" s="105" t="s">
        <v>138</v>
      </c>
      <c r="B12" s="103"/>
      <c r="C12" s="103"/>
      <c r="D12" s="103"/>
      <c r="E12" s="103"/>
      <c r="F12" s="152"/>
      <c r="G12" s="103"/>
      <c r="H12" s="103"/>
      <c r="I12" s="103"/>
      <c r="J12" s="103"/>
      <c r="K12" s="103"/>
      <c r="L12" s="103"/>
      <c r="M12" s="103"/>
      <c r="N12" s="106"/>
    </row>
    <row r="13" spans="1:29" s="3" customFormat="1" ht="10.199999999999999" customHeight="1">
      <c r="A13" s="105"/>
      <c r="B13" s="103"/>
      <c r="C13" s="103"/>
      <c r="D13" s="103"/>
      <c r="E13" s="103"/>
      <c r="F13" s="152"/>
      <c r="G13" s="103"/>
      <c r="H13" s="103"/>
      <c r="I13" s="103"/>
      <c r="J13" s="103"/>
      <c r="K13" s="103"/>
      <c r="L13" s="103"/>
      <c r="M13" s="103"/>
      <c r="N13" s="106"/>
    </row>
    <row r="14" spans="1:29" s="3" customFormat="1" ht="25.2">
      <c r="A14" s="107" t="s">
        <v>139</v>
      </c>
      <c r="B14" s="154"/>
      <c r="C14" s="154"/>
      <c r="D14" s="154"/>
      <c r="E14" s="154"/>
      <c r="F14" s="155" t="s">
        <v>126</v>
      </c>
      <c r="G14" s="156" t="str">
        <f>'Summary PL'!D14</f>
        <v>Cables/ Кабели</v>
      </c>
      <c r="H14" s="154"/>
      <c r="I14" s="154"/>
      <c r="J14" s="154"/>
      <c r="K14" s="154"/>
      <c r="L14" s="154"/>
      <c r="M14" s="154"/>
      <c r="N14" s="108"/>
    </row>
    <row r="15" spans="1:29" s="3" customFormat="1" ht="25.2">
      <c r="A15" s="107" t="s">
        <v>140</v>
      </c>
      <c r="B15" s="154"/>
      <c r="C15" s="154"/>
      <c r="D15" s="154"/>
      <c r="E15" s="154"/>
      <c r="F15" s="155"/>
      <c r="G15" s="154"/>
      <c r="H15" s="154"/>
      <c r="I15" s="154"/>
      <c r="J15" s="154"/>
      <c r="K15" s="154"/>
      <c r="L15" s="154"/>
      <c r="M15" s="154"/>
      <c r="N15" s="108"/>
    </row>
    <row r="16" spans="1:29" s="3" customFormat="1" ht="10.199999999999999" customHeight="1">
      <c r="A16" s="105"/>
      <c r="B16" s="103"/>
      <c r="C16" s="103"/>
      <c r="D16" s="103"/>
      <c r="E16" s="103"/>
      <c r="F16" s="152"/>
      <c r="G16" s="103"/>
      <c r="H16" s="103"/>
      <c r="I16" s="103"/>
      <c r="J16" s="103"/>
      <c r="K16" s="103"/>
      <c r="L16" s="103"/>
      <c r="M16" s="103"/>
      <c r="N16" s="106"/>
    </row>
    <row r="17" spans="1:14" s="3" customFormat="1" ht="25.2">
      <c r="A17" s="105" t="s">
        <v>141</v>
      </c>
      <c r="B17" s="103"/>
      <c r="C17" s="103"/>
      <c r="D17" s="103"/>
      <c r="E17" s="103"/>
      <c r="F17" s="155" t="s">
        <v>142</v>
      </c>
      <c r="G17" s="152" t="str">
        <f>'Summary PL'!C14</f>
        <v>PGU-DE-0175-STG-OPS-001</v>
      </c>
      <c r="H17" s="103"/>
      <c r="I17" s="103"/>
      <c r="J17" s="103"/>
      <c r="K17" s="103"/>
      <c r="L17" s="103"/>
      <c r="M17" s="103"/>
      <c r="N17" s="106"/>
    </row>
    <row r="18" spans="1:14" s="4" customFormat="1" ht="25.2">
      <c r="A18" s="105" t="s">
        <v>143</v>
      </c>
      <c r="B18" s="103"/>
      <c r="C18" s="103"/>
      <c r="D18" s="103"/>
      <c r="E18" s="103"/>
      <c r="F18" s="152"/>
      <c r="G18" s="152"/>
      <c r="H18" s="103"/>
      <c r="I18" s="103"/>
      <c r="J18" s="103"/>
      <c r="K18" s="103"/>
      <c r="L18" s="103"/>
      <c r="M18" s="103"/>
      <c r="N18" s="106"/>
    </row>
    <row r="19" spans="1:14" s="3" customFormat="1" ht="10.199999999999999" customHeight="1">
      <c r="A19" s="105"/>
      <c r="B19" s="103"/>
      <c r="C19" s="103"/>
      <c r="D19" s="103"/>
      <c r="E19" s="103"/>
      <c r="F19" s="152"/>
      <c r="G19" s="152"/>
      <c r="H19" s="103"/>
      <c r="I19" s="103"/>
      <c r="J19" s="103"/>
      <c r="K19" s="103"/>
      <c r="L19" s="103"/>
      <c r="M19" s="103"/>
      <c r="N19" s="106"/>
    </row>
    <row r="20" spans="1:14" s="3" customFormat="1" ht="25.2">
      <c r="A20" s="105" t="s">
        <v>144</v>
      </c>
      <c r="B20" s="103"/>
      <c r="C20" s="103"/>
      <c r="D20" s="103"/>
      <c r="E20" s="103"/>
      <c r="F20" s="152" t="s">
        <v>137</v>
      </c>
      <c r="G20" s="157">
        <f>'Summary PL'!L14</f>
        <v>515</v>
      </c>
      <c r="H20" s="152" t="s">
        <v>145</v>
      </c>
      <c r="I20" s="103"/>
      <c r="J20" s="103"/>
      <c r="K20" s="103"/>
      <c r="L20" s="103"/>
      <c r="M20" s="103"/>
      <c r="N20" s="106"/>
    </row>
    <row r="21" spans="1:14" s="4" customFormat="1" ht="25.2">
      <c r="A21" s="105" t="s">
        <v>146</v>
      </c>
      <c r="B21" s="103"/>
      <c r="C21" s="103"/>
      <c r="D21" s="103"/>
      <c r="E21" s="103"/>
      <c r="F21" s="152"/>
      <c r="G21" s="152"/>
      <c r="H21" s="152"/>
      <c r="I21" s="103"/>
      <c r="J21" s="103"/>
      <c r="K21" s="103"/>
      <c r="L21" s="103"/>
      <c r="M21" s="103"/>
      <c r="N21" s="106"/>
    </row>
    <row r="22" spans="1:14" s="3" customFormat="1" ht="10.199999999999999" customHeight="1">
      <c r="A22" s="105"/>
      <c r="B22" s="103"/>
      <c r="C22" s="103"/>
      <c r="D22" s="103"/>
      <c r="E22" s="103"/>
      <c r="F22" s="152"/>
      <c r="G22" s="152"/>
      <c r="H22" s="152"/>
      <c r="I22" s="103"/>
      <c r="J22" s="103"/>
      <c r="K22" s="103"/>
      <c r="L22" s="103"/>
      <c r="M22" s="103"/>
      <c r="N22" s="106"/>
    </row>
    <row r="23" spans="1:14" s="3" customFormat="1" ht="25.2">
      <c r="A23" s="105" t="s">
        <v>147</v>
      </c>
      <c r="B23" s="103"/>
      <c r="C23" s="103"/>
      <c r="D23" s="103"/>
      <c r="E23" s="103"/>
      <c r="F23" s="152" t="s">
        <v>137</v>
      </c>
      <c r="G23" s="157">
        <f>'Summary PL'!M14</f>
        <v>596</v>
      </c>
      <c r="H23" s="152" t="s">
        <v>145</v>
      </c>
      <c r="I23" s="103"/>
      <c r="J23" s="103"/>
      <c r="K23" s="103"/>
      <c r="L23" s="103"/>
      <c r="M23" s="103"/>
      <c r="N23" s="106"/>
    </row>
    <row r="24" spans="1:14" s="4" customFormat="1" ht="25.2">
      <c r="A24" s="105" t="s">
        <v>148</v>
      </c>
      <c r="B24" s="103"/>
      <c r="C24" s="103"/>
      <c r="D24" s="103"/>
      <c r="E24" s="103"/>
      <c r="F24" s="152"/>
      <c r="G24" s="152"/>
      <c r="H24" s="103"/>
      <c r="I24" s="103"/>
      <c r="J24" s="103"/>
      <c r="K24" s="103"/>
      <c r="L24" s="103"/>
      <c r="M24" s="103"/>
      <c r="N24" s="106"/>
    </row>
    <row r="25" spans="1:14" s="3" customFormat="1" ht="10.199999999999999" customHeight="1">
      <c r="A25" s="105"/>
      <c r="B25" s="103"/>
      <c r="C25" s="103"/>
      <c r="D25" s="103"/>
      <c r="E25" s="103"/>
      <c r="F25" s="152"/>
      <c r="G25" s="152"/>
      <c r="H25" s="103"/>
      <c r="I25" s="103"/>
      <c r="J25" s="103"/>
      <c r="K25" s="103"/>
      <c r="L25" s="103"/>
      <c r="M25" s="103"/>
      <c r="N25" s="106"/>
    </row>
    <row r="26" spans="1:14" s="3" customFormat="1" ht="25.2">
      <c r="A26" s="109" t="s">
        <v>149</v>
      </c>
      <c r="B26" s="103"/>
      <c r="C26" s="103"/>
      <c r="D26" s="103"/>
      <c r="E26" s="103"/>
      <c r="F26" s="152" t="s">
        <v>137</v>
      </c>
      <c r="G26" s="283">
        <f>'Summary PL'!K14</f>
        <v>1.5209999999999999</v>
      </c>
      <c r="H26" s="158" t="s">
        <v>150</v>
      </c>
      <c r="I26" s="158"/>
      <c r="J26" s="158"/>
      <c r="K26" s="158"/>
      <c r="L26" s="103"/>
      <c r="M26" s="103"/>
      <c r="N26" s="106"/>
    </row>
    <row r="27" spans="1:14" s="4" customFormat="1" ht="25.2">
      <c r="A27" s="105" t="s">
        <v>151</v>
      </c>
      <c r="B27" s="103"/>
      <c r="C27" s="103"/>
      <c r="D27" s="103"/>
      <c r="E27" s="103"/>
      <c r="F27" s="152"/>
      <c r="G27" s="152"/>
      <c r="H27" s="103"/>
      <c r="I27" s="103"/>
      <c r="J27" s="103"/>
      <c r="K27" s="103"/>
      <c r="L27" s="103"/>
      <c r="M27" s="103"/>
      <c r="N27" s="106"/>
    </row>
    <row r="28" spans="1:14" s="3" customFormat="1" ht="42">
      <c r="A28" s="109" t="s">
        <v>193</v>
      </c>
      <c r="B28" s="103"/>
      <c r="C28" s="103"/>
      <c r="D28" s="103"/>
      <c r="E28" s="103"/>
      <c r="F28" s="151" t="s">
        <v>194</v>
      </c>
      <c r="G28" s="478" t="s">
        <v>195</v>
      </c>
      <c r="H28" s="478"/>
      <c r="I28" s="478"/>
      <c r="J28" s="478"/>
      <c r="K28" s="478"/>
      <c r="L28" s="478"/>
      <c r="M28" s="478"/>
      <c r="N28" s="479"/>
    </row>
    <row r="29" spans="1:14" s="4" customFormat="1" ht="25.2">
      <c r="A29" s="105" t="s">
        <v>196</v>
      </c>
      <c r="B29" s="103"/>
      <c r="C29" s="103"/>
      <c r="D29" s="103"/>
      <c r="E29" s="103"/>
      <c r="F29" s="152"/>
      <c r="G29" s="478"/>
      <c r="H29" s="478"/>
      <c r="I29" s="478"/>
      <c r="J29" s="478"/>
      <c r="K29" s="478"/>
      <c r="L29" s="478"/>
      <c r="M29" s="478"/>
      <c r="N29" s="479"/>
    </row>
    <row r="30" spans="1:14" s="3" customFormat="1" ht="10.199999999999999" customHeight="1">
      <c r="A30" s="105"/>
      <c r="B30" s="103"/>
      <c r="C30" s="103"/>
      <c r="D30" s="103"/>
      <c r="E30" s="103"/>
      <c r="F30" s="152"/>
      <c r="G30" s="152"/>
      <c r="H30" s="103"/>
      <c r="I30" s="103"/>
      <c r="J30" s="103"/>
      <c r="K30" s="103"/>
      <c r="L30" s="103"/>
      <c r="M30" s="103"/>
      <c r="N30" s="106"/>
    </row>
    <row r="31" spans="1:14" s="255" customFormat="1" ht="42">
      <c r="A31" s="251" t="s">
        <v>152</v>
      </c>
      <c r="B31" s="252"/>
      <c r="C31" s="252"/>
      <c r="D31" s="252"/>
      <c r="E31" s="252"/>
      <c r="F31" s="258" t="s">
        <v>153</v>
      </c>
      <c r="G31" s="476" t="s">
        <v>154</v>
      </c>
      <c r="H31" s="476"/>
      <c r="I31" s="476"/>
      <c r="J31" s="476"/>
      <c r="K31" s="476"/>
      <c r="L31" s="476"/>
      <c r="M31" s="476"/>
      <c r="N31" s="254"/>
    </row>
    <row r="32" spans="1:14" s="257" customFormat="1" ht="25.8" thickBot="1">
      <c r="A32" s="251" t="s">
        <v>155</v>
      </c>
      <c r="B32" s="252"/>
      <c r="C32" s="252"/>
      <c r="D32" s="252"/>
      <c r="E32" s="252"/>
      <c r="F32" s="253"/>
      <c r="G32" s="477"/>
      <c r="H32" s="477"/>
      <c r="I32" s="477"/>
      <c r="J32" s="477"/>
      <c r="K32" s="477"/>
      <c r="L32" s="477"/>
      <c r="M32" s="477"/>
      <c r="N32" s="254"/>
    </row>
    <row r="33" spans="1:29">
      <c r="A33" s="99"/>
      <c r="B33" s="100"/>
      <c r="C33" s="100"/>
      <c r="D33" s="100"/>
      <c r="E33" s="473" t="s">
        <v>156</v>
      </c>
      <c r="F33" s="474"/>
      <c r="G33" s="474"/>
      <c r="H33" s="474"/>
      <c r="I33" s="474"/>
      <c r="J33" s="474"/>
      <c r="K33" s="474"/>
      <c r="L33" s="101"/>
      <c r="M33" s="101"/>
      <c r="N33" s="10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25.5" customHeight="1" thickBot="1">
      <c r="A34" s="110"/>
      <c r="B34" s="111"/>
      <c r="C34" s="111"/>
      <c r="D34" s="111"/>
      <c r="E34" s="475"/>
      <c r="F34" s="475"/>
      <c r="G34" s="475"/>
      <c r="H34" s="475"/>
      <c r="I34" s="475"/>
      <c r="J34" s="475"/>
      <c r="K34" s="475"/>
      <c r="L34" s="112"/>
      <c r="M34" s="112"/>
      <c r="N34" s="11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82.2" customHeight="1" thickBot="1">
      <c r="A35" s="470" t="s">
        <v>124</v>
      </c>
      <c r="B35" s="471"/>
      <c r="C35" s="471"/>
      <c r="D35" s="471"/>
      <c r="E35" s="471"/>
      <c r="F35" s="471"/>
      <c r="G35" s="471"/>
      <c r="H35" s="471"/>
      <c r="I35" s="471"/>
      <c r="J35" s="471"/>
      <c r="K35" s="471"/>
      <c r="L35" s="471"/>
      <c r="M35" s="471"/>
      <c r="N35" s="47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24.6">
      <c r="A36" s="119" t="s">
        <v>125</v>
      </c>
      <c r="B36" s="151"/>
      <c r="C36" s="151"/>
      <c r="F36" s="152" t="s">
        <v>126</v>
      </c>
      <c r="G36" s="152" t="s">
        <v>127</v>
      </c>
      <c r="H36" s="152"/>
      <c r="I36" s="152"/>
      <c r="J36" s="152"/>
      <c r="K36" s="152"/>
      <c r="L36" s="152"/>
      <c r="M36" s="152"/>
      <c r="N36" s="12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>
      <c r="A37" s="105" t="s">
        <v>128</v>
      </c>
      <c r="F37" s="152"/>
      <c r="G37" s="152" t="s">
        <v>129</v>
      </c>
      <c r="H37" s="152"/>
      <c r="I37" s="152"/>
      <c r="J37" s="152"/>
      <c r="K37" s="152"/>
      <c r="L37" s="152"/>
      <c r="M37" s="152"/>
      <c r="N37" s="123"/>
    </row>
    <row r="38" spans="1:29">
      <c r="A38" s="105"/>
      <c r="F38" s="152"/>
      <c r="G38" s="103"/>
      <c r="H38" s="103"/>
      <c r="I38" s="103"/>
      <c r="J38" s="103"/>
      <c r="K38" s="103"/>
      <c r="L38" s="103"/>
      <c r="M38" s="103"/>
      <c r="N38" s="106"/>
    </row>
    <row r="39" spans="1:29" ht="25.2">
      <c r="A39" s="251" t="s">
        <v>130</v>
      </c>
      <c r="B39" s="252"/>
      <c r="C39" s="252"/>
      <c r="D39" s="252"/>
      <c r="E39" s="252"/>
      <c r="F39" s="253" t="s">
        <v>126</v>
      </c>
      <c r="G39" s="253" t="str">
        <f>'Detail PL'!B10</f>
        <v>CCGT Turkestan LLP</v>
      </c>
      <c r="H39" s="252"/>
      <c r="I39" s="252"/>
      <c r="J39" s="252"/>
      <c r="K39" s="252"/>
      <c r="L39" s="252"/>
      <c r="M39" s="252"/>
      <c r="N39" s="254"/>
    </row>
    <row r="40" spans="1:29" ht="25.2">
      <c r="A40" s="251" t="s">
        <v>131</v>
      </c>
      <c r="B40" s="252"/>
      <c r="C40" s="252"/>
      <c r="D40" s="252"/>
      <c r="E40" s="252"/>
      <c r="F40" s="256"/>
      <c r="G40" s="253"/>
      <c r="H40" s="252"/>
      <c r="I40" s="252"/>
      <c r="J40" s="252"/>
      <c r="K40" s="252"/>
      <c r="L40" s="252"/>
      <c r="M40" s="252"/>
      <c r="N40" s="254"/>
    </row>
    <row r="41" spans="1:29" ht="25.2">
      <c r="A41" s="105"/>
      <c r="F41" s="153"/>
      <c r="G41" s="153"/>
      <c r="H41" s="103"/>
      <c r="I41" s="103"/>
      <c r="J41" s="103"/>
      <c r="K41" s="103"/>
      <c r="L41" s="103"/>
      <c r="M41" s="103"/>
      <c r="N41" s="106"/>
    </row>
    <row r="42" spans="1:29" ht="25.2">
      <c r="A42" s="105" t="s">
        <v>132</v>
      </c>
      <c r="F42" s="152" t="s">
        <v>133</v>
      </c>
      <c r="G42" s="103"/>
      <c r="H42" s="103"/>
      <c r="I42" s="103"/>
      <c r="J42" s="103"/>
      <c r="K42" s="103"/>
      <c r="L42" s="103"/>
      <c r="M42" s="103"/>
      <c r="N42" s="106"/>
    </row>
    <row r="43" spans="1:29">
      <c r="A43" s="105" t="s">
        <v>134</v>
      </c>
      <c r="F43" s="152" t="s">
        <v>135</v>
      </c>
      <c r="G43" s="103"/>
      <c r="H43" s="103"/>
      <c r="I43" s="103"/>
      <c r="J43" s="103"/>
      <c r="K43" s="103"/>
      <c r="L43" s="103"/>
      <c r="M43" s="103"/>
      <c r="N43" s="106"/>
    </row>
    <row r="44" spans="1:29">
      <c r="A44" s="105"/>
      <c r="F44" s="152"/>
      <c r="G44" s="103"/>
      <c r="H44" s="103"/>
      <c r="I44" s="103"/>
      <c r="J44" s="103"/>
      <c r="K44" s="103"/>
      <c r="L44" s="103"/>
      <c r="M44" s="103"/>
      <c r="N44" s="106"/>
    </row>
    <row r="45" spans="1:29" ht="25.2">
      <c r="A45" s="105" t="s">
        <v>136</v>
      </c>
      <c r="F45" s="152" t="s">
        <v>137</v>
      </c>
      <c r="G45" s="152" t="str">
        <f>CI!V8</f>
        <v>PGU-DE-0175</v>
      </c>
      <c r="H45" s="103"/>
      <c r="I45" s="103"/>
      <c r="J45" s="103"/>
      <c r="K45" s="103"/>
      <c r="L45" s="103"/>
      <c r="M45" s="103"/>
      <c r="N45" s="106"/>
    </row>
    <row r="46" spans="1:29">
      <c r="A46" s="105" t="s">
        <v>138</v>
      </c>
      <c r="F46" s="152"/>
      <c r="G46" s="103"/>
      <c r="H46" s="103"/>
      <c r="I46" s="103"/>
      <c r="J46" s="103"/>
      <c r="K46" s="103"/>
      <c r="L46" s="103"/>
      <c r="M46" s="103"/>
      <c r="N46" s="106"/>
    </row>
    <row r="47" spans="1:29">
      <c r="A47" s="105"/>
      <c r="F47" s="152"/>
      <c r="G47" s="103"/>
      <c r="H47" s="103"/>
      <c r="I47" s="103"/>
      <c r="J47" s="103"/>
      <c r="K47" s="103"/>
      <c r="L47" s="103"/>
      <c r="M47" s="103"/>
      <c r="N47" s="106"/>
    </row>
    <row r="48" spans="1:29" ht="25.2">
      <c r="A48" s="107" t="s">
        <v>139</v>
      </c>
      <c r="B48" s="154"/>
      <c r="C48" s="154"/>
      <c r="D48" s="154"/>
      <c r="E48" s="154"/>
      <c r="F48" s="155" t="s">
        <v>126</v>
      </c>
      <c r="G48" s="156" t="str">
        <f>'Summary PL'!D15</f>
        <v>Cables/ Кабели</v>
      </c>
      <c r="H48" s="154"/>
      <c r="I48" s="154"/>
      <c r="J48" s="154"/>
      <c r="K48" s="154"/>
      <c r="L48" s="154"/>
      <c r="M48" s="154"/>
      <c r="N48" s="108"/>
    </row>
    <row r="49" spans="1:14">
      <c r="A49" s="107" t="s">
        <v>140</v>
      </c>
      <c r="B49" s="154"/>
      <c r="C49" s="154"/>
      <c r="D49" s="154"/>
      <c r="E49" s="154"/>
      <c r="F49" s="155"/>
      <c r="G49" s="154"/>
      <c r="H49" s="154"/>
      <c r="I49" s="154"/>
      <c r="J49" s="154"/>
      <c r="K49" s="154"/>
      <c r="L49" s="154"/>
      <c r="M49" s="154"/>
      <c r="N49" s="108"/>
    </row>
    <row r="50" spans="1:14">
      <c r="A50" s="105"/>
      <c r="F50" s="152"/>
      <c r="G50" s="103"/>
      <c r="H50" s="103"/>
      <c r="I50" s="103"/>
      <c r="J50" s="103"/>
      <c r="K50" s="103"/>
      <c r="L50" s="103"/>
      <c r="M50" s="103"/>
      <c r="N50" s="106"/>
    </row>
    <row r="51" spans="1:14" ht="25.2">
      <c r="A51" s="105" t="s">
        <v>141</v>
      </c>
      <c r="F51" s="155" t="s">
        <v>142</v>
      </c>
      <c r="G51" s="152" t="str">
        <f>'Summary PL'!C15</f>
        <v>PGU-DE-0175-STG-OPS-002</v>
      </c>
      <c r="H51" s="103"/>
      <c r="I51" s="103"/>
      <c r="J51" s="103"/>
      <c r="K51" s="103"/>
      <c r="L51" s="103"/>
      <c r="M51" s="103"/>
      <c r="N51" s="106"/>
    </row>
    <row r="52" spans="1:14">
      <c r="A52" s="105" t="s">
        <v>143</v>
      </c>
      <c r="F52" s="152"/>
      <c r="G52" s="152"/>
      <c r="H52" s="103"/>
      <c r="I52" s="103"/>
      <c r="J52" s="103"/>
      <c r="K52" s="103"/>
      <c r="L52" s="103"/>
      <c r="M52" s="103"/>
      <c r="N52" s="106"/>
    </row>
    <row r="53" spans="1:14">
      <c r="A53" s="105"/>
      <c r="F53" s="152"/>
      <c r="G53" s="152"/>
      <c r="H53" s="103"/>
      <c r="I53" s="103"/>
      <c r="J53" s="103"/>
      <c r="K53" s="103"/>
      <c r="L53" s="103"/>
      <c r="M53" s="103"/>
      <c r="N53" s="106"/>
    </row>
    <row r="54" spans="1:14" ht="25.2">
      <c r="A54" s="105" t="s">
        <v>144</v>
      </c>
      <c r="F54" s="152" t="s">
        <v>137</v>
      </c>
      <c r="G54" s="157">
        <f>'Summary PL'!L15</f>
        <v>196</v>
      </c>
      <c r="H54" s="152" t="s">
        <v>145</v>
      </c>
      <c r="I54" s="103"/>
      <c r="J54" s="103"/>
      <c r="K54" s="103"/>
      <c r="L54" s="103"/>
      <c r="M54" s="103"/>
      <c r="N54" s="106"/>
    </row>
    <row r="55" spans="1:14">
      <c r="A55" s="105" t="s">
        <v>146</v>
      </c>
      <c r="F55" s="152"/>
      <c r="G55" s="152"/>
      <c r="H55" s="152"/>
      <c r="I55" s="103"/>
      <c r="J55" s="103"/>
      <c r="K55" s="103"/>
      <c r="L55" s="103"/>
      <c r="M55" s="103"/>
      <c r="N55" s="106"/>
    </row>
    <row r="56" spans="1:14">
      <c r="A56" s="105"/>
      <c r="F56" s="152"/>
      <c r="G56" s="152"/>
      <c r="H56" s="152"/>
      <c r="I56" s="103"/>
      <c r="J56" s="103"/>
      <c r="K56" s="103"/>
      <c r="L56" s="103"/>
      <c r="M56" s="103"/>
      <c r="N56" s="106"/>
    </row>
    <row r="57" spans="1:14" ht="25.2">
      <c r="A57" s="105" t="s">
        <v>147</v>
      </c>
      <c r="F57" s="152" t="s">
        <v>137</v>
      </c>
      <c r="G57" s="157">
        <f>'Summary PL'!M15</f>
        <v>277</v>
      </c>
      <c r="H57" s="152" t="s">
        <v>145</v>
      </c>
      <c r="I57" s="103"/>
      <c r="J57" s="103"/>
      <c r="K57" s="103"/>
      <c r="L57" s="103"/>
      <c r="M57" s="103"/>
      <c r="N57" s="106"/>
    </row>
    <row r="58" spans="1:14">
      <c r="A58" s="105" t="s">
        <v>148</v>
      </c>
      <c r="F58" s="152"/>
      <c r="G58" s="152"/>
      <c r="H58" s="103"/>
      <c r="I58" s="103"/>
      <c r="J58" s="103"/>
      <c r="K58" s="103"/>
      <c r="L58" s="103"/>
      <c r="M58" s="103"/>
      <c r="N58" s="106"/>
    </row>
    <row r="59" spans="1:14">
      <c r="A59" s="105"/>
      <c r="F59" s="152"/>
      <c r="G59" s="152"/>
      <c r="H59" s="103"/>
      <c r="I59" s="103"/>
      <c r="J59" s="103"/>
      <c r="K59" s="103"/>
      <c r="L59" s="103"/>
      <c r="M59" s="103"/>
      <c r="N59" s="106"/>
    </row>
    <row r="60" spans="1:14" ht="24.6">
      <c r="A60" s="109" t="s">
        <v>149</v>
      </c>
      <c r="F60" s="152" t="s">
        <v>137</v>
      </c>
      <c r="G60" s="283">
        <f>'Summary PL'!K15</f>
        <v>1.5209999999999999</v>
      </c>
      <c r="H60" s="158" t="s">
        <v>150</v>
      </c>
      <c r="I60" s="158"/>
      <c r="J60" s="158"/>
      <c r="K60" s="158"/>
      <c r="L60" s="103"/>
      <c r="M60" s="103"/>
      <c r="N60" s="106"/>
    </row>
    <row r="61" spans="1:14">
      <c r="A61" s="105" t="s">
        <v>151</v>
      </c>
      <c r="F61" s="152"/>
      <c r="G61" s="152"/>
      <c r="H61" s="103"/>
      <c r="I61" s="103"/>
      <c r="J61" s="103"/>
      <c r="K61" s="103"/>
      <c r="L61" s="103"/>
      <c r="M61" s="103"/>
      <c r="N61" s="106"/>
    </row>
    <row r="62" spans="1:14" ht="42">
      <c r="A62" s="109" t="s">
        <v>193</v>
      </c>
      <c r="F62" s="151" t="s">
        <v>194</v>
      </c>
      <c r="G62" s="478" t="s">
        <v>195</v>
      </c>
      <c r="H62" s="478"/>
      <c r="I62" s="478"/>
      <c r="J62" s="478"/>
      <c r="K62" s="478"/>
      <c r="L62" s="478"/>
      <c r="M62" s="478"/>
      <c r="N62" s="479"/>
    </row>
    <row r="63" spans="1:14">
      <c r="A63" s="105" t="s">
        <v>196</v>
      </c>
      <c r="F63" s="152"/>
      <c r="G63" s="478"/>
      <c r="H63" s="478"/>
      <c r="I63" s="478"/>
      <c r="J63" s="478"/>
      <c r="K63" s="478"/>
      <c r="L63" s="478"/>
      <c r="M63" s="478"/>
      <c r="N63" s="479"/>
    </row>
    <row r="64" spans="1:14">
      <c r="A64" s="105"/>
      <c r="F64" s="152"/>
      <c r="G64" s="152"/>
      <c r="H64" s="103"/>
      <c r="I64" s="103"/>
      <c r="J64" s="103"/>
      <c r="K64" s="103"/>
      <c r="L64" s="103"/>
      <c r="M64" s="103"/>
      <c r="N64" s="106"/>
    </row>
    <row r="65" spans="1:29" ht="42">
      <c r="A65" s="251" t="s">
        <v>152</v>
      </c>
      <c r="B65" s="252"/>
      <c r="C65" s="252"/>
      <c r="D65" s="252"/>
      <c r="E65" s="252"/>
      <c r="F65" s="258" t="s">
        <v>153</v>
      </c>
      <c r="G65" s="476" t="s">
        <v>154</v>
      </c>
      <c r="H65" s="476"/>
      <c r="I65" s="476"/>
      <c r="J65" s="476"/>
      <c r="K65" s="476"/>
      <c r="L65" s="476"/>
      <c r="M65" s="476"/>
      <c r="N65" s="254"/>
    </row>
    <row r="66" spans="1:29" ht="21.6" thickBot="1">
      <c r="A66" s="251" t="s">
        <v>155</v>
      </c>
      <c r="B66" s="252"/>
      <c r="C66" s="252"/>
      <c r="D66" s="252"/>
      <c r="E66" s="252"/>
      <c r="F66" s="253"/>
      <c r="G66" s="477"/>
      <c r="H66" s="477"/>
      <c r="I66" s="477"/>
      <c r="J66" s="477"/>
      <c r="K66" s="477"/>
      <c r="L66" s="477"/>
      <c r="M66" s="477"/>
      <c r="N66" s="254"/>
    </row>
    <row r="67" spans="1:29">
      <c r="A67" s="99"/>
      <c r="B67" s="100"/>
      <c r="C67" s="100"/>
      <c r="D67" s="100"/>
      <c r="E67" s="473" t="s">
        <v>156</v>
      </c>
      <c r="F67" s="474"/>
      <c r="G67" s="474"/>
      <c r="H67" s="474"/>
      <c r="I67" s="474"/>
      <c r="J67" s="474"/>
      <c r="K67" s="474"/>
      <c r="L67" s="101"/>
      <c r="M67" s="101"/>
      <c r="N67" s="102"/>
    </row>
    <row r="68" spans="1:29" ht="21.6" thickBot="1">
      <c r="A68" s="110"/>
      <c r="B68" s="111"/>
      <c r="C68" s="111"/>
      <c r="D68" s="111"/>
      <c r="E68" s="475"/>
      <c r="F68" s="475"/>
      <c r="G68" s="475"/>
      <c r="H68" s="475"/>
      <c r="I68" s="475"/>
      <c r="J68" s="475"/>
      <c r="K68" s="475"/>
      <c r="L68" s="112"/>
      <c r="M68" s="112"/>
      <c r="N68" s="113"/>
    </row>
    <row r="69" spans="1:29" ht="82.2" customHeight="1" thickBot="1">
      <c r="A69" s="470" t="s">
        <v>124</v>
      </c>
      <c r="B69" s="471"/>
      <c r="C69" s="471"/>
      <c r="D69" s="471"/>
      <c r="E69" s="471"/>
      <c r="F69" s="471"/>
      <c r="G69" s="471"/>
      <c r="H69" s="471"/>
      <c r="I69" s="471"/>
      <c r="J69" s="471"/>
      <c r="K69" s="471"/>
      <c r="L69" s="471"/>
      <c r="M69" s="471"/>
      <c r="N69" s="47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24.6">
      <c r="A70" s="119" t="s">
        <v>125</v>
      </c>
      <c r="B70" s="151"/>
      <c r="C70" s="151"/>
      <c r="F70" s="152" t="s">
        <v>126</v>
      </c>
      <c r="G70" s="152" t="s">
        <v>127</v>
      </c>
      <c r="H70" s="152"/>
      <c r="I70" s="152"/>
      <c r="J70" s="152"/>
      <c r="K70" s="152"/>
      <c r="L70" s="152"/>
      <c r="M70" s="152"/>
      <c r="N70" s="12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>
      <c r="A71" s="105" t="s">
        <v>128</v>
      </c>
      <c r="F71" s="152"/>
      <c r="G71" s="152" t="s">
        <v>129</v>
      </c>
      <c r="H71" s="152"/>
      <c r="I71" s="152"/>
      <c r="J71" s="152"/>
      <c r="K71" s="152"/>
      <c r="L71" s="152"/>
      <c r="M71" s="152"/>
      <c r="N71" s="123"/>
    </row>
    <row r="72" spans="1:29">
      <c r="A72" s="105"/>
      <c r="F72" s="152"/>
      <c r="G72" s="103"/>
      <c r="H72" s="103"/>
      <c r="I72" s="103"/>
      <c r="J72" s="103"/>
      <c r="K72" s="103"/>
      <c r="L72" s="103"/>
      <c r="M72" s="103"/>
      <c r="N72" s="106"/>
    </row>
    <row r="73" spans="1:29" ht="25.2">
      <c r="A73" s="251" t="s">
        <v>130</v>
      </c>
      <c r="B73" s="252"/>
      <c r="C73" s="252"/>
      <c r="D73" s="252"/>
      <c r="E73" s="252"/>
      <c r="F73" s="253" t="s">
        <v>126</v>
      </c>
      <c r="G73" s="253" t="str">
        <f>'Detail PL'!B10</f>
        <v>CCGT Turkestan LLP</v>
      </c>
      <c r="H73" s="252"/>
      <c r="I73" s="252"/>
      <c r="J73" s="252"/>
      <c r="K73" s="252"/>
      <c r="L73" s="252"/>
      <c r="M73" s="252"/>
      <c r="N73" s="254"/>
    </row>
    <row r="74" spans="1:29" ht="25.2">
      <c r="A74" s="251" t="s">
        <v>131</v>
      </c>
      <c r="B74" s="252"/>
      <c r="C74" s="252"/>
      <c r="D74" s="252"/>
      <c r="E74" s="252"/>
      <c r="F74" s="256"/>
      <c r="G74" s="253"/>
      <c r="H74" s="252"/>
      <c r="I74" s="252"/>
      <c r="J74" s="252"/>
      <c r="K74" s="252"/>
      <c r="L74" s="252"/>
      <c r="M74" s="252"/>
      <c r="N74" s="254"/>
    </row>
    <row r="75" spans="1:29" ht="25.2">
      <c r="A75" s="105"/>
      <c r="F75" s="153"/>
      <c r="G75" s="153"/>
      <c r="H75" s="103"/>
      <c r="I75" s="103"/>
      <c r="J75" s="103"/>
      <c r="K75" s="103"/>
      <c r="L75" s="103"/>
      <c r="M75" s="103"/>
      <c r="N75" s="106"/>
    </row>
    <row r="76" spans="1:29" ht="25.2">
      <c r="A76" s="105" t="s">
        <v>132</v>
      </c>
      <c r="F76" s="152" t="s">
        <v>133</v>
      </c>
      <c r="G76" s="103"/>
      <c r="H76" s="103"/>
      <c r="I76" s="103"/>
      <c r="J76" s="103"/>
      <c r="K76" s="103"/>
      <c r="L76" s="103"/>
      <c r="M76" s="103"/>
      <c r="N76" s="106"/>
    </row>
    <row r="77" spans="1:29">
      <c r="A77" s="105" t="s">
        <v>134</v>
      </c>
      <c r="F77" s="152" t="s">
        <v>135</v>
      </c>
      <c r="G77" s="103"/>
      <c r="H77" s="103"/>
      <c r="I77" s="103"/>
      <c r="J77" s="103"/>
      <c r="K77" s="103"/>
      <c r="L77" s="103"/>
      <c r="M77" s="103"/>
      <c r="N77" s="106"/>
    </row>
    <row r="78" spans="1:29">
      <c r="A78" s="105"/>
      <c r="F78" s="152"/>
      <c r="G78" s="103"/>
      <c r="H78" s="103"/>
      <c r="I78" s="103"/>
      <c r="J78" s="103"/>
      <c r="K78" s="103"/>
      <c r="L78" s="103"/>
      <c r="M78" s="103"/>
      <c r="N78" s="106"/>
    </row>
    <row r="79" spans="1:29" ht="25.2">
      <c r="A79" s="105" t="s">
        <v>136</v>
      </c>
      <c r="F79" s="152" t="s">
        <v>137</v>
      </c>
      <c r="G79" s="152" t="str">
        <f>CI!V8</f>
        <v>PGU-DE-0175</v>
      </c>
      <c r="H79" s="103"/>
      <c r="I79" s="103"/>
      <c r="J79" s="103"/>
      <c r="K79" s="103"/>
      <c r="L79" s="103"/>
      <c r="M79" s="103"/>
      <c r="N79" s="106"/>
    </row>
    <row r="80" spans="1:29">
      <c r="A80" s="105" t="s">
        <v>138</v>
      </c>
      <c r="F80" s="152"/>
      <c r="G80" s="103"/>
      <c r="H80" s="103"/>
      <c r="I80" s="103"/>
      <c r="J80" s="103"/>
      <c r="K80" s="103"/>
      <c r="L80" s="103"/>
      <c r="M80" s="103"/>
      <c r="N80" s="106"/>
    </row>
    <row r="81" spans="1:14">
      <c r="A81" s="105"/>
      <c r="F81" s="152"/>
      <c r="G81" s="103"/>
      <c r="H81" s="103"/>
      <c r="I81" s="103"/>
      <c r="J81" s="103"/>
      <c r="K81" s="103"/>
      <c r="L81" s="103"/>
      <c r="M81" s="103"/>
      <c r="N81" s="106"/>
    </row>
    <row r="82" spans="1:14" ht="25.2">
      <c r="A82" s="107" t="s">
        <v>139</v>
      </c>
      <c r="B82" s="154"/>
      <c r="C82" s="154"/>
      <c r="D82" s="154"/>
      <c r="E82" s="154"/>
      <c r="F82" s="155" t="s">
        <v>126</v>
      </c>
      <c r="G82" s="156" t="str">
        <f>'Summary PL'!D16</f>
        <v>Cables/ Кабели</v>
      </c>
      <c r="H82" s="154"/>
      <c r="I82" s="154"/>
      <c r="J82" s="154"/>
      <c r="K82" s="154"/>
      <c r="L82" s="154"/>
      <c r="M82" s="154"/>
      <c r="N82" s="108"/>
    </row>
    <row r="83" spans="1:14">
      <c r="A83" s="107" t="s">
        <v>140</v>
      </c>
      <c r="B83" s="154"/>
      <c r="C83" s="154"/>
      <c r="D83" s="154"/>
      <c r="E83" s="154"/>
      <c r="F83" s="155"/>
      <c r="G83" s="154"/>
      <c r="H83" s="154"/>
      <c r="I83" s="154"/>
      <c r="J83" s="154"/>
      <c r="K83" s="154"/>
      <c r="L83" s="154"/>
      <c r="M83" s="154"/>
      <c r="N83" s="108"/>
    </row>
    <row r="84" spans="1:14">
      <c r="A84" s="105"/>
      <c r="F84" s="152"/>
      <c r="G84" s="103"/>
      <c r="H84" s="103"/>
      <c r="I84" s="103"/>
      <c r="J84" s="103"/>
      <c r="K84" s="103"/>
      <c r="L84" s="103"/>
      <c r="M84" s="103"/>
      <c r="N84" s="106"/>
    </row>
    <row r="85" spans="1:14" ht="25.2">
      <c r="A85" s="105" t="s">
        <v>141</v>
      </c>
      <c r="F85" s="155" t="s">
        <v>142</v>
      </c>
      <c r="G85" s="284" t="str">
        <f>'Summary PL'!C16</f>
        <v>PGU-DE-0175-STG-OPS-003</v>
      </c>
      <c r="H85" s="103"/>
      <c r="I85" s="103"/>
      <c r="J85" s="103"/>
      <c r="K85" s="103"/>
      <c r="L85" s="103"/>
      <c r="M85" s="103"/>
      <c r="N85" s="106"/>
    </row>
    <row r="86" spans="1:14">
      <c r="A86" s="105" t="s">
        <v>143</v>
      </c>
      <c r="F86" s="152"/>
      <c r="G86" s="152"/>
      <c r="H86" s="103"/>
      <c r="I86" s="103"/>
      <c r="J86" s="103"/>
      <c r="K86" s="103"/>
      <c r="L86" s="103"/>
      <c r="M86" s="103"/>
      <c r="N86" s="106"/>
    </row>
    <row r="87" spans="1:14">
      <c r="A87" s="105"/>
      <c r="F87" s="152"/>
      <c r="G87" s="152"/>
      <c r="H87" s="103"/>
      <c r="I87" s="103"/>
      <c r="J87" s="103"/>
      <c r="K87" s="103"/>
      <c r="L87" s="103"/>
      <c r="M87" s="103"/>
      <c r="N87" s="106"/>
    </row>
    <row r="88" spans="1:14" ht="25.2">
      <c r="A88" s="105" t="s">
        <v>144</v>
      </c>
      <c r="F88" s="152" t="s">
        <v>137</v>
      </c>
      <c r="G88" s="157">
        <f>'Summary PL'!L16</f>
        <v>562</v>
      </c>
      <c r="H88" s="152" t="s">
        <v>145</v>
      </c>
      <c r="I88" s="103"/>
      <c r="J88" s="103"/>
      <c r="K88" s="103"/>
      <c r="L88" s="103"/>
      <c r="M88" s="103"/>
      <c r="N88" s="106"/>
    </row>
    <row r="89" spans="1:14">
      <c r="A89" s="105" t="s">
        <v>146</v>
      </c>
      <c r="F89" s="152"/>
      <c r="G89" s="152"/>
      <c r="H89" s="152"/>
      <c r="I89" s="103"/>
      <c r="J89" s="103"/>
      <c r="K89" s="103"/>
      <c r="L89" s="103"/>
      <c r="M89" s="103"/>
      <c r="N89" s="106"/>
    </row>
    <row r="90" spans="1:14">
      <c r="A90" s="105"/>
      <c r="F90" s="152"/>
      <c r="G90" s="152"/>
      <c r="H90" s="152"/>
      <c r="I90" s="103"/>
      <c r="J90" s="103"/>
      <c r="K90" s="103"/>
      <c r="L90" s="103"/>
      <c r="M90" s="103"/>
      <c r="N90" s="106"/>
    </row>
    <row r="91" spans="1:14" ht="25.2">
      <c r="A91" s="105" t="s">
        <v>147</v>
      </c>
      <c r="F91" s="152" t="s">
        <v>137</v>
      </c>
      <c r="G91" s="157">
        <f>'Summary PL'!M16</f>
        <v>643</v>
      </c>
      <c r="H91" s="152" t="s">
        <v>145</v>
      </c>
      <c r="I91" s="103"/>
      <c r="J91" s="103"/>
      <c r="K91" s="103"/>
      <c r="L91" s="103"/>
      <c r="M91" s="103"/>
      <c r="N91" s="106"/>
    </row>
    <row r="92" spans="1:14">
      <c r="A92" s="105" t="s">
        <v>148</v>
      </c>
      <c r="F92" s="152"/>
      <c r="G92" s="152"/>
      <c r="H92" s="103"/>
      <c r="I92" s="103"/>
      <c r="J92" s="103"/>
      <c r="K92" s="103"/>
      <c r="L92" s="103"/>
      <c r="M92" s="103"/>
      <c r="N92" s="106"/>
    </row>
    <row r="93" spans="1:14">
      <c r="A93" s="105"/>
      <c r="F93" s="152"/>
      <c r="G93" s="152"/>
      <c r="H93" s="103"/>
      <c r="I93" s="103"/>
      <c r="J93" s="103"/>
      <c r="K93" s="103"/>
      <c r="L93" s="103"/>
      <c r="M93" s="103"/>
      <c r="N93" s="106"/>
    </row>
    <row r="94" spans="1:14" ht="24.6">
      <c r="A94" s="109" t="s">
        <v>149</v>
      </c>
      <c r="F94" s="152" t="s">
        <v>137</v>
      </c>
      <c r="G94" s="283">
        <f>'Summary PL'!K16</f>
        <v>1.5209999999999999</v>
      </c>
      <c r="H94" s="158" t="s">
        <v>150</v>
      </c>
      <c r="I94" s="158"/>
      <c r="J94" s="158"/>
      <c r="K94" s="158"/>
      <c r="L94" s="103"/>
      <c r="M94" s="103"/>
      <c r="N94" s="106"/>
    </row>
    <row r="95" spans="1:14">
      <c r="A95" s="105" t="s">
        <v>151</v>
      </c>
      <c r="F95" s="152"/>
      <c r="G95" s="152"/>
      <c r="H95" s="103"/>
      <c r="I95" s="103"/>
      <c r="J95" s="103"/>
      <c r="K95" s="103"/>
      <c r="L95" s="103"/>
      <c r="M95" s="103"/>
      <c r="N95" s="106"/>
    </row>
    <row r="96" spans="1:14" ht="42">
      <c r="A96" s="109" t="s">
        <v>193</v>
      </c>
      <c r="F96" s="151" t="s">
        <v>194</v>
      </c>
      <c r="G96" s="478" t="s">
        <v>195</v>
      </c>
      <c r="H96" s="478"/>
      <c r="I96" s="478"/>
      <c r="J96" s="478"/>
      <c r="K96" s="478"/>
      <c r="L96" s="478"/>
      <c r="M96" s="478"/>
      <c r="N96" s="479"/>
    </row>
    <row r="97" spans="1:29">
      <c r="A97" s="105" t="s">
        <v>196</v>
      </c>
      <c r="F97" s="152"/>
      <c r="G97" s="478"/>
      <c r="H97" s="478"/>
      <c r="I97" s="478"/>
      <c r="J97" s="478"/>
      <c r="K97" s="478"/>
      <c r="L97" s="478"/>
      <c r="M97" s="478"/>
      <c r="N97" s="479"/>
    </row>
    <row r="98" spans="1:29">
      <c r="A98" s="105"/>
      <c r="F98" s="152"/>
      <c r="G98" s="152"/>
      <c r="H98" s="103"/>
      <c r="I98" s="103"/>
      <c r="J98" s="103"/>
      <c r="K98" s="103"/>
      <c r="L98" s="103"/>
      <c r="M98" s="103"/>
      <c r="N98" s="106"/>
    </row>
    <row r="99" spans="1:29" ht="42">
      <c r="A99" s="251" t="s">
        <v>152</v>
      </c>
      <c r="B99" s="252"/>
      <c r="C99" s="252"/>
      <c r="D99" s="252"/>
      <c r="E99" s="252"/>
      <c r="F99" s="258" t="s">
        <v>153</v>
      </c>
      <c r="G99" s="476" t="s">
        <v>154</v>
      </c>
      <c r="H99" s="476"/>
      <c r="I99" s="476"/>
      <c r="J99" s="476"/>
      <c r="K99" s="476"/>
      <c r="L99" s="476"/>
      <c r="M99" s="476"/>
      <c r="N99" s="254"/>
    </row>
    <row r="100" spans="1:29" ht="21.6" thickBot="1">
      <c r="A100" s="251" t="s">
        <v>155</v>
      </c>
      <c r="B100" s="252"/>
      <c r="C100" s="252"/>
      <c r="D100" s="252"/>
      <c r="E100" s="252"/>
      <c r="F100" s="253"/>
      <c r="G100" s="477"/>
      <c r="H100" s="477"/>
      <c r="I100" s="477"/>
      <c r="J100" s="477"/>
      <c r="K100" s="477"/>
      <c r="L100" s="477"/>
      <c r="M100" s="477"/>
      <c r="N100" s="254"/>
    </row>
    <row r="101" spans="1:29">
      <c r="A101" s="99"/>
      <c r="B101" s="100"/>
      <c r="C101" s="100"/>
      <c r="D101" s="100"/>
      <c r="E101" s="473" t="s">
        <v>156</v>
      </c>
      <c r="F101" s="474"/>
      <c r="G101" s="474"/>
      <c r="H101" s="474"/>
      <c r="I101" s="474"/>
      <c r="J101" s="474"/>
      <c r="K101" s="474"/>
      <c r="L101" s="101"/>
      <c r="M101" s="101"/>
      <c r="N101" s="102"/>
    </row>
    <row r="102" spans="1:29" ht="21.6" thickBot="1">
      <c r="A102" s="110"/>
      <c r="B102" s="111"/>
      <c r="C102" s="111"/>
      <c r="D102" s="111"/>
      <c r="E102" s="475"/>
      <c r="F102" s="475"/>
      <c r="G102" s="475"/>
      <c r="H102" s="475"/>
      <c r="I102" s="475"/>
      <c r="J102" s="475"/>
      <c r="K102" s="475"/>
      <c r="L102" s="112"/>
      <c r="M102" s="112"/>
      <c r="N102" s="113"/>
    </row>
    <row r="103" spans="1:29" ht="82.2" customHeight="1" thickBot="1">
      <c r="A103" s="470" t="s">
        <v>124</v>
      </c>
      <c r="B103" s="471"/>
      <c r="C103" s="471"/>
      <c r="D103" s="471"/>
      <c r="E103" s="471"/>
      <c r="F103" s="471"/>
      <c r="G103" s="471"/>
      <c r="H103" s="471"/>
      <c r="I103" s="471"/>
      <c r="J103" s="471"/>
      <c r="K103" s="471"/>
      <c r="L103" s="471"/>
      <c r="M103" s="471"/>
      <c r="N103" s="47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24.6">
      <c r="A104" s="119" t="s">
        <v>125</v>
      </c>
      <c r="B104" s="151"/>
      <c r="C104" s="151"/>
      <c r="F104" s="152" t="s">
        <v>126</v>
      </c>
      <c r="G104" s="152" t="s">
        <v>127</v>
      </c>
      <c r="H104" s="152"/>
      <c r="I104" s="152"/>
      <c r="J104" s="152"/>
      <c r="K104" s="152"/>
      <c r="L104" s="152"/>
      <c r="M104" s="152"/>
      <c r="N104" s="12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>
      <c r="A105" s="105" t="s">
        <v>128</v>
      </c>
      <c r="F105" s="152"/>
      <c r="G105" s="152" t="s">
        <v>129</v>
      </c>
      <c r="H105" s="152"/>
      <c r="I105" s="152"/>
      <c r="J105" s="152"/>
      <c r="K105" s="152"/>
      <c r="L105" s="152"/>
      <c r="M105" s="152"/>
      <c r="N105" s="123"/>
    </row>
    <row r="106" spans="1:29">
      <c r="A106" s="105"/>
      <c r="F106" s="152"/>
      <c r="G106" s="103"/>
      <c r="H106" s="103"/>
      <c r="I106" s="103"/>
      <c r="J106" s="103"/>
      <c r="K106" s="103"/>
      <c r="L106" s="103"/>
      <c r="M106" s="103"/>
      <c r="N106" s="106"/>
    </row>
    <row r="107" spans="1:29" ht="25.2">
      <c r="A107" s="251" t="s">
        <v>130</v>
      </c>
      <c r="B107" s="252"/>
      <c r="C107" s="252"/>
      <c r="D107" s="252"/>
      <c r="E107" s="252"/>
      <c r="F107" s="253" t="s">
        <v>126</v>
      </c>
      <c r="G107" s="253" t="str">
        <f>'Detail PL'!B10</f>
        <v>CCGT Turkestan LLP</v>
      </c>
      <c r="H107" s="252"/>
      <c r="I107" s="252"/>
      <c r="J107" s="252"/>
      <c r="K107" s="252"/>
      <c r="L107" s="252"/>
      <c r="M107" s="252"/>
      <c r="N107" s="254"/>
    </row>
    <row r="108" spans="1:29" ht="25.2">
      <c r="A108" s="251" t="s">
        <v>131</v>
      </c>
      <c r="B108" s="252"/>
      <c r="C108" s="252"/>
      <c r="D108" s="252"/>
      <c r="E108" s="252"/>
      <c r="F108" s="256"/>
      <c r="G108" s="253"/>
      <c r="H108" s="252"/>
      <c r="I108" s="252"/>
      <c r="J108" s="252"/>
      <c r="K108" s="252"/>
      <c r="L108" s="252"/>
      <c r="M108" s="252"/>
      <c r="N108" s="254"/>
    </row>
    <row r="109" spans="1:29" ht="25.2">
      <c r="A109" s="105"/>
      <c r="F109" s="153"/>
      <c r="G109" s="153"/>
      <c r="H109" s="103"/>
      <c r="I109" s="103"/>
      <c r="J109" s="103"/>
      <c r="K109" s="103"/>
      <c r="L109" s="103"/>
      <c r="M109" s="103"/>
      <c r="N109" s="106"/>
    </row>
    <row r="110" spans="1:29" ht="25.2">
      <c r="A110" s="105" t="s">
        <v>132</v>
      </c>
      <c r="F110" s="152" t="s">
        <v>133</v>
      </c>
      <c r="G110" s="103"/>
      <c r="H110" s="103"/>
      <c r="I110" s="103"/>
      <c r="J110" s="103"/>
      <c r="K110" s="103"/>
      <c r="L110" s="103"/>
      <c r="M110" s="103"/>
      <c r="N110" s="106"/>
    </row>
    <row r="111" spans="1:29">
      <c r="A111" s="105" t="s">
        <v>134</v>
      </c>
      <c r="F111" s="152" t="s">
        <v>135</v>
      </c>
      <c r="G111" s="103"/>
      <c r="H111" s="103"/>
      <c r="I111" s="103"/>
      <c r="J111" s="103"/>
      <c r="K111" s="103"/>
      <c r="L111" s="103"/>
      <c r="M111" s="103"/>
      <c r="N111" s="106"/>
    </row>
    <row r="112" spans="1:29">
      <c r="A112" s="105"/>
      <c r="F112" s="152"/>
      <c r="G112" s="103"/>
      <c r="H112" s="103"/>
      <c r="I112" s="103"/>
      <c r="J112" s="103"/>
      <c r="K112" s="103"/>
      <c r="L112" s="103"/>
      <c r="M112" s="103"/>
      <c r="N112" s="106"/>
    </row>
    <row r="113" spans="1:14" ht="25.2">
      <c r="A113" s="105" t="s">
        <v>136</v>
      </c>
      <c r="F113" s="152" t="s">
        <v>137</v>
      </c>
      <c r="G113" s="152" t="str">
        <f>CI!V8</f>
        <v>PGU-DE-0175</v>
      </c>
      <c r="H113" s="103"/>
      <c r="I113" s="103"/>
      <c r="J113" s="103"/>
      <c r="K113" s="103"/>
      <c r="L113" s="103"/>
      <c r="M113" s="103"/>
      <c r="N113" s="106"/>
    </row>
    <row r="114" spans="1:14">
      <c r="A114" s="105" t="s">
        <v>138</v>
      </c>
      <c r="F114" s="152"/>
      <c r="G114" s="103"/>
      <c r="H114" s="103"/>
      <c r="I114" s="103"/>
      <c r="J114" s="103"/>
      <c r="K114" s="103"/>
      <c r="L114" s="103"/>
      <c r="M114" s="103"/>
      <c r="N114" s="106"/>
    </row>
    <row r="115" spans="1:14">
      <c r="A115" s="105"/>
      <c r="F115" s="152"/>
      <c r="G115" s="103"/>
      <c r="H115" s="103"/>
      <c r="I115" s="103"/>
      <c r="J115" s="103"/>
      <c r="K115" s="103"/>
      <c r="L115" s="103"/>
      <c r="M115" s="103"/>
      <c r="N115" s="106"/>
    </row>
    <row r="116" spans="1:14" ht="25.2">
      <c r="A116" s="107" t="s">
        <v>139</v>
      </c>
      <c r="B116" s="154"/>
      <c r="C116" s="154"/>
      <c r="D116" s="154"/>
      <c r="E116" s="154"/>
      <c r="F116" s="155" t="s">
        <v>126</v>
      </c>
      <c r="G116" s="156" t="str">
        <f>'Summary PL'!D17</f>
        <v>Cables/ Кабели</v>
      </c>
      <c r="H116" s="154"/>
      <c r="I116" s="154"/>
      <c r="J116" s="154"/>
      <c r="K116" s="154"/>
      <c r="L116" s="154"/>
      <c r="M116" s="154"/>
      <c r="N116" s="108"/>
    </row>
    <row r="117" spans="1:14">
      <c r="A117" s="107" t="s">
        <v>140</v>
      </c>
      <c r="B117" s="154"/>
      <c r="C117" s="154"/>
      <c r="D117" s="154"/>
      <c r="E117" s="154"/>
      <c r="F117" s="155"/>
      <c r="G117" s="154"/>
      <c r="H117" s="154"/>
      <c r="I117" s="154"/>
      <c r="J117" s="154"/>
      <c r="K117" s="154"/>
      <c r="L117" s="154"/>
      <c r="M117" s="154"/>
      <c r="N117" s="108"/>
    </row>
    <row r="118" spans="1:14">
      <c r="A118" s="105"/>
      <c r="F118" s="152"/>
      <c r="G118" s="103"/>
      <c r="H118" s="103"/>
      <c r="I118" s="103"/>
      <c r="J118" s="103"/>
      <c r="K118" s="103"/>
      <c r="L118" s="103"/>
      <c r="M118" s="103"/>
      <c r="N118" s="106"/>
    </row>
    <row r="119" spans="1:14" ht="25.2">
      <c r="A119" s="105" t="s">
        <v>141</v>
      </c>
      <c r="F119" s="155" t="s">
        <v>142</v>
      </c>
      <c r="G119" s="152" t="str">
        <f>'Summary PL'!C17</f>
        <v>PGU-DE-0175-STG-OPS-004</v>
      </c>
      <c r="H119" s="103"/>
      <c r="I119" s="103"/>
      <c r="J119" s="103"/>
      <c r="K119" s="103"/>
      <c r="L119" s="103"/>
      <c r="M119" s="103"/>
      <c r="N119" s="106"/>
    </row>
    <row r="120" spans="1:14">
      <c r="A120" s="105" t="s">
        <v>143</v>
      </c>
      <c r="F120" s="152"/>
      <c r="G120" s="152"/>
      <c r="H120" s="103"/>
      <c r="I120" s="103"/>
      <c r="J120" s="103"/>
      <c r="K120" s="103"/>
      <c r="L120" s="103"/>
      <c r="M120" s="103"/>
      <c r="N120" s="106"/>
    </row>
    <row r="121" spans="1:14">
      <c r="A121" s="105"/>
      <c r="F121" s="152"/>
      <c r="G121" s="152"/>
      <c r="H121" s="103"/>
      <c r="I121" s="103"/>
      <c r="J121" s="103"/>
      <c r="K121" s="103"/>
      <c r="L121" s="103"/>
      <c r="M121" s="103"/>
      <c r="N121" s="106"/>
    </row>
    <row r="122" spans="1:14" ht="25.2">
      <c r="A122" s="105" t="s">
        <v>144</v>
      </c>
      <c r="F122" s="152" t="s">
        <v>137</v>
      </c>
      <c r="G122" s="157">
        <f>'Summary PL'!L17</f>
        <v>426</v>
      </c>
      <c r="H122" s="152" t="s">
        <v>145</v>
      </c>
      <c r="I122" s="103"/>
      <c r="J122" s="103"/>
      <c r="K122" s="103"/>
      <c r="L122" s="103"/>
      <c r="M122" s="103"/>
      <c r="N122" s="106"/>
    </row>
    <row r="123" spans="1:14">
      <c r="A123" s="105" t="s">
        <v>146</v>
      </c>
      <c r="F123" s="152"/>
      <c r="G123" s="152"/>
      <c r="H123" s="152"/>
      <c r="I123" s="103"/>
      <c r="J123" s="103"/>
      <c r="K123" s="103"/>
      <c r="L123" s="103"/>
      <c r="M123" s="103"/>
      <c r="N123" s="106"/>
    </row>
    <row r="124" spans="1:14">
      <c r="A124" s="105"/>
      <c r="F124" s="152"/>
      <c r="G124" s="152"/>
      <c r="H124" s="152"/>
      <c r="I124" s="103"/>
      <c r="J124" s="103"/>
      <c r="K124" s="103"/>
      <c r="L124" s="103"/>
      <c r="M124" s="103"/>
      <c r="N124" s="106"/>
    </row>
    <row r="125" spans="1:14" ht="25.2">
      <c r="A125" s="105" t="s">
        <v>147</v>
      </c>
      <c r="F125" s="152" t="s">
        <v>137</v>
      </c>
      <c r="G125" s="157">
        <f>'Summary PL'!M17</f>
        <v>507</v>
      </c>
      <c r="H125" s="152" t="s">
        <v>145</v>
      </c>
      <c r="I125" s="103"/>
      <c r="J125" s="103"/>
      <c r="K125" s="103"/>
      <c r="L125" s="103"/>
      <c r="M125" s="103"/>
      <c r="N125" s="106"/>
    </row>
    <row r="126" spans="1:14">
      <c r="A126" s="105" t="s">
        <v>148</v>
      </c>
      <c r="F126" s="152"/>
      <c r="G126" s="152"/>
      <c r="H126" s="103"/>
      <c r="I126" s="103"/>
      <c r="J126" s="103"/>
      <c r="K126" s="103"/>
      <c r="L126" s="103"/>
      <c r="M126" s="103"/>
      <c r="N126" s="106"/>
    </row>
    <row r="127" spans="1:14">
      <c r="A127" s="105"/>
      <c r="F127" s="152"/>
      <c r="G127" s="152"/>
      <c r="H127" s="103"/>
      <c r="I127" s="103"/>
      <c r="J127" s="103"/>
      <c r="K127" s="103"/>
      <c r="L127" s="103"/>
      <c r="M127" s="103"/>
      <c r="N127" s="106"/>
    </row>
    <row r="128" spans="1:14" ht="24.6">
      <c r="A128" s="109" t="s">
        <v>149</v>
      </c>
      <c r="F128" s="152" t="s">
        <v>137</v>
      </c>
      <c r="G128" s="283">
        <f>'Summary PL'!K17</f>
        <v>1.5209999999999999</v>
      </c>
      <c r="H128" s="158" t="s">
        <v>150</v>
      </c>
      <c r="I128" s="158"/>
      <c r="J128" s="158"/>
      <c r="K128" s="158"/>
      <c r="L128" s="103"/>
      <c r="M128" s="103"/>
      <c r="N128" s="106"/>
    </row>
    <row r="129" spans="1:29">
      <c r="A129" s="105" t="s">
        <v>151</v>
      </c>
      <c r="F129" s="152"/>
      <c r="G129" s="152"/>
      <c r="H129" s="103"/>
      <c r="I129" s="103"/>
      <c r="J129" s="103"/>
      <c r="K129" s="103"/>
      <c r="L129" s="103"/>
      <c r="M129" s="103"/>
      <c r="N129" s="106"/>
    </row>
    <row r="130" spans="1:29" ht="42">
      <c r="A130" s="109" t="s">
        <v>193</v>
      </c>
      <c r="F130" s="151" t="s">
        <v>194</v>
      </c>
      <c r="G130" s="478" t="s">
        <v>195</v>
      </c>
      <c r="H130" s="478"/>
      <c r="I130" s="478"/>
      <c r="J130" s="478"/>
      <c r="K130" s="478"/>
      <c r="L130" s="478"/>
      <c r="M130" s="478"/>
      <c r="N130" s="479"/>
    </row>
    <row r="131" spans="1:29">
      <c r="A131" s="105" t="s">
        <v>196</v>
      </c>
      <c r="F131" s="152"/>
      <c r="G131" s="478"/>
      <c r="H131" s="478"/>
      <c r="I131" s="478"/>
      <c r="J131" s="478"/>
      <c r="K131" s="478"/>
      <c r="L131" s="478"/>
      <c r="M131" s="478"/>
      <c r="N131" s="479"/>
    </row>
    <row r="132" spans="1:29">
      <c r="A132" s="105"/>
      <c r="F132" s="152"/>
      <c r="G132" s="152"/>
      <c r="H132" s="103"/>
      <c r="I132" s="103"/>
      <c r="J132" s="103"/>
      <c r="K132" s="103"/>
      <c r="L132" s="103"/>
      <c r="M132" s="103"/>
      <c r="N132" s="106"/>
    </row>
    <row r="133" spans="1:29" ht="42">
      <c r="A133" s="251" t="s">
        <v>152</v>
      </c>
      <c r="B133" s="252"/>
      <c r="C133" s="252"/>
      <c r="D133" s="252"/>
      <c r="E133" s="252"/>
      <c r="F133" s="258" t="s">
        <v>153</v>
      </c>
      <c r="G133" s="476" t="s">
        <v>154</v>
      </c>
      <c r="H133" s="476"/>
      <c r="I133" s="476"/>
      <c r="J133" s="476"/>
      <c r="K133" s="476"/>
      <c r="L133" s="476"/>
      <c r="M133" s="476"/>
      <c r="N133" s="254"/>
    </row>
    <row r="134" spans="1:29" ht="21.6" thickBot="1">
      <c r="A134" s="251" t="s">
        <v>155</v>
      </c>
      <c r="B134" s="252"/>
      <c r="C134" s="252"/>
      <c r="D134" s="252"/>
      <c r="E134" s="252"/>
      <c r="F134" s="253"/>
      <c r="G134" s="477"/>
      <c r="H134" s="477"/>
      <c r="I134" s="477"/>
      <c r="J134" s="477"/>
      <c r="K134" s="477"/>
      <c r="L134" s="477"/>
      <c r="M134" s="477"/>
      <c r="N134" s="254"/>
    </row>
    <row r="135" spans="1:29">
      <c r="A135" s="99"/>
      <c r="B135" s="100"/>
      <c r="C135" s="100"/>
      <c r="D135" s="100"/>
      <c r="E135" s="473" t="s">
        <v>156</v>
      </c>
      <c r="F135" s="474"/>
      <c r="G135" s="474"/>
      <c r="H135" s="474"/>
      <c r="I135" s="474"/>
      <c r="J135" s="474"/>
      <c r="K135" s="474"/>
      <c r="L135" s="101"/>
      <c r="M135" s="101"/>
      <c r="N135" s="102"/>
    </row>
    <row r="136" spans="1:29" ht="21.6" thickBot="1">
      <c r="A136" s="110"/>
      <c r="B136" s="111"/>
      <c r="C136" s="111"/>
      <c r="D136" s="111"/>
      <c r="E136" s="475"/>
      <c r="F136" s="475"/>
      <c r="G136" s="475"/>
      <c r="H136" s="475"/>
      <c r="I136" s="475"/>
      <c r="J136" s="475"/>
      <c r="K136" s="475"/>
      <c r="L136" s="112"/>
      <c r="M136" s="112"/>
      <c r="N136" s="113"/>
    </row>
    <row r="137" spans="1:29" ht="82.2" customHeight="1" thickBot="1">
      <c r="A137" s="470" t="s">
        <v>124</v>
      </c>
      <c r="B137" s="471"/>
      <c r="C137" s="471"/>
      <c r="D137" s="471"/>
      <c r="E137" s="471"/>
      <c r="F137" s="471"/>
      <c r="G137" s="471"/>
      <c r="H137" s="471"/>
      <c r="I137" s="471"/>
      <c r="J137" s="471"/>
      <c r="K137" s="471"/>
      <c r="L137" s="471"/>
      <c r="M137" s="471"/>
      <c r="N137" s="47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24.6">
      <c r="A138" s="119" t="s">
        <v>125</v>
      </c>
      <c r="B138" s="151"/>
      <c r="C138" s="151"/>
      <c r="F138" s="152" t="s">
        <v>126</v>
      </c>
      <c r="G138" s="152" t="s">
        <v>127</v>
      </c>
      <c r="H138" s="152"/>
      <c r="I138" s="152"/>
      <c r="J138" s="152"/>
      <c r="K138" s="152"/>
      <c r="L138" s="152"/>
      <c r="M138" s="152"/>
      <c r="N138" s="12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>
      <c r="A139" s="105" t="s">
        <v>128</v>
      </c>
      <c r="F139" s="152"/>
      <c r="G139" s="152" t="s">
        <v>129</v>
      </c>
      <c r="H139" s="152"/>
      <c r="I139" s="152"/>
      <c r="J139" s="152"/>
      <c r="K139" s="152"/>
      <c r="L139" s="152"/>
      <c r="M139" s="152"/>
      <c r="N139" s="123"/>
    </row>
    <row r="140" spans="1:29">
      <c r="A140" s="105"/>
      <c r="F140" s="152"/>
      <c r="G140" s="103"/>
      <c r="H140" s="103"/>
      <c r="I140" s="103"/>
      <c r="J140" s="103"/>
      <c r="K140" s="103"/>
      <c r="L140" s="103"/>
      <c r="M140" s="103"/>
      <c r="N140" s="106"/>
    </row>
    <row r="141" spans="1:29" ht="25.2">
      <c r="A141" s="251" t="s">
        <v>130</v>
      </c>
      <c r="B141" s="252"/>
      <c r="C141" s="252"/>
      <c r="D141" s="252"/>
      <c r="E141" s="252"/>
      <c r="F141" s="253" t="s">
        <v>126</v>
      </c>
      <c r="G141" s="253" t="str">
        <f>'Detail PL'!B10</f>
        <v>CCGT Turkestan LLP</v>
      </c>
      <c r="H141" s="252"/>
      <c r="I141" s="252"/>
      <c r="J141" s="252"/>
      <c r="K141" s="252"/>
      <c r="L141" s="252"/>
      <c r="M141" s="252"/>
      <c r="N141" s="254"/>
    </row>
    <row r="142" spans="1:29" ht="25.2">
      <c r="A142" s="251" t="s">
        <v>131</v>
      </c>
      <c r="B142" s="252"/>
      <c r="C142" s="252"/>
      <c r="D142" s="252"/>
      <c r="E142" s="252"/>
      <c r="F142" s="256"/>
      <c r="G142" s="253"/>
      <c r="H142" s="252"/>
      <c r="I142" s="252"/>
      <c r="J142" s="252"/>
      <c r="K142" s="252"/>
      <c r="L142" s="252"/>
      <c r="M142" s="252"/>
      <c r="N142" s="254"/>
    </row>
    <row r="143" spans="1:29" ht="25.2">
      <c r="A143" s="105"/>
      <c r="F143" s="153"/>
      <c r="G143" s="153"/>
      <c r="H143" s="103"/>
      <c r="I143" s="103"/>
      <c r="J143" s="103"/>
      <c r="K143" s="103"/>
      <c r="L143" s="103"/>
      <c r="M143" s="103"/>
      <c r="N143" s="106"/>
    </row>
    <row r="144" spans="1:29" ht="25.2">
      <c r="A144" s="105" t="s">
        <v>132</v>
      </c>
      <c r="F144" s="152" t="s">
        <v>133</v>
      </c>
      <c r="G144" s="103"/>
      <c r="H144" s="103"/>
      <c r="I144" s="103"/>
      <c r="J144" s="103"/>
      <c r="K144" s="103"/>
      <c r="L144" s="103"/>
      <c r="M144" s="103"/>
      <c r="N144" s="106"/>
    </row>
    <row r="145" spans="1:14">
      <c r="A145" s="105" t="s">
        <v>134</v>
      </c>
      <c r="F145" s="152" t="s">
        <v>135</v>
      </c>
      <c r="G145" s="103"/>
      <c r="H145" s="103"/>
      <c r="I145" s="103"/>
      <c r="J145" s="103"/>
      <c r="K145" s="103"/>
      <c r="L145" s="103"/>
      <c r="M145" s="103"/>
      <c r="N145" s="106"/>
    </row>
    <row r="146" spans="1:14">
      <c r="A146" s="105"/>
      <c r="F146" s="152"/>
      <c r="G146" s="103"/>
      <c r="H146" s="103"/>
      <c r="I146" s="103"/>
      <c r="J146" s="103"/>
      <c r="K146" s="103"/>
      <c r="L146" s="103"/>
      <c r="M146" s="103"/>
      <c r="N146" s="106"/>
    </row>
    <row r="147" spans="1:14" ht="25.2">
      <c r="A147" s="105" t="s">
        <v>136</v>
      </c>
      <c r="F147" s="152" t="s">
        <v>137</v>
      </c>
      <c r="G147" s="152" t="str">
        <f>G113</f>
        <v>PGU-DE-0175</v>
      </c>
      <c r="H147" s="103"/>
      <c r="I147" s="103"/>
      <c r="J147" s="103"/>
      <c r="K147" s="103"/>
      <c r="L147" s="103"/>
      <c r="M147" s="103"/>
      <c r="N147" s="106"/>
    </row>
    <row r="148" spans="1:14">
      <c r="A148" s="105" t="s">
        <v>138</v>
      </c>
      <c r="F148" s="152"/>
      <c r="G148" s="103"/>
      <c r="H148" s="103"/>
      <c r="I148" s="103"/>
      <c r="J148" s="103"/>
      <c r="K148" s="103"/>
      <c r="L148" s="103"/>
      <c r="M148" s="103"/>
      <c r="N148" s="106"/>
    </row>
    <row r="149" spans="1:14">
      <c r="A149" s="105"/>
      <c r="F149" s="152"/>
      <c r="G149" s="103"/>
      <c r="H149" s="103"/>
      <c r="I149" s="103"/>
      <c r="J149" s="103"/>
      <c r="K149" s="103"/>
      <c r="L149" s="103"/>
      <c r="M149" s="103"/>
      <c r="N149" s="106"/>
    </row>
    <row r="150" spans="1:14" ht="25.2">
      <c r="A150" s="107" t="s">
        <v>139</v>
      </c>
      <c r="B150" s="154"/>
      <c r="C150" s="154"/>
      <c r="D150" s="154"/>
      <c r="E150" s="154"/>
      <c r="F150" s="155" t="s">
        <v>126</v>
      </c>
      <c r="G150" s="156" t="str">
        <f>'Summary PL'!D18</f>
        <v>Cables/ Кабели</v>
      </c>
      <c r="H150" s="154"/>
      <c r="I150" s="154"/>
      <c r="J150" s="154"/>
      <c r="K150" s="154"/>
      <c r="L150" s="154"/>
      <c r="M150" s="154"/>
      <c r="N150" s="108"/>
    </row>
    <row r="151" spans="1:14">
      <c r="A151" s="107" t="s">
        <v>140</v>
      </c>
      <c r="B151" s="154"/>
      <c r="C151" s="154"/>
      <c r="D151" s="154"/>
      <c r="E151" s="154"/>
      <c r="F151" s="155"/>
      <c r="G151" s="154"/>
      <c r="H151" s="154"/>
      <c r="I151" s="154"/>
      <c r="J151" s="154"/>
      <c r="K151" s="154"/>
      <c r="L151" s="154"/>
      <c r="M151" s="154"/>
      <c r="N151" s="108"/>
    </row>
    <row r="152" spans="1:14">
      <c r="A152" s="105"/>
      <c r="F152" s="152"/>
      <c r="G152" s="103"/>
      <c r="H152" s="103"/>
      <c r="I152" s="103"/>
      <c r="J152" s="103"/>
      <c r="K152" s="103"/>
      <c r="L152" s="103"/>
      <c r="M152" s="103"/>
      <c r="N152" s="106"/>
    </row>
    <row r="153" spans="1:14" ht="25.2">
      <c r="A153" s="105" t="s">
        <v>141</v>
      </c>
      <c r="F153" s="155" t="s">
        <v>142</v>
      </c>
      <c r="G153" s="152" t="str">
        <f>'Summary PL'!C18</f>
        <v>PGU-DE-0175-STG-OPS-005</v>
      </c>
      <c r="H153" s="103"/>
      <c r="I153" s="103"/>
      <c r="J153" s="103"/>
      <c r="K153" s="103"/>
      <c r="L153" s="103"/>
      <c r="M153" s="103"/>
      <c r="N153" s="106"/>
    </row>
    <row r="154" spans="1:14">
      <c r="A154" s="105" t="s">
        <v>143</v>
      </c>
      <c r="F154" s="152"/>
      <c r="G154" s="152"/>
      <c r="H154" s="103"/>
      <c r="I154" s="103"/>
      <c r="J154" s="103"/>
      <c r="K154" s="103"/>
      <c r="L154" s="103"/>
      <c r="M154" s="103"/>
      <c r="N154" s="106"/>
    </row>
    <row r="155" spans="1:14">
      <c r="A155" s="105"/>
      <c r="F155" s="152"/>
      <c r="G155" s="152"/>
      <c r="H155" s="103"/>
      <c r="I155" s="103"/>
      <c r="J155" s="103"/>
      <c r="K155" s="103"/>
      <c r="L155" s="103"/>
      <c r="M155" s="103"/>
      <c r="N155" s="106"/>
    </row>
    <row r="156" spans="1:14" ht="25.2">
      <c r="A156" s="105" t="s">
        <v>144</v>
      </c>
      <c r="F156" s="152" t="s">
        <v>137</v>
      </c>
      <c r="G156" s="157">
        <f>'Summary PL'!L18</f>
        <v>551</v>
      </c>
      <c r="H156" s="152" t="s">
        <v>145</v>
      </c>
      <c r="I156" s="103"/>
      <c r="J156" s="103"/>
      <c r="K156" s="103"/>
      <c r="L156" s="103"/>
      <c r="M156" s="103"/>
      <c r="N156" s="106"/>
    </row>
    <row r="157" spans="1:14">
      <c r="A157" s="105" t="s">
        <v>146</v>
      </c>
      <c r="F157" s="152"/>
      <c r="G157" s="152"/>
      <c r="H157" s="152"/>
      <c r="I157" s="103"/>
      <c r="J157" s="103"/>
      <c r="K157" s="103"/>
      <c r="L157" s="103"/>
      <c r="M157" s="103"/>
      <c r="N157" s="106"/>
    </row>
    <row r="158" spans="1:14">
      <c r="A158" s="105"/>
      <c r="F158" s="152"/>
      <c r="G158" s="152"/>
      <c r="H158" s="152"/>
      <c r="I158" s="103"/>
      <c r="J158" s="103"/>
      <c r="K158" s="103"/>
      <c r="L158" s="103"/>
      <c r="M158" s="103"/>
      <c r="N158" s="106"/>
    </row>
    <row r="159" spans="1:14" ht="25.2">
      <c r="A159" s="105" t="s">
        <v>147</v>
      </c>
      <c r="F159" s="152" t="s">
        <v>137</v>
      </c>
      <c r="G159" s="157">
        <f>'Summary PL'!M18</f>
        <v>632</v>
      </c>
      <c r="H159" s="152" t="s">
        <v>145</v>
      </c>
      <c r="I159" s="103"/>
      <c r="J159" s="103"/>
      <c r="K159" s="103"/>
      <c r="L159" s="103"/>
      <c r="M159" s="103"/>
      <c r="N159" s="106"/>
    </row>
    <row r="160" spans="1:14">
      <c r="A160" s="105" t="s">
        <v>148</v>
      </c>
      <c r="F160" s="152"/>
      <c r="G160" s="152"/>
      <c r="H160" s="103"/>
      <c r="I160" s="103"/>
      <c r="J160" s="103"/>
      <c r="K160" s="103"/>
      <c r="L160" s="103"/>
      <c r="M160" s="103"/>
      <c r="N160" s="106"/>
    </row>
    <row r="161" spans="1:29">
      <c r="A161" s="105"/>
      <c r="F161" s="152"/>
      <c r="G161" s="152"/>
      <c r="H161" s="103"/>
      <c r="I161" s="103"/>
      <c r="J161" s="103"/>
      <c r="K161" s="103"/>
      <c r="L161" s="103"/>
      <c r="M161" s="103"/>
      <c r="N161" s="106"/>
    </row>
    <row r="162" spans="1:29" ht="24.6">
      <c r="A162" s="109" t="s">
        <v>149</v>
      </c>
      <c r="F162" s="152" t="s">
        <v>137</v>
      </c>
      <c r="G162" s="283">
        <f>'Summary PL'!K18</f>
        <v>1.5209999999999999</v>
      </c>
      <c r="H162" s="158" t="s">
        <v>150</v>
      </c>
      <c r="I162" s="158"/>
      <c r="J162" s="158"/>
      <c r="K162" s="158"/>
      <c r="L162" s="103"/>
      <c r="M162" s="103"/>
      <c r="N162" s="106"/>
    </row>
    <row r="163" spans="1:29">
      <c r="A163" s="105" t="s">
        <v>151</v>
      </c>
      <c r="F163" s="152"/>
      <c r="G163" s="152"/>
      <c r="H163" s="103"/>
      <c r="I163" s="103"/>
      <c r="J163" s="103"/>
      <c r="K163" s="103"/>
      <c r="L163" s="103"/>
      <c r="M163" s="103"/>
      <c r="N163" s="106"/>
    </row>
    <row r="164" spans="1:29" ht="42">
      <c r="A164" s="109" t="s">
        <v>193</v>
      </c>
      <c r="F164" s="151" t="s">
        <v>194</v>
      </c>
      <c r="G164" s="478" t="s">
        <v>195</v>
      </c>
      <c r="H164" s="478"/>
      <c r="I164" s="478"/>
      <c r="J164" s="478"/>
      <c r="K164" s="478"/>
      <c r="L164" s="478"/>
      <c r="M164" s="478"/>
      <c r="N164" s="479"/>
    </row>
    <row r="165" spans="1:29">
      <c r="A165" s="105" t="s">
        <v>196</v>
      </c>
      <c r="F165" s="152"/>
      <c r="G165" s="478"/>
      <c r="H165" s="478"/>
      <c r="I165" s="478"/>
      <c r="J165" s="478"/>
      <c r="K165" s="478"/>
      <c r="L165" s="478"/>
      <c r="M165" s="478"/>
      <c r="N165" s="479"/>
    </row>
    <row r="166" spans="1:29">
      <c r="A166" s="105"/>
      <c r="F166" s="152"/>
      <c r="G166" s="152"/>
      <c r="H166" s="103"/>
      <c r="I166" s="103"/>
      <c r="J166" s="103"/>
      <c r="K166" s="103"/>
      <c r="L166" s="103"/>
      <c r="M166" s="103"/>
      <c r="N166" s="106"/>
    </row>
    <row r="167" spans="1:29" ht="42">
      <c r="A167" s="251" t="s">
        <v>152</v>
      </c>
      <c r="B167" s="252"/>
      <c r="C167" s="252"/>
      <c r="D167" s="252"/>
      <c r="E167" s="252"/>
      <c r="F167" s="258" t="s">
        <v>153</v>
      </c>
      <c r="G167" s="476" t="s">
        <v>154</v>
      </c>
      <c r="H167" s="476"/>
      <c r="I167" s="476"/>
      <c r="J167" s="476"/>
      <c r="K167" s="476"/>
      <c r="L167" s="476"/>
      <c r="M167" s="476"/>
      <c r="N167" s="254"/>
    </row>
    <row r="168" spans="1:29" ht="21.6" thickBot="1">
      <c r="A168" s="251" t="s">
        <v>155</v>
      </c>
      <c r="B168" s="252"/>
      <c r="C168" s="252"/>
      <c r="D168" s="252"/>
      <c r="E168" s="252"/>
      <c r="F168" s="253"/>
      <c r="G168" s="477"/>
      <c r="H168" s="477"/>
      <c r="I168" s="477"/>
      <c r="J168" s="477"/>
      <c r="K168" s="477"/>
      <c r="L168" s="477"/>
      <c r="M168" s="477"/>
      <c r="N168" s="254"/>
    </row>
    <row r="169" spans="1:29">
      <c r="A169" s="99"/>
      <c r="B169" s="100"/>
      <c r="C169" s="100"/>
      <c r="D169" s="100"/>
      <c r="E169" s="473" t="s">
        <v>156</v>
      </c>
      <c r="F169" s="474"/>
      <c r="G169" s="474"/>
      <c r="H169" s="474"/>
      <c r="I169" s="474"/>
      <c r="J169" s="474"/>
      <c r="K169" s="474"/>
      <c r="L169" s="101"/>
      <c r="M169" s="101"/>
      <c r="N169" s="102"/>
    </row>
    <row r="170" spans="1:29" ht="21.6" thickBot="1">
      <c r="A170" s="110"/>
      <c r="B170" s="111"/>
      <c r="C170" s="111"/>
      <c r="D170" s="111"/>
      <c r="E170" s="475"/>
      <c r="F170" s="475"/>
      <c r="G170" s="475"/>
      <c r="H170" s="475"/>
      <c r="I170" s="475"/>
      <c r="J170" s="475"/>
      <c r="K170" s="475"/>
      <c r="L170" s="112"/>
      <c r="M170" s="112"/>
      <c r="N170" s="113"/>
    </row>
    <row r="171" spans="1:29" ht="82.2" customHeight="1" thickBot="1">
      <c r="A171" s="470" t="s">
        <v>124</v>
      </c>
      <c r="B171" s="471"/>
      <c r="C171" s="471"/>
      <c r="D171" s="471"/>
      <c r="E171" s="471"/>
      <c r="F171" s="471"/>
      <c r="G171" s="471"/>
      <c r="H171" s="471"/>
      <c r="I171" s="471"/>
      <c r="J171" s="471"/>
      <c r="K171" s="471"/>
      <c r="L171" s="471"/>
      <c r="M171" s="471"/>
      <c r="N171" s="47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24.6">
      <c r="A172" s="119" t="s">
        <v>125</v>
      </c>
      <c r="B172" s="151"/>
      <c r="C172" s="151"/>
      <c r="F172" s="152" t="s">
        <v>126</v>
      </c>
      <c r="G172" s="152" t="s">
        <v>127</v>
      </c>
      <c r="H172" s="152"/>
      <c r="I172" s="152"/>
      <c r="J172" s="152"/>
      <c r="K172" s="152"/>
      <c r="L172" s="152"/>
      <c r="M172" s="152"/>
      <c r="N172" s="123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>
      <c r="A173" s="105" t="s">
        <v>128</v>
      </c>
      <c r="F173" s="152"/>
      <c r="G173" s="152" t="s">
        <v>129</v>
      </c>
      <c r="H173" s="152"/>
      <c r="I173" s="152"/>
      <c r="J173" s="152"/>
      <c r="K173" s="152"/>
      <c r="L173" s="152"/>
      <c r="M173" s="152"/>
      <c r="N173" s="123"/>
    </row>
    <row r="174" spans="1:29">
      <c r="A174" s="105"/>
      <c r="F174" s="152"/>
      <c r="G174" s="103"/>
      <c r="H174" s="103"/>
      <c r="I174" s="103"/>
      <c r="J174" s="103"/>
      <c r="K174" s="103"/>
      <c r="L174" s="103"/>
      <c r="M174" s="103"/>
      <c r="N174" s="106"/>
    </row>
    <row r="175" spans="1:29" ht="25.2">
      <c r="A175" s="251" t="s">
        <v>130</v>
      </c>
      <c r="B175" s="252"/>
      <c r="C175" s="252"/>
      <c r="D175" s="252"/>
      <c r="E175" s="252"/>
      <c r="F175" s="253" t="s">
        <v>126</v>
      </c>
      <c r="G175" s="285" t="str">
        <f>'Detail PL'!B10</f>
        <v>CCGT Turkestan LLP</v>
      </c>
      <c r="H175" s="252"/>
      <c r="I175" s="252"/>
      <c r="J175" s="252"/>
      <c r="K175" s="252"/>
      <c r="L175" s="252"/>
      <c r="M175" s="252"/>
      <c r="N175" s="254"/>
    </row>
    <row r="176" spans="1:29" ht="25.2">
      <c r="A176" s="251" t="s">
        <v>131</v>
      </c>
      <c r="B176" s="252"/>
      <c r="C176" s="252"/>
      <c r="D176" s="252"/>
      <c r="E176" s="252"/>
      <c r="F176" s="256"/>
      <c r="G176" s="253"/>
      <c r="H176" s="252"/>
      <c r="I176" s="252"/>
      <c r="J176" s="252"/>
      <c r="K176" s="252"/>
      <c r="L176" s="252"/>
      <c r="M176" s="252"/>
      <c r="N176" s="254"/>
    </row>
    <row r="177" spans="1:14" ht="25.2">
      <c r="A177" s="105"/>
      <c r="F177" s="153"/>
      <c r="G177" s="153"/>
      <c r="H177" s="103"/>
      <c r="I177" s="103"/>
      <c r="J177" s="103"/>
      <c r="K177" s="103"/>
      <c r="L177" s="103"/>
      <c r="M177" s="103"/>
      <c r="N177" s="106"/>
    </row>
    <row r="178" spans="1:14" ht="25.2">
      <c r="A178" s="105" t="s">
        <v>132</v>
      </c>
      <c r="F178" s="152" t="s">
        <v>133</v>
      </c>
      <c r="G178" s="103"/>
      <c r="H178" s="103"/>
      <c r="I178" s="103"/>
      <c r="J178" s="103"/>
      <c r="K178" s="103"/>
      <c r="L178" s="103"/>
      <c r="M178" s="103"/>
      <c r="N178" s="106"/>
    </row>
    <row r="179" spans="1:14">
      <c r="A179" s="105" t="s">
        <v>134</v>
      </c>
      <c r="F179" s="152" t="s">
        <v>135</v>
      </c>
      <c r="G179" s="103"/>
      <c r="H179" s="103"/>
      <c r="I179" s="103"/>
      <c r="J179" s="103"/>
      <c r="K179" s="103"/>
      <c r="L179" s="103"/>
      <c r="M179" s="103"/>
      <c r="N179" s="106"/>
    </row>
    <row r="180" spans="1:14">
      <c r="A180" s="105"/>
      <c r="F180" s="152"/>
      <c r="G180" s="103"/>
      <c r="H180" s="103"/>
      <c r="I180" s="103"/>
      <c r="J180" s="103"/>
      <c r="K180" s="103"/>
      <c r="L180" s="103"/>
      <c r="M180" s="103"/>
      <c r="N180" s="106"/>
    </row>
    <row r="181" spans="1:14" ht="25.2">
      <c r="A181" s="105" t="s">
        <v>136</v>
      </c>
      <c r="F181" s="152" t="s">
        <v>137</v>
      </c>
      <c r="G181" s="152" t="str">
        <f>G147</f>
        <v>PGU-DE-0175</v>
      </c>
      <c r="H181" s="103"/>
      <c r="I181" s="103"/>
      <c r="J181" s="103"/>
      <c r="K181" s="103"/>
      <c r="L181" s="103"/>
      <c r="M181" s="103"/>
      <c r="N181" s="106"/>
    </row>
    <row r="182" spans="1:14">
      <c r="A182" s="105" t="s">
        <v>138</v>
      </c>
      <c r="F182" s="152"/>
      <c r="G182" s="103"/>
      <c r="H182" s="103"/>
      <c r="I182" s="103"/>
      <c r="J182" s="103"/>
      <c r="K182" s="103"/>
      <c r="L182" s="103"/>
      <c r="M182" s="103"/>
      <c r="N182" s="106"/>
    </row>
    <row r="183" spans="1:14">
      <c r="A183" s="105"/>
      <c r="F183" s="152"/>
      <c r="G183" s="103"/>
      <c r="H183" s="103"/>
      <c r="I183" s="103"/>
      <c r="J183" s="103"/>
      <c r="K183" s="103"/>
      <c r="L183" s="103"/>
      <c r="M183" s="103"/>
      <c r="N183" s="106"/>
    </row>
    <row r="184" spans="1:14" ht="25.2">
      <c r="A184" s="107" t="s">
        <v>139</v>
      </c>
      <c r="B184" s="154"/>
      <c r="C184" s="154"/>
      <c r="D184" s="154"/>
      <c r="E184" s="154"/>
      <c r="F184" s="155" t="s">
        <v>126</v>
      </c>
      <c r="G184" s="156" t="str">
        <f>'Summary PL'!D19</f>
        <v>Cables/ Кабели</v>
      </c>
      <c r="H184" s="154"/>
      <c r="I184" s="154"/>
      <c r="J184" s="154"/>
      <c r="K184" s="154"/>
      <c r="L184" s="154"/>
      <c r="M184" s="154"/>
      <c r="N184" s="108"/>
    </row>
    <row r="185" spans="1:14">
      <c r="A185" s="107" t="s">
        <v>140</v>
      </c>
      <c r="B185" s="154"/>
      <c r="C185" s="154"/>
      <c r="D185" s="154"/>
      <c r="E185" s="154"/>
      <c r="F185" s="155"/>
      <c r="G185" s="154"/>
      <c r="H185" s="154"/>
      <c r="I185" s="154"/>
      <c r="J185" s="154"/>
      <c r="K185" s="154"/>
      <c r="L185" s="154"/>
      <c r="M185" s="154"/>
      <c r="N185" s="108"/>
    </row>
    <row r="186" spans="1:14">
      <c r="A186" s="105"/>
      <c r="F186" s="152"/>
      <c r="G186" s="103"/>
      <c r="H186" s="103"/>
      <c r="I186" s="103"/>
      <c r="J186" s="103"/>
      <c r="K186" s="103"/>
      <c r="L186" s="103"/>
      <c r="M186" s="103"/>
      <c r="N186" s="106"/>
    </row>
    <row r="187" spans="1:14" ht="25.2">
      <c r="A187" s="105" t="s">
        <v>141</v>
      </c>
      <c r="F187" s="155" t="s">
        <v>142</v>
      </c>
      <c r="G187" s="152" t="str">
        <f>'Summary PL'!C19</f>
        <v>PGU-DE-0175-STG-OPS-006</v>
      </c>
      <c r="H187" s="103"/>
      <c r="I187" s="103"/>
      <c r="J187" s="103"/>
      <c r="K187" s="103"/>
      <c r="L187" s="103"/>
      <c r="M187" s="103"/>
      <c r="N187" s="106"/>
    </row>
    <row r="188" spans="1:14">
      <c r="A188" s="105" t="s">
        <v>143</v>
      </c>
      <c r="F188" s="152"/>
      <c r="G188" s="152"/>
      <c r="H188" s="103"/>
      <c r="I188" s="103"/>
      <c r="J188" s="103"/>
      <c r="K188" s="103"/>
      <c r="L188" s="103"/>
      <c r="M188" s="103"/>
      <c r="N188" s="106"/>
    </row>
    <row r="189" spans="1:14">
      <c r="A189" s="105"/>
      <c r="F189" s="152"/>
      <c r="G189" s="152"/>
      <c r="H189" s="103"/>
      <c r="I189" s="103"/>
      <c r="J189" s="103"/>
      <c r="K189" s="103"/>
      <c r="L189" s="103"/>
      <c r="M189" s="103"/>
      <c r="N189" s="106"/>
    </row>
    <row r="190" spans="1:14" ht="25.2">
      <c r="A190" s="105" t="s">
        <v>144</v>
      </c>
      <c r="F190" s="152" t="s">
        <v>137</v>
      </c>
      <c r="G190" s="157">
        <f>'Summary PL'!L19</f>
        <v>552</v>
      </c>
      <c r="H190" s="152" t="s">
        <v>145</v>
      </c>
      <c r="I190" s="103"/>
      <c r="J190" s="103"/>
      <c r="K190" s="103"/>
      <c r="L190" s="103"/>
      <c r="M190" s="103"/>
      <c r="N190" s="106"/>
    </row>
    <row r="191" spans="1:14">
      <c r="A191" s="105" t="s">
        <v>146</v>
      </c>
      <c r="F191" s="152"/>
      <c r="G191" s="152"/>
      <c r="H191" s="152"/>
      <c r="I191" s="103"/>
      <c r="J191" s="103"/>
      <c r="K191" s="103"/>
      <c r="L191" s="103"/>
      <c r="M191" s="103"/>
      <c r="N191" s="106"/>
    </row>
    <row r="192" spans="1:14">
      <c r="A192" s="105"/>
      <c r="F192" s="152"/>
      <c r="G192" s="152"/>
      <c r="H192" s="152"/>
      <c r="I192" s="103"/>
      <c r="J192" s="103"/>
      <c r="K192" s="103"/>
      <c r="L192" s="103"/>
      <c r="M192" s="103"/>
      <c r="N192" s="106"/>
    </row>
    <row r="193" spans="1:29" ht="25.2">
      <c r="A193" s="105" t="s">
        <v>147</v>
      </c>
      <c r="F193" s="152" t="s">
        <v>137</v>
      </c>
      <c r="G193" s="157">
        <f>'Summary PL'!M19</f>
        <v>633</v>
      </c>
      <c r="H193" s="152" t="s">
        <v>145</v>
      </c>
      <c r="I193" s="103"/>
      <c r="J193" s="103"/>
      <c r="K193" s="103"/>
      <c r="L193" s="103"/>
      <c r="M193" s="103"/>
      <c r="N193" s="106"/>
    </row>
    <row r="194" spans="1:29">
      <c r="A194" s="105" t="s">
        <v>148</v>
      </c>
      <c r="F194" s="152"/>
      <c r="G194" s="152"/>
      <c r="H194" s="103"/>
      <c r="I194" s="103"/>
      <c r="J194" s="103"/>
      <c r="K194" s="103"/>
      <c r="L194" s="103"/>
      <c r="M194" s="103"/>
      <c r="N194" s="106"/>
    </row>
    <row r="195" spans="1:29">
      <c r="A195" s="105"/>
      <c r="F195" s="152"/>
      <c r="G195" s="152"/>
      <c r="H195" s="103"/>
      <c r="I195" s="103"/>
      <c r="J195" s="103"/>
      <c r="K195" s="103"/>
      <c r="L195" s="103"/>
      <c r="M195" s="103"/>
      <c r="N195" s="106"/>
    </row>
    <row r="196" spans="1:29" ht="24.6">
      <c r="A196" s="109" t="s">
        <v>149</v>
      </c>
      <c r="F196" s="152" t="s">
        <v>137</v>
      </c>
      <c r="G196" s="283">
        <f>'Summary PL'!K19</f>
        <v>1.5209999999999999</v>
      </c>
      <c r="H196" s="158" t="s">
        <v>150</v>
      </c>
      <c r="I196" s="158"/>
      <c r="J196" s="158"/>
      <c r="K196" s="158"/>
      <c r="L196" s="103"/>
      <c r="M196" s="103"/>
      <c r="N196" s="106"/>
    </row>
    <row r="197" spans="1:29">
      <c r="A197" s="105" t="s">
        <v>151</v>
      </c>
      <c r="F197" s="152"/>
      <c r="G197" s="152"/>
      <c r="H197" s="103"/>
      <c r="I197" s="103"/>
      <c r="J197" s="103"/>
      <c r="K197" s="103"/>
      <c r="L197" s="103"/>
      <c r="M197" s="103"/>
      <c r="N197" s="106"/>
    </row>
    <row r="198" spans="1:29" ht="42">
      <c r="A198" s="109" t="s">
        <v>193</v>
      </c>
      <c r="F198" s="151" t="s">
        <v>194</v>
      </c>
      <c r="G198" s="478" t="s">
        <v>195</v>
      </c>
      <c r="H198" s="478"/>
      <c r="I198" s="478"/>
      <c r="J198" s="478"/>
      <c r="K198" s="478"/>
      <c r="L198" s="478"/>
      <c r="M198" s="478"/>
      <c r="N198" s="479"/>
    </row>
    <row r="199" spans="1:29">
      <c r="A199" s="105" t="s">
        <v>196</v>
      </c>
      <c r="F199" s="152"/>
      <c r="G199" s="478"/>
      <c r="H199" s="478"/>
      <c r="I199" s="478"/>
      <c r="J199" s="478"/>
      <c r="K199" s="478"/>
      <c r="L199" s="478"/>
      <c r="M199" s="478"/>
      <c r="N199" s="479"/>
    </row>
    <row r="200" spans="1:29">
      <c r="A200" s="105"/>
      <c r="F200" s="152"/>
      <c r="G200" s="152"/>
      <c r="H200" s="103"/>
      <c r="I200" s="103"/>
      <c r="J200" s="103"/>
      <c r="K200" s="103"/>
      <c r="L200" s="103"/>
      <c r="M200" s="103"/>
      <c r="N200" s="106"/>
    </row>
    <row r="201" spans="1:29" ht="42">
      <c r="A201" s="251" t="s">
        <v>152</v>
      </c>
      <c r="B201" s="252"/>
      <c r="C201" s="252"/>
      <c r="D201" s="252"/>
      <c r="E201" s="252"/>
      <c r="F201" s="258" t="s">
        <v>153</v>
      </c>
      <c r="G201" s="476" t="s">
        <v>154</v>
      </c>
      <c r="H201" s="476"/>
      <c r="I201" s="476"/>
      <c r="J201" s="476"/>
      <c r="K201" s="476"/>
      <c r="L201" s="476"/>
      <c r="M201" s="476"/>
      <c r="N201" s="254"/>
    </row>
    <row r="202" spans="1:29" ht="21.6" thickBot="1">
      <c r="A202" s="251" t="s">
        <v>155</v>
      </c>
      <c r="B202" s="252"/>
      <c r="C202" s="252"/>
      <c r="D202" s="252"/>
      <c r="E202" s="252"/>
      <c r="F202" s="253"/>
      <c r="G202" s="477"/>
      <c r="H202" s="477"/>
      <c r="I202" s="477"/>
      <c r="J202" s="477"/>
      <c r="K202" s="477"/>
      <c r="L202" s="477"/>
      <c r="M202" s="477"/>
      <c r="N202" s="254"/>
    </row>
    <row r="203" spans="1:29">
      <c r="A203" s="99"/>
      <c r="B203" s="100"/>
      <c r="C203" s="100"/>
      <c r="D203" s="100"/>
      <c r="E203" s="473" t="s">
        <v>156</v>
      </c>
      <c r="F203" s="474"/>
      <c r="G203" s="474"/>
      <c r="H203" s="474"/>
      <c r="I203" s="474"/>
      <c r="J203" s="474"/>
      <c r="K203" s="474"/>
      <c r="L203" s="101"/>
      <c r="M203" s="101"/>
      <c r="N203" s="102"/>
    </row>
    <row r="204" spans="1:29" ht="21.6" thickBot="1">
      <c r="A204" s="110"/>
      <c r="B204" s="111"/>
      <c r="C204" s="111"/>
      <c r="D204" s="111"/>
      <c r="E204" s="475"/>
      <c r="F204" s="475"/>
      <c r="G204" s="475"/>
      <c r="H204" s="475"/>
      <c r="I204" s="475"/>
      <c r="J204" s="475"/>
      <c r="K204" s="475"/>
      <c r="L204" s="112"/>
      <c r="M204" s="112"/>
      <c r="N204" s="113"/>
    </row>
    <row r="205" spans="1:29" ht="82.2" customHeight="1" thickBot="1">
      <c r="A205" s="470" t="s">
        <v>124</v>
      </c>
      <c r="B205" s="471"/>
      <c r="C205" s="471"/>
      <c r="D205" s="471"/>
      <c r="E205" s="471"/>
      <c r="F205" s="471"/>
      <c r="G205" s="471"/>
      <c r="H205" s="471"/>
      <c r="I205" s="471"/>
      <c r="J205" s="471"/>
      <c r="K205" s="471"/>
      <c r="L205" s="471"/>
      <c r="M205" s="471"/>
      <c r="N205" s="47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24.6">
      <c r="A206" s="119" t="s">
        <v>125</v>
      </c>
      <c r="B206" s="151"/>
      <c r="C206" s="151"/>
      <c r="F206" s="152" t="s">
        <v>126</v>
      </c>
      <c r="G206" s="152" t="s">
        <v>127</v>
      </c>
      <c r="H206" s="152"/>
      <c r="I206" s="152"/>
      <c r="J206" s="152"/>
      <c r="K206" s="152"/>
      <c r="L206" s="152"/>
      <c r="M206" s="152"/>
      <c r="N206" s="123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>
      <c r="A207" s="105" t="s">
        <v>128</v>
      </c>
      <c r="F207" s="152"/>
      <c r="G207" s="152" t="s">
        <v>129</v>
      </c>
      <c r="H207" s="152"/>
      <c r="I207" s="152"/>
      <c r="J207" s="152"/>
      <c r="K207" s="152"/>
      <c r="L207" s="152"/>
      <c r="M207" s="152"/>
      <c r="N207" s="123"/>
    </row>
    <row r="208" spans="1:29">
      <c r="A208" s="105"/>
      <c r="F208" s="152"/>
      <c r="G208" s="103"/>
      <c r="H208" s="103"/>
      <c r="I208" s="103"/>
      <c r="J208" s="103"/>
      <c r="K208" s="103"/>
      <c r="L208" s="103"/>
      <c r="M208" s="103"/>
      <c r="N208" s="106"/>
    </row>
    <row r="209" spans="1:14" ht="25.2">
      <c r="A209" s="251" t="s">
        <v>130</v>
      </c>
      <c r="B209" s="252"/>
      <c r="C209" s="252"/>
      <c r="D209" s="252"/>
      <c r="E209" s="252"/>
      <c r="F209" s="253" t="s">
        <v>126</v>
      </c>
      <c r="G209" s="285" t="str">
        <f>'Detail PL'!B10</f>
        <v>CCGT Turkestan LLP</v>
      </c>
      <c r="H209" s="252"/>
      <c r="I209" s="252"/>
      <c r="J209" s="252"/>
      <c r="K209" s="252"/>
      <c r="L209" s="252"/>
      <c r="M209" s="252"/>
      <c r="N209" s="254"/>
    </row>
    <row r="210" spans="1:14" ht="25.2">
      <c r="A210" s="251" t="s">
        <v>131</v>
      </c>
      <c r="B210" s="252"/>
      <c r="C210" s="252"/>
      <c r="D210" s="252"/>
      <c r="E210" s="252"/>
      <c r="F210" s="256"/>
      <c r="G210" s="253"/>
      <c r="H210" s="252"/>
      <c r="I210" s="252"/>
      <c r="J210" s="252"/>
      <c r="K210" s="252"/>
      <c r="L210" s="252"/>
      <c r="M210" s="252"/>
      <c r="N210" s="254"/>
    </row>
    <row r="211" spans="1:14" ht="25.2">
      <c r="A211" s="105"/>
      <c r="F211" s="153"/>
      <c r="G211" s="153"/>
      <c r="H211" s="103"/>
      <c r="I211" s="103"/>
      <c r="J211" s="103"/>
      <c r="K211" s="103"/>
      <c r="L211" s="103"/>
      <c r="M211" s="103"/>
      <c r="N211" s="106"/>
    </row>
    <row r="212" spans="1:14" ht="25.2">
      <c r="A212" s="105" t="s">
        <v>132</v>
      </c>
      <c r="F212" s="152" t="s">
        <v>133</v>
      </c>
      <c r="G212" s="103"/>
      <c r="H212" s="103"/>
      <c r="I212" s="103"/>
      <c r="J212" s="103"/>
      <c r="K212" s="103"/>
      <c r="L212" s="103"/>
      <c r="M212" s="103"/>
      <c r="N212" s="106"/>
    </row>
    <row r="213" spans="1:14">
      <c r="A213" s="105" t="s">
        <v>134</v>
      </c>
      <c r="F213" s="152" t="s">
        <v>135</v>
      </c>
      <c r="G213" s="103"/>
      <c r="H213" s="103"/>
      <c r="I213" s="103"/>
      <c r="J213" s="103"/>
      <c r="K213" s="103"/>
      <c r="L213" s="103"/>
      <c r="M213" s="103"/>
      <c r="N213" s="106"/>
    </row>
    <row r="214" spans="1:14">
      <c r="A214" s="105"/>
      <c r="F214" s="152"/>
      <c r="G214" s="103"/>
      <c r="H214" s="103"/>
      <c r="I214" s="103"/>
      <c r="J214" s="103"/>
      <c r="K214" s="103"/>
      <c r="L214" s="103"/>
      <c r="M214" s="103"/>
      <c r="N214" s="106"/>
    </row>
    <row r="215" spans="1:14" ht="25.2">
      <c r="A215" s="105" t="s">
        <v>136</v>
      </c>
      <c r="F215" s="152" t="s">
        <v>137</v>
      </c>
      <c r="G215" s="152" t="str">
        <f>G181</f>
        <v>PGU-DE-0175</v>
      </c>
      <c r="H215" s="103"/>
      <c r="I215" s="103"/>
      <c r="J215" s="103"/>
      <c r="K215" s="103"/>
      <c r="L215" s="103"/>
      <c r="M215" s="103"/>
      <c r="N215" s="106"/>
    </row>
    <row r="216" spans="1:14">
      <c r="A216" s="105" t="s">
        <v>138</v>
      </c>
      <c r="F216" s="152"/>
      <c r="G216" s="103"/>
      <c r="H216" s="103"/>
      <c r="I216" s="103"/>
      <c r="J216" s="103"/>
      <c r="K216" s="103"/>
      <c r="L216" s="103"/>
      <c r="M216" s="103"/>
      <c r="N216" s="106"/>
    </row>
    <row r="217" spans="1:14">
      <c r="A217" s="105"/>
      <c r="F217" s="152"/>
      <c r="G217" s="103"/>
      <c r="H217" s="103"/>
      <c r="I217" s="103"/>
      <c r="J217" s="103"/>
      <c r="K217" s="103"/>
      <c r="L217" s="103"/>
      <c r="M217" s="103"/>
      <c r="N217" s="106"/>
    </row>
    <row r="218" spans="1:14" ht="25.2">
      <c r="A218" s="107" t="s">
        <v>139</v>
      </c>
      <c r="B218" s="154"/>
      <c r="C218" s="154"/>
      <c r="D218" s="154"/>
      <c r="E218" s="154"/>
      <c r="F218" s="155" t="s">
        <v>126</v>
      </c>
      <c r="G218" s="156" t="str">
        <f>'Summary PL'!D20</f>
        <v>Cables/ Кабели</v>
      </c>
      <c r="H218" s="154"/>
      <c r="I218" s="154"/>
      <c r="J218" s="154"/>
      <c r="K218" s="154"/>
      <c r="L218" s="154"/>
      <c r="M218" s="154"/>
      <c r="N218" s="108"/>
    </row>
    <row r="219" spans="1:14">
      <c r="A219" s="107" t="s">
        <v>140</v>
      </c>
      <c r="B219" s="154"/>
      <c r="C219" s="154"/>
      <c r="D219" s="154"/>
      <c r="E219" s="154"/>
      <c r="F219" s="155"/>
      <c r="G219" s="154"/>
      <c r="H219" s="154"/>
      <c r="I219" s="154"/>
      <c r="J219" s="154"/>
      <c r="K219" s="154"/>
      <c r="L219" s="154"/>
      <c r="M219" s="154"/>
      <c r="N219" s="108"/>
    </row>
    <row r="220" spans="1:14">
      <c r="A220" s="105"/>
      <c r="F220" s="152"/>
      <c r="G220" s="103"/>
      <c r="H220" s="103"/>
      <c r="I220" s="103"/>
      <c r="J220" s="103"/>
      <c r="K220" s="103"/>
      <c r="L220" s="103"/>
      <c r="M220" s="103"/>
      <c r="N220" s="106"/>
    </row>
    <row r="221" spans="1:14" ht="25.2">
      <c r="A221" s="105" t="s">
        <v>141</v>
      </c>
      <c r="F221" s="155" t="s">
        <v>142</v>
      </c>
      <c r="G221" s="152" t="str">
        <f>'Summary PL'!C20</f>
        <v>PGU-DE-0175-STG-OPS-007</v>
      </c>
      <c r="H221" s="103"/>
      <c r="I221" s="103"/>
      <c r="J221" s="103"/>
      <c r="K221" s="103"/>
      <c r="L221" s="103"/>
      <c r="M221" s="103"/>
      <c r="N221" s="106"/>
    </row>
    <row r="222" spans="1:14">
      <c r="A222" s="105" t="s">
        <v>143</v>
      </c>
      <c r="F222" s="152"/>
      <c r="G222" s="152"/>
      <c r="H222" s="103"/>
      <c r="I222" s="103"/>
      <c r="J222" s="103"/>
      <c r="K222" s="103"/>
      <c r="L222" s="103"/>
      <c r="M222" s="103"/>
      <c r="N222" s="106"/>
    </row>
    <row r="223" spans="1:14">
      <c r="A223" s="105"/>
      <c r="F223" s="152"/>
      <c r="G223" s="152"/>
      <c r="H223" s="103"/>
      <c r="I223" s="103"/>
      <c r="J223" s="103"/>
      <c r="K223" s="103"/>
      <c r="L223" s="103"/>
      <c r="M223" s="103"/>
      <c r="N223" s="106"/>
    </row>
    <row r="224" spans="1:14" ht="25.2">
      <c r="A224" s="105" t="s">
        <v>144</v>
      </c>
      <c r="F224" s="152" t="s">
        <v>137</v>
      </c>
      <c r="G224" s="157">
        <f>'Summary PL'!L20</f>
        <v>560</v>
      </c>
      <c r="H224" s="152" t="s">
        <v>145</v>
      </c>
      <c r="I224" s="103"/>
      <c r="J224" s="103"/>
      <c r="K224" s="103"/>
      <c r="L224" s="103"/>
      <c r="M224" s="103"/>
      <c r="N224" s="106"/>
    </row>
    <row r="225" spans="1:29">
      <c r="A225" s="105" t="s">
        <v>146</v>
      </c>
      <c r="F225" s="152"/>
      <c r="G225" s="152"/>
      <c r="H225" s="152"/>
      <c r="I225" s="103"/>
      <c r="J225" s="103"/>
      <c r="K225" s="103"/>
      <c r="L225" s="103"/>
      <c r="M225" s="103"/>
      <c r="N225" s="106"/>
    </row>
    <row r="226" spans="1:29">
      <c r="A226" s="105"/>
      <c r="F226" s="152"/>
      <c r="G226" s="152"/>
      <c r="H226" s="152"/>
      <c r="I226" s="103"/>
      <c r="J226" s="103"/>
      <c r="K226" s="103"/>
      <c r="L226" s="103"/>
      <c r="M226" s="103"/>
      <c r="N226" s="106"/>
    </row>
    <row r="227" spans="1:29" ht="25.2">
      <c r="A227" s="105" t="s">
        <v>147</v>
      </c>
      <c r="F227" s="152" t="s">
        <v>137</v>
      </c>
      <c r="G227" s="157">
        <f>'Summary PL'!M20</f>
        <v>641</v>
      </c>
      <c r="H227" s="152" t="s">
        <v>145</v>
      </c>
      <c r="I227" s="103"/>
      <c r="J227" s="103"/>
      <c r="K227" s="103"/>
      <c r="L227" s="103"/>
      <c r="M227" s="103"/>
      <c r="N227" s="106"/>
    </row>
    <row r="228" spans="1:29">
      <c r="A228" s="105" t="s">
        <v>148</v>
      </c>
      <c r="F228" s="152"/>
      <c r="G228" s="152"/>
      <c r="H228" s="103"/>
      <c r="I228" s="103"/>
      <c r="J228" s="103"/>
      <c r="K228" s="103"/>
      <c r="L228" s="103"/>
      <c r="M228" s="103"/>
      <c r="N228" s="106"/>
    </row>
    <row r="229" spans="1:29">
      <c r="A229" s="105"/>
      <c r="F229" s="152"/>
      <c r="G229" s="152"/>
      <c r="H229" s="103"/>
      <c r="I229" s="103"/>
      <c r="J229" s="103"/>
      <c r="K229" s="103"/>
      <c r="L229" s="103"/>
      <c r="M229" s="103"/>
      <c r="N229" s="106"/>
    </row>
    <row r="230" spans="1:29" ht="24.6">
      <c r="A230" s="109" t="s">
        <v>149</v>
      </c>
      <c r="F230" s="152" t="s">
        <v>137</v>
      </c>
      <c r="G230" s="283">
        <f>'Summary PL'!K20</f>
        <v>1.5209999999999999</v>
      </c>
      <c r="H230" s="158" t="s">
        <v>150</v>
      </c>
      <c r="I230" s="158"/>
      <c r="J230" s="158"/>
      <c r="K230" s="158"/>
      <c r="L230" s="103"/>
      <c r="M230" s="103"/>
      <c r="N230" s="106"/>
    </row>
    <row r="231" spans="1:29">
      <c r="A231" s="105" t="s">
        <v>151</v>
      </c>
      <c r="F231" s="152"/>
      <c r="G231" s="152"/>
      <c r="H231" s="103"/>
      <c r="I231" s="103"/>
      <c r="J231" s="103"/>
      <c r="K231" s="103"/>
      <c r="L231" s="103"/>
      <c r="M231" s="103"/>
      <c r="N231" s="106"/>
    </row>
    <row r="232" spans="1:29" ht="42">
      <c r="A232" s="109" t="s">
        <v>193</v>
      </c>
      <c r="F232" s="151" t="s">
        <v>194</v>
      </c>
      <c r="G232" s="478" t="s">
        <v>195</v>
      </c>
      <c r="H232" s="478"/>
      <c r="I232" s="478"/>
      <c r="J232" s="478"/>
      <c r="K232" s="478"/>
      <c r="L232" s="478"/>
      <c r="M232" s="478"/>
      <c r="N232" s="479"/>
    </row>
    <row r="233" spans="1:29">
      <c r="A233" s="105" t="s">
        <v>196</v>
      </c>
      <c r="F233" s="152"/>
      <c r="G233" s="478"/>
      <c r="H233" s="478"/>
      <c r="I233" s="478"/>
      <c r="J233" s="478"/>
      <c r="K233" s="478"/>
      <c r="L233" s="478"/>
      <c r="M233" s="478"/>
      <c r="N233" s="479"/>
    </row>
    <row r="234" spans="1:29">
      <c r="A234" s="105"/>
      <c r="F234" s="152"/>
      <c r="G234" s="152"/>
      <c r="H234" s="103"/>
      <c r="I234" s="103"/>
      <c r="J234" s="103"/>
      <c r="K234" s="103"/>
      <c r="L234" s="103"/>
      <c r="M234" s="103"/>
      <c r="N234" s="106"/>
    </row>
    <row r="235" spans="1:29" ht="42">
      <c r="A235" s="251" t="s">
        <v>152</v>
      </c>
      <c r="B235" s="252"/>
      <c r="C235" s="252"/>
      <c r="D235" s="252"/>
      <c r="E235" s="252"/>
      <c r="F235" s="258" t="s">
        <v>153</v>
      </c>
      <c r="G235" s="476" t="s">
        <v>154</v>
      </c>
      <c r="H235" s="476"/>
      <c r="I235" s="476"/>
      <c r="J235" s="476"/>
      <c r="K235" s="476"/>
      <c r="L235" s="476"/>
      <c r="M235" s="476"/>
      <c r="N235" s="254"/>
    </row>
    <row r="236" spans="1:29" ht="21.6" thickBot="1">
      <c r="A236" s="251" t="s">
        <v>155</v>
      </c>
      <c r="B236" s="252"/>
      <c r="C236" s="252"/>
      <c r="D236" s="252"/>
      <c r="E236" s="252"/>
      <c r="F236" s="253"/>
      <c r="G236" s="477"/>
      <c r="H236" s="477"/>
      <c r="I236" s="477"/>
      <c r="J236" s="477"/>
      <c r="K236" s="477"/>
      <c r="L236" s="477"/>
      <c r="M236" s="477"/>
      <c r="N236" s="254"/>
    </row>
    <row r="237" spans="1:29">
      <c r="A237" s="99"/>
      <c r="B237" s="100"/>
      <c r="C237" s="100"/>
      <c r="D237" s="100"/>
      <c r="E237" s="473" t="s">
        <v>156</v>
      </c>
      <c r="F237" s="474"/>
      <c r="G237" s="474"/>
      <c r="H237" s="474"/>
      <c r="I237" s="474"/>
      <c r="J237" s="474"/>
      <c r="K237" s="474"/>
      <c r="L237" s="101"/>
      <c r="M237" s="101"/>
      <c r="N237" s="102"/>
    </row>
    <row r="238" spans="1:29" ht="21.6" thickBot="1">
      <c r="A238" s="110"/>
      <c r="B238" s="111"/>
      <c r="C238" s="111"/>
      <c r="D238" s="111"/>
      <c r="E238" s="475"/>
      <c r="F238" s="475"/>
      <c r="G238" s="475"/>
      <c r="H238" s="475"/>
      <c r="I238" s="475"/>
      <c r="J238" s="475"/>
      <c r="K238" s="475"/>
      <c r="L238" s="112"/>
      <c r="M238" s="112"/>
      <c r="N238" s="113"/>
    </row>
    <row r="239" spans="1:29" ht="82.2" customHeight="1" thickBot="1">
      <c r="A239" s="470" t="s">
        <v>124</v>
      </c>
      <c r="B239" s="471"/>
      <c r="C239" s="471"/>
      <c r="D239" s="471"/>
      <c r="E239" s="471"/>
      <c r="F239" s="471"/>
      <c r="G239" s="471"/>
      <c r="H239" s="471"/>
      <c r="I239" s="471"/>
      <c r="J239" s="471"/>
      <c r="K239" s="471"/>
      <c r="L239" s="471"/>
      <c r="M239" s="471"/>
      <c r="N239" s="47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24.6">
      <c r="A240" s="119" t="s">
        <v>125</v>
      </c>
      <c r="B240" s="151"/>
      <c r="C240" s="151"/>
      <c r="F240" s="152" t="s">
        <v>126</v>
      </c>
      <c r="G240" s="152" t="s">
        <v>127</v>
      </c>
      <c r="H240" s="152"/>
      <c r="I240" s="152"/>
      <c r="J240" s="152"/>
      <c r="K240" s="152"/>
      <c r="L240" s="152"/>
      <c r="M240" s="152"/>
      <c r="N240" s="123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14">
      <c r="A241" s="105" t="s">
        <v>128</v>
      </c>
      <c r="F241" s="152"/>
      <c r="G241" s="152" t="s">
        <v>129</v>
      </c>
      <c r="H241" s="152"/>
      <c r="I241" s="152"/>
      <c r="J241" s="152"/>
      <c r="K241" s="152"/>
      <c r="L241" s="152"/>
      <c r="M241" s="152"/>
      <c r="N241" s="123"/>
    </row>
    <row r="242" spans="1:14">
      <c r="A242" s="105"/>
      <c r="F242" s="152"/>
      <c r="G242" s="103"/>
      <c r="H242" s="103"/>
      <c r="I242" s="103"/>
      <c r="J242" s="103"/>
      <c r="K242" s="103"/>
      <c r="L242" s="103"/>
      <c r="M242" s="103"/>
      <c r="N242" s="106"/>
    </row>
    <row r="243" spans="1:14" ht="25.2">
      <c r="A243" s="251" t="s">
        <v>130</v>
      </c>
      <c r="B243" s="252"/>
      <c r="C243" s="252"/>
      <c r="D243" s="252"/>
      <c r="E243" s="252"/>
      <c r="F243" s="253" t="s">
        <v>126</v>
      </c>
      <c r="G243" s="285" t="str">
        <f>'Detail PL'!B10</f>
        <v>CCGT Turkestan LLP</v>
      </c>
      <c r="H243" s="252"/>
      <c r="I243" s="252"/>
      <c r="J243" s="252"/>
      <c r="K243" s="252"/>
      <c r="L243" s="252"/>
      <c r="M243" s="252"/>
      <c r="N243" s="254"/>
    </row>
    <row r="244" spans="1:14" ht="25.2">
      <c r="A244" s="251" t="s">
        <v>131</v>
      </c>
      <c r="B244" s="252"/>
      <c r="C244" s="252"/>
      <c r="D244" s="252"/>
      <c r="E244" s="252"/>
      <c r="F244" s="256"/>
      <c r="G244" s="253"/>
      <c r="H244" s="252"/>
      <c r="I244" s="252"/>
      <c r="J244" s="252"/>
      <c r="K244" s="252"/>
      <c r="L244" s="252"/>
      <c r="M244" s="252"/>
      <c r="N244" s="254"/>
    </row>
    <row r="245" spans="1:14" ht="25.2">
      <c r="A245" s="105"/>
      <c r="F245" s="153"/>
      <c r="G245" s="153"/>
      <c r="H245" s="103"/>
      <c r="I245" s="103"/>
      <c r="J245" s="103"/>
      <c r="K245" s="103"/>
      <c r="L245" s="103"/>
      <c r="M245" s="103"/>
      <c r="N245" s="106"/>
    </row>
    <row r="246" spans="1:14" ht="25.2">
      <c r="A246" s="105" t="s">
        <v>132</v>
      </c>
      <c r="F246" s="152" t="s">
        <v>133</v>
      </c>
      <c r="G246" s="103"/>
      <c r="H246" s="103"/>
      <c r="I246" s="103"/>
      <c r="J246" s="103"/>
      <c r="K246" s="103"/>
      <c r="L246" s="103"/>
      <c r="M246" s="103"/>
      <c r="N246" s="106"/>
    </row>
    <row r="247" spans="1:14">
      <c r="A247" s="105" t="s">
        <v>134</v>
      </c>
      <c r="F247" s="152" t="s">
        <v>135</v>
      </c>
      <c r="G247" s="103"/>
      <c r="H247" s="103"/>
      <c r="I247" s="103"/>
      <c r="J247" s="103"/>
      <c r="K247" s="103"/>
      <c r="L247" s="103"/>
      <c r="M247" s="103"/>
      <c r="N247" s="106"/>
    </row>
    <row r="248" spans="1:14">
      <c r="A248" s="105"/>
      <c r="F248" s="152"/>
      <c r="G248" s="103"/>
      <c r="H248" s="103"/>
      <c r="I248" s="103"/>
      <c r="J248" s="103"/>
      <c r="K248" s="103"/>
      <c r="L248" s="103"/>
      <c r="M248" s="103"/>
      <c r="N248" s="106"/>
    </row>
    <row r="249" spans="1:14" ht="25.2">
      <c r="A249" s="105" t="s">
        <v>136</v>
      </c>
      <c r="F249" s="152" t="s">
        <v>137</v>
      </c>
      <c r="G249" s="152" t="str">
        <f>G215</f>
        <v>PGU-DE-0175</v>
      </c>
      <c r="H249" s="103"/>
      <c r="I249" s="103"/>
      <c r="J249" s="103"/>
      <c r="K249" s="103"/>
      <c r="L249" s="103"/>
      <c r="M249" s="103"/>
      <c r="N249" s="106"/>
    </row>
    <row r="250" spans="1:14">
      <c r="A250" s="105" t="s">
        <v>138</v>
      </c>
      <c r="F250" s="152"/>
      <c r="G250" s="103"/>
      <c r="H250" s="103"/>
      <c r="I250" s="103"/>
      <c r="J250" s="103"/>
      <c r="K250" s="103"/>
      <c r="L250" s="103"/>
      <c r="M250" s="103"/>
      <c r="N250" s="106"/>
    </row>
    <row r="251" spans="1:14">
      <c r="A251" s="105"/>
      <c r="F251" s="152"/>
      <c r="G251" s="103"/>
      <c r="H251" s="103"/>
      <c r="I251" s="103"/>
      <c r="J251" s="103"/>
      <c r="K251" s="103"/>
      <c r="L251" s="103"/>
      <c r="M251" s="103"/>
      <c r="N251" s="106"/>
    </row>
    <row r="252" spans="1:14" ht="25.2">
      <c r="A252" s="107" t="s">
        <v>139</v>
      </c>
      <c r="B252" s="154"/>
      <c r="C252" s="154"/>
      <c r="D252" s="154"/>
      <c r="E252" s="154"/>
      <c r="F252" s="155" t="s">
        <v>126</v>
      </c>
      <c r="G252" s="156" t="str">
        <f>'Summary PL'!D21</f>
        <v>Cables/ Кабели</v>
      </c>
      <c r="H252" s="154"/>
      <c r="I252" s="154"/>
      <c r="J252" s="154"/>
      <c r="K252" s="154"/>
      <c r="L252" s="154"/>
      <c r="M252" s="154"/>
      <c r="N252" s="108"/>
    </row>
    <row r="253" spans="1:14">
      <c r="A253" s="107" t="s">
        <v>140</v>
      </c>
      <c r="B253" s="154"/>
      <c r="C253" s="154"/>
      <c r="D253" s="154"/>
      <c r="E253" s="154"/>
      <c r="F253" s="155"/>
      <c r="G253" s="154"/>
      <c r="H253" s="154"/>
      <c r="I253" s="154"/>
      <c r="J253" s="154"/>
      <c r="K253" s="154"/>
      <c r="L253" s="154"/>
      <c r="M253" s="154"/>
      <c r="N253" s="108"/>
    </row>
    <row r="254" spans="1:14">
      <c r="A254" s="105"/>
      <c r="F254" s="152"/>
      <c r="G254" s="103"/>
      <c r="H254" s="103"/>
      <c r="I254" s="103"/>
      <c r="J254" s="103"/>
      <c r="K254" s="103"/>
      <c r="L254" s="103"/>
      <c r="M254" s="103"/>
      <c r="N254" s="106"/>
    </row>
    <row r="255" spans="1:14" ht="25.2">
      <c r="A255" s="105" t="s">
        <v>141</v>
      </c>
      <c r="F255" s="155" t="s">
        <v>142</v>
      </c>
      <c r="G255" s="152" t="str">
        <f>'Summary PL'!C21</f>
        <v>PGU-DE-0175-STG-OPS-008</v>
      </c>
      <c r="H255" s="103"/>
      <c r="I255" s="103"/>
      <c r="J255" s="103"/>
      <c r="K255" s="103"/>
      <c r="L255" s="103"/>
      <c r="M255" s="103"/>
      <c r="N255" s="106"/>
    </row>
    <row r="256" spans="1:14">
      <c r="A256" s="105" t="s">
        <v>143</v>
      </c>
      <c r="F256" s="152"/>
      <c r="G256" s="2"/>
      <c r="H256" s="103"/>
      <c r="I256" s="103"/>
      <c r="J256" s="103"/>
      <c r="K256" s="103"/>
      <c r="L256" s="103"/>
      <c r="M256" s="103"/>
      <c r="N256" s="106"/>
    </row>
    <row r="257" spans="1:14">
      <c r="A257" s="105"/>
      <c r="F257" s="152"/>
      <c r="G257" s="152"/>
      <c r="H257" s="103"/>
      <c r="I257" s="103"/>
      <c r="J257" s="103"/>
      <c r="K257" s="103"/>
      <c r="L257" s="103"/>
      <c r="M257" s="103"/>
      <c r="N257" s="106"/>
    </row>
    <row r="258" spans="1:14" ht="25.2">
      <c r="A258" s="105" t="s">
        <v>144</v>
      </c>
      <c r="F258" s="152" t="s">
        <v>137</v>
      </c>
      <c r="G258" s="157">
        <f>'Summary PL'!L21</f>
        <v>552</v>
      </c>
      <c r="H258" s="152" t="s">
        <v>145</v>
      </c>
      <c r="I258" s="103"/>
      <c r="J258" s="103"/>
      <c r="K258" s="103"/>
      <c r="L258" s="103"/>
      <c r="M258" s="103"/>
      <c r="N258" s="106"/>
    </row>
    <row r="259" spans="1:14">
      <c r="A259" s="105" t="s">
        <v>146</v>
      </c>
      <c r="F259" s="152"/>
      <c r="G259" s="152"/>
      <c r="H259" s="152"/>
      <c r="I259" s="103"/>
      <c r="J259" s="103"/>
      <c r="K259" s="103"/>
      <c r="L259" s="103"/>
      <c r="M259" s="103"/>
      <c r="N259" s="106"/>
    </row>
    <row r="260" spans="1:14">
      <c r="A260" s="105"/>
      <c r="F260" s="152"/>
      <c r="G260" s="152"/>
      <c r="H260" s="152"/>
      <c r="I260" s="103"/>
      <c r="J260" s="103"/>
      <c r="K260" s="103"/>
      <c r="L260" s="103"/>
      <c r="M260" s="103"/>
      <c r="N260" s="106"/>
    </row>
    <row r="261" spans="1:14" ht="25.2">
      <c r="A261" s="105" t="s">
        <v>147</v>
      </c>
      <c r="F261" s="152" t="s">
        <v>137</v>
      </c>
      <c r="G261" s="157">
        <f>'Summary PL'!M21</f>
        <v>633</v>
      </c>
      <c r="H261" s="152" t="s">
        <v>145</v>
      </c>
      <c r="I261" s="103"/>
      <c r="J261" s="103"/>
      <c r="K261" s="103"/>
      <c r="L261" s="103"/>
      <c r="M261" s="103"/>
      <c r="N261" s="106"/>
    </row>
    <row r="262" spans="1:14">
      <c r="A262" s="105" t="s">
        <v>148</v>
      </c>
      <c r="F262" s="152"/>
      <c r="G262" s="152"/>
      <c r="H262" s="103"/>
      <c r="I262" s="103"/>
      <c r="J262" s="103"/>
      <c r="K262" s="103"/>
      <c r="L262" s="103"/>
      <c r="M262" s="103"/>
      <c r="N262" s="106"/>
    </row>
    <row r="263" spans="1:14">
      <c r="A263" s="105"/>
      <c r="F263" s="152"/>
      <c r="G263" s="152"/>
      <c r="H263" s="103"/>
      <c r="I263" s="103"/>
      <c r="J263" s="103"/>
      <c r="K263" s="103"/>
      <c r="L263" s="103"/>
      <c r="M263" s="103"/>
      <c r="N263" s="106"/>
    </row>
    <row r="264" spans="1:14" ht="24.6">
      <c r="A264" s="109" t="s">
        <v>149</v>
      </c>
      <c r="F264" s="152" t="s">
        <v>137</v>
      </c>
      <c r="G264" s="283">
        <f>'Summary PL'!K21</f>
        <v>1.5209999999999999</v>
      </c>
      <c r="H264" s="158" t="s">
        <v>150</v>
      </c>
      <c r="I264" s="158"/>
      <c r="J264" s="158"/>
      <c r="K264" s="158"/>
      <c r="L264" s="103"/>
      <c r="M264" s="103"/>
      <c r="N264" s="106"/>
    </row>
    <row r="265" spans="1:14">
      <c r="A265" s="105" t="s">
        <v>151</v>
      </c>
      <c r="F265" s="152"/>
      <c r="G265" s="152"/>
      <c r="H265" s="103"/>
      <c r="I265" s="103"/>
      <c r="J265" s="103"/>
      <c r="K265" s="103"/>
      <c r="L265" s="103"/>
      <c r="M265" s="103"/>
      <c r="N265" s="106"/>
    </row>
    <row r="266" spans="1:14" ht="42">
      <c r="A266" s="109" t="s">
        <v>193</v>
      </c>
      <c r="F266" s="151" t="s">
        <v>194</v>
      </c>
      <c r="G266" s="478" t="s">
        <v>195</v>
      </c>
      <c r="H266" s="478"/>
      <c r="I266" s="478"/>
      <c r="J266" s="478"/>
      <c r="K266" s="478"/>
      <c r="L266" s="478"/>
      <c r="M266" s="478"/>
      <c r="N266" s="479"/>
    </row>
    <row r="267" spans="1:14">
      <c r="A267" s="105" t="s">
        <v>196</v>
      </c>
      <c r="F267" s="152"/>
      <c r="G267" s="478"/>
      <c r="H267" s="478"/>
      <c r="I267" s="478"/>
      <c r="J267" s="478"/>
      <c r="K267" s="478"/>
      <c r="L267" s="478"/>
      <c r="M267" s="478"/>
      <c r="N267" s="479"/>
    </row>
    <row r="268" spans="1:14">
      <c r="A268" s="105"/>
      <c r="F268" s="152"/>
      <c r="G268" s="152"/>
      <c r="H268" s="103"/>
      <c r="I268" s="103"/>
      <c r="J268" s="103"/>
      <c r="K268" s="103"/>
      <c r="L268" s="103"/>
      <c r="M268" s="103"/>
      <c r="N268" s="106"/>
    </row>
    <row r="269" spans="1:14" ht="42">
      <c r="A269" s="251" t="s">
        <v>152</v>
      </c>
      <c r="B269" s="252"/>
      <c r="C269" s="252"/>
      <c r="D269" s="252"/>
      <c r="E269" s="252"/>
      <c r="F269" s="258" t="s">
        <v>153</v>
      </c>
      <c r="G269" s="476" t="s">
        <v>154</v>
      </c>
      <c r="H269" s="476"/>
      <c r="I269" s="476"/>
      <c r="J269" s="476"/>
      <c r="K269" s="476"/>
      <c r="L269" s="476"/>
      <c r="M269" s="476"/>
      <c r="N269" s="254"/>
    </row>
    <row r="270" spans="1:14" ht="21.6" thickBot="1">
      <c r="A270" s="251" t="s">
        <v>155</v>
      </c>
      <c r="B270" s="252"/>
      <c r="C270" s="252"/>
      <c r="D270" s="252"/>
      <c r="E270" s="252"/>
      <c r="F270" s="253"/>
      <c r="G270" s="477"/>
      <c r="H270" s="477"/>
      <c r="I270" s="477"/>
      <c r="J270" s="477"/>
      <c r="K270" s="477"/>
      <c r="L270" s="477"/>
      <c r="M270" s="477"/>
      <c r="N270" s="254"/>
    </row>
    <row r="271" spans="1:14">
      <c r="A271" s="99"/>
      <c r="B271" s="100"/>
      <c r="C271" s="100"/>
      <c r="D271" s="100"/>
      <c r="E271" s="473" t="s">
        <v>156</v>
      </c>
      <c r="F271" s="474"/>
      <c r="G271" s="474"/>
      <c r="H271" s="474"/>
      <c r="I271" s="474"/>
      <c r="J271" s="474"/>
      <c r="K271" s="474"/>
      <c r="L271" s="101"/>
      <c r="M271" s="101"/>
      <c r="N271" s="102"/>
    </row>
    <row r="272" spans="1:14" ht="21.6" thickBot="1">
      <c r="A272" s="110"/>
      <c r="B272" s="111"/>
      <c r="C272" s="111"/>
      <c r="D272" s="111"/>
      <c r="E272" s="475"/>
      <c r="F272" s="475"/>
      <c r="G272" s="475"/>
      <c r="H272" s="475"/>
      <c r="I272" s="475"/>
      <c r="J272" s="475"/>
      <c r="K272" s="475"/>
      <c r="L272" s="112"/>
      <c r="M272" s="112"/>
      <c r="N272" s="113"/>
    </row>
    <row r="273" spans="1:29" ht="82.2" customHeight="1" thickBot="1">
      <c r="A273" s="470" t="s">
        <v>124</v>
      </c>
      <c r="B273" s="471"/>
      <c r="C273" s="471"/>
      <c r="D273" s="471"/>
      <c r="E273" s="471"/>
      <c r="F273" s="471"/>
      <c r="G273" s="471"/>
      <c r="H273" s="471"/>
      <c r="I273" s="471"/>
      <c r="J273" s="471"/>
      <c r="K273" s="471"/>
      <c r="L273" s="471"/>
      <c r="M273" s="471"/>
      <c r="N273" s="47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24.6">
      <c r="A274" s="119" t="s">
        <v>125</v>
      </c>
      <c r="B274" s="151"/>
      <c r="C274" s="151"/>
      <c r="F274" s="152" t="s">
        <v>126</v>
      </c>
      <c r="G274" s="152" t="s">
        <v>127</v>
      </c>
      <c r="H274" s="152"/>
      <c r="I274" s="152"/>
      <c r="J274" s="152"/>
      <c r="K274" s="152"/>
      <c r="L274" s="152"/>
      <c r="M274" s="152"/>
      <c r="N274" s="123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>
      <c r="A275" s="105" t="s">
        <v>128</v>
      </c>
      <c r="F275" s="152"/>
      <c r="G275" s="152" t="s">
        <v>129</v>
      </c>
      <c r="H275" s="152"/>
      <c r="I275" s="152"/>
      <c r="J275" s="152"/>
      <c r="K275" s="152"/>
      <c r="L275" s="152"/>
      <c r="M275" s="152"/>
      <c r="N275" s="123"/>
    </row>
    <row r="276" spans="1:29">
      <c r="A276" s="105"/>
      <c r="F276" s="152"/>
      <c r="G276" s="103"/>
      <c r="H276" s="103"/>
      <c r="I276" s="103"/>
      <c r="J276" s="103"/>
      <c r="K276" s="103"/>
      <c r="L276" s="103"/>
      <c r="M276" s="103"/>
      <c r="N276" s="106"/>
    </row>
    <row r="277" spans="1:29" ht="25.2">
      <c r="A277" s="251" t="s">
        <v>130</v>
      </c>
      <c r="B277" s="252"/>
      <c r="C277" s="252"/>
      <c r="D277" s="252"/>
      <c r="E277" s="252"/>
      <c r="F277" s="253" t="s">
        <v>126</v>
      </c>
      <c r="G277" s="285" t="str">
        <f>'Detail PL'!B10</f>
        <v>CCGT Turkestan LLP</v>
      </c>
      <c r="H277" s="252"/>
      <c r="I277" s="252"/>
      <c r="J277" s="252"/>
      <c r="K277" s="252"/>
      <c r="L277" s="252"/>
      <c r="M277" s="252"/>
      <c r="N277" s="254"/>
    </row>
    <row r="278" spans="1:29" ht="25.2">
      <c r="A278" s="251" t="s">
        <v>131</v>
      </c>
      <c r="B278" s="252"/>
      <c r="C278" s="252"/>
      <c r="D278" s="252"/>
      <c r="E278" s="252"/>
      <c r="F278" s="256"/>
      <c r="G278" s="253"/>
      <c r="H278" s="252"/>
      <c r="I278" s="252"/>
      <c r="J278" s="252"/>
      <c r="K278" s="252"/>
      <c r="L278" s="252"/>
      <c r="M278" s="252"/>
      <c r="N278" s="254"/>
    </row>
    <row r="279" spans="1:29" ht="25.2">
      <c r="A279" s="105"/>
      <c r="F279" s="153"/>
      <c r="G279" s="153"/>
      <c r="H279" s="103"/>
      <c r="I279" s="103"/>
      <c r="J279" s="103"/>
      <c r="K279" s="103"/>
      <c r="L279" s="103"/>
      <c r="M279" s="103"/>
      <c r="N279" s="106"/>
    </row>
    <row r="280" spans="1:29" ht="25.2">
      <c r="A280" s="105" t="s">
        <v>132</v>
      </c>
      <c r="F280" s="152" t="s">
        <v>133</v>
      </c>
      <c r="G280" s="103"/>
      <c r="H280" s="103"/>
      <c r="I280" s="103"/>
      <c r="J280" s="103"/>
      <c r="K280" s="103"/>
      <c r="L280" s="103"/>
      <c r="M280" s="103"/>
      <c r="N280" s="106"/>
    </row>
    <row r="281" spans="1:29">
      <c r="A281" s="105" t="s">
        <v>134</v>
      </c>
      <c r="F281" s="152" t="s">
        <v>135</v>
      </c>
      <c r="G281" s="103"/>
      <c r="H281" s="103"/>
      <c r="I281" s="103"/>
      <c r="J281" s="103"/>
      <c r="K281" s="103"/>
      <c r="L281" s="103"/>
      <c r="M281" s="103"/>
      <c r="N281" s="106"/>
    </row>
    <row r="282" spans="1:29">
      <c r="A282" s="105"/>
      <c r="F282" s="152"/>
      <c r="G282" s="103"/>
      <c r="H282" s="103"/>
      <c r="I282" s="103"/>
      <c r="J282" s="103"/>
      <c r="K282" s="103"/>
      <c r="L282" s="103"/>
      <c r="M282" s="103"/>
      <c r="N282" s="106"/>
    </row>
    <row r="283" spans="1:29" ht="25.2">
      <c r="A283" s="105" t="s">
        <v>136</v>
      </c>
      <c r="F283" s="152" t="s">
        <v>137</v>
      </c>
      <c r="G283" s="152" t="str">
        <f>G249</f>
        <v>PGU-DE-0175</v>
      </c>
      <c r="H283" s="103"/>
      <c r="I283" s="103"/>
      <c r="J283" s="103"/>
      <c r="K283" s="103"/>
      <c r="L283" s="103"/>
      <c r="M283" s="103"/>
      <c r="N283" s="106"/>
    </row>
    <row r="284" spans="1:29">
      <c r="A284" s="105" t="s">
        <v>138</v>
      </c>
      <c r="F284" s="152"/>
      <c r="G284" s="103"/>
      <c r="H284" s="103"/>
      <c r="I284" s="103"/>
      <c r="J284" s="103"/>
      <c r="K284" s="103"/>
      <c r="L284" s="103"/>
      <c r="M284" s="103"/>
      <c r="N284" s="106"/>
    </row>
    <row r="285" spans="1:29">
      <c r="A285" s="105"/>
      <c r="F285" s="152"/>
      <c r="G285" s="103"/>
      <c r="H285" s="103"/>
      <c r="I285" s="103"/>
      <c r="J285" s="103"/>
      <c r="K285" s="103"/>
      <c r="L285" s="103"/>
      <c r="M285" s="103"/>
      <c r="N285" s="106"/>
    </row>
    <row r="286" spans="1:29" ht="25.2">
      <c r="A286" s="107" t="s">
        <v>139</v>
      </c>
      <c r="B286" s="154"/>
      <c r="C286" s="154"/>
      <c r="D286" s="154"/>
      <c r="E286" s="154"/>
      <c r="F286" s="155" t="s">
        <v>126</v>
      </c>
      <c r="G286" s="156" t="str">
        <f>'Summary PL'!D22</f>
        <v>Cables/ Кабели</v>
      </c>
      <c r="H286" s="154"/>
      <c r="I286" s="154"/>
      <c r="J286" s="154"/>
      <c r="K286" s="154"/>
      <c r="L286" s="154"/>
      <c r="M286" s="154"/>
      <c r="N286" s="108"/>
    </row>
    <row r="287" spans="1:29">
      <c r="A287" s="107" t="s">
        <v>140</v>
      </c>
      <c r="B287" s="154"/>
      <c r="C287" s="154"/>
      <c r="D287" s="154"/>
      <c r="E287" s="154"/>
      <c r="F287" s="155"/>
      <c r="G287" s="154"/>
      <c r="H287" s="154"/>
      <c r="I287" s="154"/>
      <c r="J287" s="154"/>
      <c r="K287" s="154"/>
      <c r="L287" s="154"/>
      <c r="M287" s="154"/>
      <c r="N287" s="108"/>
    </row>
    <row r="288" spans="1:29">
      <c r="A288" s="105"/>
      <c r="F288" s="152"/>
      <c r="G288" s="103"/>
      <c r="H288" s="103"/>
      <c r="I288" s="103"/>
      <c r="J288" s="103"/>
      <c r="K288" s="103"/>
      <c r="L288" s="103"/>
      <c r="M288" s="103"/>
      <c r="N288" s="106"/>
    </row>
    <row r="289" spans="1:14" ht="25.2">
      <c r="A289" s="105" t="s">
        <v>141</v>
      </c>
      <c r="F289" s="155" t="s">
        <v>142</v>
      </c>
      <c r="G289" s="152" t="str">
        <f>'Summary PL'!C22</f>
        <v>PGU-DE-0175-STG-OPS-009</v>
      </c>
      <c r="H289" s="103"/>
      <c r="I289" s="103"/>
      <c r="J289" s="103"/>
      <c r="K289" s="103"/>
      <c r="L289" s="103"/>
      <c r="M289" s="103"/>
      <c r="N289" s="106"/>
    </row>
    <row r="290" spans="1:14">
      <c r="A290" s="105" t="s">
        <v>143</v>
      </c>
      <c r="F290" s="152"/>
      <c r="G290" s="2"/>
      <c r="H290" s="103"/>
      <c r="I290" s="103"/>
      <c r="J290" s="103"/>
      <c r="K290" s="103"/>
      <c r="L290" s="103"/>
      <c r="M290" s="103"/>
      <c r="N290" s="106"/>
    </row>
    <row r="291" spans="1:14">
      <c r="A291" s="105"/>
      <c r="F291" s="152"/>
      <c r="G291" s="152"/>
      <c r="H291" s="103"/>
      <c r="I291" s="103"/>
      <c r="J291" s="103"/>
      <c r="K291" s="103"/>
      <c r="L291" s="103"/>
      <c r="M291" s="103"/>
      <c r="N291" s="106"/>
    </row>
    <row r="292" spans="1:14" ht="25.2">
      <c r="A292" s="105" t="s">
        <v>144</v>
      </c>
      <c r="F292" s="152" t="s">
        <v>137</v>
      </c>
      <c r="G292" s="157">
        <f>'Summary PL'!L22</f>
        <v>556</v>
      </c>
      <c r="H292" s="152" t="s">
        <v>145</v>
      </c>
      <c r="I292" s="103"/>
      <c r="J292" s="103"/>
      <c r="K292" s="103"/>
      <c r="L292" s="103"/>
      <c r="M292" s="103"/>
      <c r="N292" s="106"/>
    </row>
    <row r="293" spans="1:14">
      <c r="A293" s="105" t="s">
        <v>146</v>
      </c>
      <c r="F293" s="152"/>
      <c r="G293" s="152"/>
      <c r="H293" s="152"/>
      <c r="I293" s="103"/>
      <c r="J293" s="103"/>
      <c r="K293" s="103"/>
      <c r="L293" s="103"/>
      <c r="M293" s="103"/>
      <c r="N293" s="106"/>
    </row>
    <row r="294" spans="1:14">
      <c r="A294" s="105"/>
      <c r="F294" s="152"/>
      <c r="G294" s="152"/>
      <c r="H294" s="152"/>
      <c r="I294" s="103"/>
      <c r="J294" s="103"/>
      <c r="K294" s="103"/>
      <c r="L294" s="103"/>
      <c r="M294" s="103"/>
      <c r="N294" s="106"/>
    </row>
    <row r="295" spans="1:14" ht="25.2">
      <c r="A295" s="105" t="s">
        <v>147</v>
      </c>
      <c r="F295" s="152" t="s">
        <v>137</v>
      </c>
      <c r="G295" s="157">
        <f>'Summary PL'!M22</f>
        <v>637</v>
      </c>
      <c r="H295" s="152" t="s">
        <v>145</v>
      </c>
      <c r="I295" s="103"/>
      <c r="J295" s="103"/>
      <c r="K295" s="103"/>
      <c r="L295" s="103"/>
      <c r="M295" s="103"/>
      <c r="N295" s="106"/>
    </row>
    <row r="296" spans="1:14">
      <c r="A296" s="105" t="s">
        <v>148</v>
      </c>
      <c r="F296" s="152"/>
      <c r="G296" s="152"/>
      <c r="H296" s="103"/>
      <c r="I296" s="103"/>
      <c r="J296" s="103"/>
      <c r="K296" s="103"/>
      <c r="L296" s="103"/>
      <c r="M296" s="103"/>
      <c r="N296" s="106"/>
    </row>
    <row r="297" spans="1:14">
      <c r="A297" s="105"/>
      <c r="F297" s="152"/>
      <c r="G297" s="152"/>
      <c r="H297" s="103"/>
      <c r="I297" s="103"/>
      <c r="J297" s="103"/>
      <c r="K297" s="103"/>
      <c r="L297" s="103"/>
      <c r="M297" s="103"/>
      <c r="N297" s="106"/>
    </row>
    <row r="298" spans="1:14" ht="24.6">
      <c r="A298" s="109" t="s">
        <v>149</v>
      </c>
      <c r="F298" s="152" t="s">
        <v>137</v>
      </c>
      <c r="G298" s="283">
        <f>'Summary PL'!K22</f>
        <v>1.5209999999999999</v>
      </c>
      <c r="H298" s="158" t="s">
        <v>150</v>
      </c>
      <c r="I298" s="158"/>
      <c r="J298" s="158"/>
      <c r="K298" s="158"/>
      <c r="L298" s="103"/>
      <c r="M298" s="103"/>
      <c r="N298" s="106"/>
    </row>
    <row r="299" spans="1:14">
      <c r="A299" s="105" t="s">
        <v>151</v>
      </c>
      <c r="F299" s="152"/>
      <c r="G299" s="152"/>
      <c r="H299" s="103"/>
      <c r="I299" s="103"/>
      <c r="J299" s="103"/>
      <c r="K299" s="103"/>
      <c r="L299" s="103"/>
      <c r="M299" s="103"/>
      <c r="N299" s="106"/>
    </row>
    <row r="300" spans="1:14" ht="42">
      <c r="A300" s="109" t="s">
        <v>193</v>
      </c>
      <c r="F300" s="151" t="s">
        <v>194</v>
      </c>
      <c r="G300" s="478" t="s">
        <v>195</v>
      </c>
      <c r="H300" s="478"/>
      <c r="I300" s="478"/>
      <c r="J300" s="478"/>
      <c r="K300" s="478"/>
      <c r="L300" s="478"/>
      <c r="M300" s="478"/>
      <c r="N300" s="479"/>
    </row>
    <row r="301" spans="1:14">
      <c r="A301" s="105" t="s">
        <v>196</v>
      </c>
      <c r="F301" s="152"/>
      <c r="G301" s="478"/>
      <c r="H301" s="478"/>
      <c r="I301" s="478"/>
      <c r="J301" s="478"/>
      <c r="K301" s="478"/>
      <c r="L301" s="478"/>
      <c r="M301" s="478"/>
      <c r="N301" s="479"/>
    </row>
    <row r="302" spans="1:14">
      <c r="A302" s="105"/>
      <c r="F302" s="152"/>
      <c r="G302" s="152"/>
      <c r="H302" s="103"/>
      <c r="I302" s="103"/>
      <c r="J302" s="103"/>
      <c r="K302" s="103"/>
      <c r="L302" s="103"/>
      <c r="M302" s="103"/>
      <c r="N302" s="106"/>
    </row>
    <row r="303" spans="1:14" ht="42">
      <c r="A303" s="251" t="s">
        <v>152</v>
      </c>
      <c r="B303" s="252"/>
      <c r="C303" s="252"/>
      <c r="D303" s="252"/>
      <c r="E303" s="252"/>
      <c r="F303" s="258" t="s">
        <v>153</v>
      </c>
      <c r="G303" s="476" t="s">
        <v>154</v>
      </c>
      <c r="H303" s="476"/>
      <c r="I303" s="476"/>
      <c r="J303" s="476"/>
      <c r="K303" s="476"/>
      <c r="L303" s="476"/>
      <c r="M303" s="476"/>
      <c r="N303" s="254"/>
    </row>
    <row r="304" spans="1:14" ht="21.6" thickBot="1">
      <c r="A304" s="251" t="s">
        <v>155</v>
      </c>
      <c r="B304" s="252"/>
      <c r="C304" s="252"/>
      <c r="D304" s="252"/>
      <c r="E304" s="252"/>
      <c r="F304" s="253"/>
      <c r="G304" s="477"/>
      <c r="H304" s="477"/>
      <c r="I304" s="477"/>
      <c r="J304" s="477"/>
      <c r="K304" s="477"/>
      <c r="L304" s="477"/>
      <c r="M304" s="477"/>
      <c r="N304" s="254"/>
    </row>
    <row r="305" spans="1:29">
      <c r="A305" s="99"/>
      <c r="B305" s="100"/>
      <c r="C305" s="100"/>
      <c r="D305" s="100"/>
      <c r="E305" s="473" t="s">
        <v>156</v>
      </c>
      <c r="F305" s="474"/>
      <c r="G305" s="474"/>
      <c r="H305" s="474"/>
      <c r="I305" s="474"/>
      <c r="J305" s="474"/>
      <c r="K305" s="474"/>
      <c r="L305" s="101"/>
      <c r="M305" s="101"/>
      <c r="N305" s="102"/>
    </row>
    <row r="306" spans="1:29" ht="21.6" thickBot="1">
      <c r="A306" s="110"/>
      <c r="B306" s="111"/>
      <c r="C306" s="111"/>
      <c r="D306" s="111"/>
      <c r="E306" s="475"/>
      <c r="F306" s="475"/>
      <c r="G306" s="475"/>
      <c r="H306" s="475"/>
      <c r="I306" s="475"/>
      <c r="J306" s="475"/>
      <c r="K306" s="475"/>
      <c r="L306" s="112"/>
      <c r="M306" s="112"/>
      <c r="N306" s="113"/>
    </row>
    <row r="307" spans="1:29" ht="82.2" customHeight="1" thickBot="1">
      <c r="A307" s="470" t="s">
        <v>124</v>
      </c>
      <c r="B307" s="471"/>
      <c r="C307" s="471"/>
      <c r="D307" s="471"/>
      <c r="E307" s="471"/>
      <c r="F307" s="471"/>
      <c r="G307" s="471"/>
      <c r="H307" s="471"/>
      <c r="I307" s="471"/>
      <c r="J307" s="471"/>
      <c r="K307" s="471"/>
      <c r="L307" s="471"/>
      <c r="M307" s="471"/>
      <c r="N307" s="47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24.6">
      <c r="A308" s="119" t="s">
        <v>125</v>
      </c>
      <c r="B308" s="151"/>
      <c r="C308" s="151"/>
      <c r="F308" s="152" t="s">
        <v>126</v>
      </c>
      <c r="G308" s="152" t="s">
        <v>127</v>
      </c>
      <c r="H308" s="152"/>
      <c r="I308" s="152"/>
      <c r="J308" s="152"/>
      <c r="K308" s="152"/>
      <c r="L308" s="152"/>
      <c r="M308" s="152"/>
      <c r="N308" s="123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>
      <c r="A309" s="105" t="s">
        <v>128</v>
      </c>
      <c r="F309" s="152"/>
      <c r="G309" s="152" t="s">
        <v>129</v>
      </c>
      <c r="H309" s="152"/>
      <c r="I309" s="152"/>
      <c r="J309" s="152"/>
      <c r="K309" s="152"/>
      <c r="L309" s="152"/>
      <c r="M309" s="152"/>
      <c r="N309" s="123"/>
    </row>
    <row r="310" spans="1:29">
      <c r="A310" s="105"/>
      <c r="F310" s="152"/>
      <c r="G310" s="103"/>
      <c r="H310" s="103"/>
      <c r="I310" s="103"/>
      <c r="J310" s="103"/>
      <c r="K310" s="103"/>
      <c r="L310" s="103"/>
      <c r="M310" s="103"/>
      <c r="N310" s="106"/>
    </row>
    <row r="311" spans="1:29" ht="25.2">
      <c r="A311" s="251" t="s">
        <v>130</v>
      </c>
      <c r="B311" s="252"/>
      <c r="C311" s="252"/>
      <c r="D311" s="252"/>
      <c r="E311" s="252"/>
      <c r="F311" s="253" t="s">
        <v>126</v>
      </c>
      <c r="G311" s="285" t="str">
        <f>'Detail PL'!B10</f>
        <v>CCGT Turkestan LLP</v>
      </c>
      <c r="H311" s="252"/>
      <c r="I311" s="252"/>
      <c r="J311" s="252"/>
      <c r="K311" s="252"/>
      <c r="L311" s="252"/>
      <c r="M311" s="252"/>
      <c r="N311" s="254"/>
    </row>
    <row r="312" spans="1:29" ht="25.2">
      <c r="A312" s="251" t="s">
        <v>131</v>
      </c>
      <c r="B312" s="252"/>
      <c r="C312" s="252"/>
      <c r="D312" s="252"/>
      <c r="E312" s="252"/>
      <c r="F312" s="256"/>
      <c r="G312" s="253"/>
      <c r="H312" s="252"/>
      <c r="I312" s="252"/>
      <c r="J312" s="252"/>
      <c r="K312" s="252"/>
      <c r="L312" s="252"/>
      <c r="M312" s="252"/>
      <c r="N312" s="254"/>
    </row>
    <row r="313" spans="1:29" ht="25.2">
      <c r="A313" s="105"/>
      <c r="F313" s="153"/>
      <c r="G313" s="153"/>
      <c r="H313" s="103"/>
      <c r="I313" s="103"/>
      <c r="J313" s="103"/>
      <c r="K313" s="103"/>
      <c r="L313" s="103"/>
      <c r="M313" s="103"/>
      <c r="N313" s="106"/>
    </row>
    <row r="314" spans="1:29" ht="25.2">
      <c r="A314" s="105" t="s">
        <v>132</v>
      </c>
      <c r="F314" s="152" t="s">
        <v>133</v>
      </c>
      <c r="G314" s="103"/>
      <c r="H314" s="103"/>
      <c r="I314" s="103"/>
      <c r="J314" s="103"/>
      <c r="K314" s="103"/>
      <c r="L314" s="103"/>
      <c r="M314" s="103"/>
      <c r="N314" s="106"/>
    </row>
    <row r="315" spans="1:29">
      <c r="A315" s="105" t="s">
        <v>134</v>
      </c>
      <c r="F315" s="152" t="s">
        <v>135</v>
      </c>
      <c r="G315" s="103"/>
      <c r="H315" s="103"/>
      <c r="I315" s="103"/>
      <c r="J315" s="103"/>
      <c r="K315" s="103"/>
      <c r="L315" s="103"/>
      <c r="M315" s="103"/>
      <c r="N315" s="106"/>
    </row>
    <row r="316" spans="1:29">
      <c r="A316" s="105"/>
      <c r="F316" s="152"/>
      <c r="G316" s="103"/>
      <c r="H316" s="103"/>
      <c r="I316" s="103"/>
      <c r="J316" s="103"/>
      <c r="K316" s="103"/>
      <c r="L316" s="103"/>
      <c r="M316" s="103"/>
      <c r="N316" s="106"/>
    </row>
    <row r="317" spans="1:29" ht="25.2">
      <c r="A317" s="105" t="s">
        <v>136</v>
      </c>
      <c r="F317" s="152" t="s">
        <v>137</v>
      </c>
      <c r="G317" s="152" t="str">
        <f>G283</f>
        <v>PGU-DE-0175</v>
      </c>
      <c r="H317" s="103"/>
      <c r="I317" s="103"/>
      <c r="J317" s="103"/>
      <c r="K317" s="103"/>
      <c r="L317" s="103"/>
      <c r="M317" s="103"/>
      <c r="N317" s="106"/>
    </row>
    <row r="318" spans="1:29">
      <c r="A318" s="105" t="s">
        <v>138</v>
      </c>
      <c r="F318" s="152"/>
      <c r="G318" s="103"/>
      <c r="H318" s="103"/>
      <c r="I318" s="103"/>
      <c r="J318" s="103"/>
      <c r="K318" s="103"/>
      <c r="L318" s="103"/>
      <c r="M318" s="103"/>
      <c r="N318" s="106"/>
    </row>
    <row r="319" spans="1:29">
      <c r="A319" s="105"/>
      <c r="F319" s="152"/>
      <c r="G319" s="103"/>
      <c r="H319" s="103"/>
      <c r="I319" s="103"/>
      <c r="J319" s="103"/>
      <c r="K319" s="103"/>
      <c r="L319" s="103"/>
      <c r="M319" s="103"/>
      <c r="N319" s="106"/>
    </row>
    <row r="320" spans="1:29" ht="25.2">
      <c r="A320" s="107" t="s">
        <v>139</v>
      </c>
      <c r="B320" s="154"/>
      <c r="C320" s="154"/>
      <c r="D320" s="154"/>
      <c r="E320" s="154"/>
      <c r="F320" s="155" t="s">
        <v>126</v>
      </c>
      <c r="G320" s="156" t="str">
        <f>'Summary PL'!D23</f>
        <v>Cables/ Кабели</v>
      </c>
      <c r="H320" s="154"/>
      <c r="I320" s="154"/>
      <c r="J320" s="154"/>
      <c r="K320" s="154"/>
      <c r="L320" s="154"/>
      <c r="M320" s="154"/>
      <c r="N320" s="108"/>
    </row>
    <row r="321" spans="1:14">
      <c r="A321" s="107" t="s">
        <v>140</v>
      </c>
      <c r="B321" s="154"/>
      <c r="C321" s="154"/>
      <c r="D321" s="154"/>
      <c r="E321" s="154"/>
      <c r="F321" s="155"/>
      <c r="G321" s="154"/>
      <c r="H321" s="154"/>
      <c r="I321" s="154"/>
      <c r="J321" s="154"/>
      <c r="K321" s="154"/>
      <c r="L321" s="154"/>
      <c r="M321" s="154"/>
      <c r="N321" s="108"/>
    </row>
    <row r="322" spans="1:14">
      <c r="A322" s="105"/>
      <c r="F322" s="152"/>
      <c r="G322" s="103"/>
      <c r="H322" s="103"/>
      <c r="I322" s="103"/>
      <c r="J322" s="103"/>
      <c r="K322" s="103"/>
      <c r="L322" s="103"/>
      <c r="M322" s="103"/>
      <c r="N322" s="106"/>
    </row>
    <row r="323" spans="1:14" ht="25.2">
      <c r="A323" s="105" t="s">
        <v>141</v>
      </c>
      <c r="F323" s="155" t="s">
        <v>142</v>
      </c>
      <c r="G323" s="152" t="str">
        <f>'Summary PL'!C23</f>
        <v>PGU-DE-0175-STG-OPS-010</v>
      </c>
      <c r="H323" s="103"/>
      <c r="I323" s="103"/>
      <c r="J323" s="103"/>
      <c r="K323" s="103"/>
      <c r="L323" s="103"/>
      <c r="M323" s="103"/>
      <c r="N323" s="106"/>
    </row>
    <row r="324" spans="1:14">
      <c r="A324" s="105" t="s">
        <v>143</v>
      </c>
      <c r="F324" s="152"/>
      <c r="G324" s="2"/>
      <c r="H324" s="103"/>
      <c r="I324" s="103"/>
      <c r="J324" s="103"/>
      <c r="K324" s="103"/>
      <c r="L324" s="103"/>
      <c r="M324" s="103"/>
      <c r="N324" s="106"/>
    </row>
    <row r="325" spans="1:14">
      <c r="A325" s="105"/>
      <c r="F325" s="152"/>
      <c r="G325" s="152"/>
      <c r="H325" s="103"/>
      <c r="I325" s="103"/>
      <c r="J325" s="103"/>
      <c r="K325" s="103"/>
      <c r="L325" s="103"/>
      <c r="M325" s="103"/>
      <c r="N325" s="106"/>
    </row>
    <row r="326" spans="1:14" ht="25.2">
      <c r="A326" s="105" t="s">
        <v>144</v>
      </c>
      <c r="F326" s="152" t="s">
        <v>137</v>
      </c>
      <c r="G326" s="157">
        <f>'Summary PL'!L23</f>
        <v>195</v>
      </c>
      <c r="H326" s="152" t="s">
        <v>145</v>
      </c>
      <c r="I326" s="103"/>
      <c r="J326" s="103"/>
      <c r="K326" s="103"/>
      <c r="L326" s="103"/>
      <c r="M326" s="103"/>
      <c r="N326" s="106"/>
    </row>
    <row r="327" spans="1:14">
      <c r="A327" s="105" t="s">
        <v>146</v>
      </c>
      <c r="F327" s="152"/>
      <c r="G327" s="152"/>
      <c r="H327" s="152"/>
      <c r="I327" s="103"/>
      <c r="J327" s="103"/>
      <c r="K327" s="103"/>
      <c r="L327" s="103"/>
      <c r="M327" s="103"/>
      <c r="N327" s="106"/>
    </row>
    <row r="328" spans="1:14">
      <c r="A328" s="105"/>
      <c r="F328" s="152"/>
      <c r="G328" s="152"/>
      <c r="H328" s="152"/>
      <c r="I328" s="103"/>
      <c r="J328" s="103"/>
      <c r="K328" s="103"/>
      <c r="L328" s="103"/>
      <c r="M328" s="103"/>
      <c r="N328" s="106"/>
    </row>
    <row r="329" spans="1:14" ht="25.2">
      <c r="A329" s="105" t="s">
        <v>147</v>
      </c>
      <c r="F329" s="152" t="s">
        <v>137</v>
      </c>
      <c r="G329" s="157">
        <f>'Summary PL'!M23</f>
        <v>276</v>
      </c>
      <c r="H329" s="152" t="s">
        <v>145</v>
      </c>
      <c r="I329" s="103"/>
      <c r="J329" s="103"/>
      <c r="K329" s="103"/>
      <c r="L329" s="103"/>
      <c r="M329" s="103"/>
      <c r="N329" s="106"/>
    </row>
    <row r="330" spans="1:14">
      <c r="A330" s="105" t="s">
        <v>148</v>
      </c>
      <c r="F330" s="152"/>
      <c r="G330" s="152"/>
      <c r="H330" s="103"/>
      <c r="I330" s="103"/>
      <c r="J330" s="103"/>
      <c r="K330" s="103"/>
      <c r="L330" s="103"/>
      <c r="M330" s="103"/>
      <c r="N330" s="106"/>
    </row>
    <row r="331" spans="1:14">
      <c r="A331" s="105"/>
      <c r="F331" s="152"/>
      <c r="G331" s="152"/>
      <c r="H331" s="103"/>
      <c r="I331" s="103"/>
      <c r="J331" s="103"/>
      <c r="K331" s="103"/>
      <c r="L331" s="103"/>
      <c r="M331" s="103"/>
      <c r="N331" s="106"/>
    </row>
    <row r="332" spans="1:14" ht="24.6">
      <c r="A332" s="109" t="s">
        <v>149</v>
      </c>
      <c r="F332" s="152" t="s">
        <v>137</v>
      </c>
      <c r="G332" s="283">
        <f>'Summary PL'!K23</f>
        <v>1.5209999999999999</v>
      </c>
      <c r="H332" s="158" t="s">
        <v>150</v>
      </c>
      <c r="I332" s="158"/>
      <c r="J332" s="158"/>
      <c r="K332" s="158"/>
      <c r="L332" s="103"/>
      <c r="M332" s="103"/>
      <c r="N332" s="106"/>
    </row>
    <row r="333" spans="1:14">
      <c r="A333" s="105" t="s">
        <v>151</v>
      </c>
      <c r="F333" s="152"/>
      <c r="G333" s="152"/>
      <c r="H333" s="103"/>
      <c r="I333" s="103"/>
      <c r="J333" s="103"/>
      <c r="K333" s="103"/>
      <c r="L333" s="103"/>
      <c r="M333" s="103"/>
      <c r="N333" s="106"/>
    </row>
    <row r="334" spans="1:14" ht="42">
      <c r="A334" s="109" t="s">
        <v>193</v>
      </c>
      <c r="F334" s="151" t="s">
        <v>194</v>
      </c>
      <c r="G334" s="478" t="s">
        <v>195</v>
      </c>
      <c r="H334" s="478"/>
      <c r="I334" s="478"/>
      <c r="J334" s="478"/>
      <c r="K334" s="478"/>
      <c r="L334" s="478"/>
      <c r="M334" s="478"/>
      <c r="N334" s="479"/>
    </row>
    <row r="335" spans="1:14">
      <c r="A335" s="105" t="s">
        <v>196</v>
      </c>
      <c r="F335" s="152"/>
      <c r="G335" s="478"/>
      <c r="H335" s="478"/>
      <c r="I335" s="478"/>
      <c r="J335" s="478"/>
      <c r="K335" s="478"/>
      <c r="L335" s="478"/>
      <c r="M335" s="478"/>
      <c r="N335" s="479"/>
    </row>
    <row r="336" spans="1:14">
      <c r="A336" s="105"/>
      <c r="F336" s="152"/>
      <c r="G336" s="152"/>
      <c r="H336" s="103"/>
      <c r="I336" s="103"/>
      <c r="J336" s="103"/>
      <c r="K336" s="103"/>
      <c r="L336" s="103"/>
      <c r="M336" s="103"/>
      <c r="N336" s="106"/>
    </row>
    <row r="337" spans="1:29" ht="42">
      <c r="A337" s="251" t="s">
        <v>152</v>
      </c>
      <c r="B337" s="252"/>
      <c r="C337" s="252"/>
      <c r="D337" s="252"/>
      <c r="E337" s="252"/>
      <c r="F337" s="258" t="s">
        <v>153</v>
      </c>
      <c r="G337" s="476" t="s">
        <v>154</v>
      </c>
      <c r="H337" s="476"/>
      <c r="I337" s="476"/>
      <c r="J337" s="476"/>
      <c r="K337" s="476"/>
      <c r="L337" s="476"/>
      <c r="M337" s="476"/>
      <c r="N337" s="254"/>
    </row>
    <row r="338" spans="1:29" ht="21.6" thickBot="1">
      <c r="A338" s="251" t="s">
        <v>155</v>
      </c>
      <c r="B338" s="252"/>
      <c r="C338" s="252"/>
      <c r="D338" s="252"/>
      <c r="E338" s="252"/>
      <c r="F338" s="253"/>
      <c r="G338" s="477"/>
      <c r="H338" s="477"/>
      <c r="I338" s="477"/>
      <c r="J338" s="477"/>
      <c r="K338" s="477"/>
      <c r="L338" s="477"/>
      <c r="M338" s="477"/>
      <c r="N338" s="254"/>
    </row>
    <row r="339" spans="1:29">
      <c r="A339" s="99"/>
      <c r="B339" s="100"/>
      <c r="C339" s="100"/>
      <c r="D339" s="100"/>
      <c r="E339" s="473" t="s">
        <v>156</v>
      </c>
      <c r="F339" s="474"/>
      <c r="G339" s="474"/>
      <c r="H339" s="474"/>
      <c r="I339" s="474"/>
      <c r="J339" s="474"/>
      <c r="K339" s="474"/>
      <c r="L339" s="101"/>
      <c r="M339" s="101"/>
      <c r="N339" s="102"/>
    </row>
    <row r="340" spans="1:29" ht="21.6" thickBot="1">
      <c r="A340" s="110"/>
      <c r="B340" s="111"/>
      <c r="C340" s="111"/>
      <c r="D340" s="111"/>
      <c r="E340" s="475"/>
      <c r="F340" s="475"/>
      <c r="G340" s="475"/>
      <c r="H340" s="475"/>
      <c r="I340" s="475"/>
      <c r="J340" s="475"/>
      <c r="K340" s="475"/>
      <c r="L340" s="112"/>
      <c r="M340" s="112"/>
      <c r="N340" s="113"/>
    </row>
    <row r="341" spans="1:29" ht="82.2" customHeight="1" thickBot="1">
      <c r="A341" s="470" t="s">
        <v>124</v>
      </c>
      <c r="B341" s="471"/>
      <c r="C341" s="471"/>
      <c r="D341" s="471"/>
      <c r="E341" s="471"/>
      <c r="F341" s="471"/>
      <c r="G341" s="471"/>
      <c r="H341" s="471"/>
      <c r="I341" s="471"/>
      <c r="J341" s="471"/>
      <c r="K341" s="471"/>
      <c r="L341" s="471"/>
      <c r="M341" s="471"/>
      <c r="N341" s="47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24.6">
      <c r="A342" s="119" t="s">
        <v>125</v>
      </c>
      <c r="B342" s="151"/>
      <c r="C342" s="151"/>
      <c r="F342" s="152" t="s">
        <v>126</v>
      </c>
      <c r="G342" s="152" t="s">
        <v>127</v>
      </c>
      <c r="H342" s="152"/>
      <c r="I342" s="152"/>
      <c r="J342" s="152"/>
      <c r="K342" s="152"/>
      <c r="L342" s="152"/>
      <c r="M342" s="152"/>
      <c r="N342" s="12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>
      <c r="A343" s="105" t="s">
        <v>128</v>
      </c>
      <c r="F343" s="152"/>
      <c r="G343" s="152" t="s">
        <v>129</v>
      </c>
      <c r="H343" s="152"/>
      <c r="I343" s="152"/>
      <c r="J343" s="152"/>
      <c r="K343" s="152"/>
      <c r="L343" s="152"/>
      <c r="M343" s="152"/>
      <c r="N343" s="123"/>
    </row>
    <row r="344" spans="1:29">
      <c r="A344" s="105"/>
      <c r="F344" s="152"/>
      <c r="G344" s="103"/>
      <c r="H344" s="103"/>
      <c r="I344" s="103"/>
      <c r="J344" s="103"/>
      <c r="K344" s="103"/>
      <c r="L344" s="103"/>
      <c r="M344" s="103"/>
      <c r="N344" s="106"/>
    </row>
    <row r="345" spans="1:29" ht="25.2">
      <c r="A345" s="251" t="s">
        <v>130</v>
      </c>
      <c r="B345" s="252"/>
      <c r="C345" s="252"/>
      <c r="D345" s="252"/>
      <c r="E345" s="252"/>
      <c r="F345" s="253" t="s">
        <v>126</v>
      </c>
      <c r="G345" s="285" t="str">
        <f>'Detail PL'!B10</f>
        <v>CCGT Turkestan LLP</v>
      </c>
      <c r="H345" s="252"/>
      <c r="I345" s="252"/>
      <c r="J345" s="252"/>
      <c r="K345" s="252"/>
      <c r="L345" s="252"/>
      <c r="M345" s="252"/>
      <c r="N345" s="254"/>
    </row>
    <row r="346" spans="1:29" ht="25.2">
      <c r="A346" s="251" t="s">
        <v>131</v>
      </c>
      <c r="B346" s="252"/>
      <c r="C346" s="252"/>
      <c r="D346" s="252"/>
      <c r="E346" s="252"/>
      <c r="F346" s="256"/>
      <c r="G346" s="253"/>
      <c r="H346" s="252"/>
      <c r="I346" s="252"/>
      <c r="J346" s="252"/>
      <c r="K346" s="252"/>
      <c r="L346" s="252"/>
      <c r="M346" s="252"/>
      <c r="N346" s="254"/>
    </row>
    <row r="347" spans="1:29" ht="25.2">
      <c r="A347" s="105"/>
      <c r="F347" s="153"/>
      <c r="G347" s="153"/>
      <c r="H347" s="103"/>
      <c r="I347" s="103"/>
      <c r="J347" s="103"/>
      <c r="K347" s="103"/>
      <c r="L347" s="103"/>
      <c r="M347" s="103"/>
      <c r="N347" s="106"/>
    </row>
    <row r="348" spans="1:29" ht="25.2">
      <c r="A348" s="105" t="s">
        <v>132</v>
      </c>
      <c r="F348" s="152" t="s">
        <v>133</v>
      </c>
      <c r="G348" s="103"/>
      <c r="H348" s="103"/>
      <c r="I348" s="103"/>
      <c r="J348" s="103"/>
      <c r="K348" s="103"/>
      <c r="L348" s="103"/>
      <c r="M348" s="103"/>
      <c r="N348" s="106"/>
    </row>
    <row r="349" spans="1:29">
      <c r="A349" s="105" t="s">
        <v>134</v>
      </c>
      <c r="F349" s="152" t="s">
        <v>135</v>
      </c>
      <c r="G349" s="103"/>
      <c r="H349" s="103"/>
      <c r="I349" s="103"/>
      <c r="J349" s="103"/>
      <c r="K349" s="103"/>
      <c r="L349" s="103"/>
      <c r="M349" s="103"/>
      <c r="N349" s="106"/>
    </row>
    <row r="350" spans="1:29">
      <c r="A350" s="105"/>
      <c r="F350" s="152"/>
      <c r="G350" s="103"/>
      <c r="H350" s="103"/>
      <c r="I350" s="103"/>
      <c r="J350" s="103"/>
      <c r="K350" s="103"/>
      <c r="L350" s="103"/>
      <c r="M350" s="103"/>
      <c r="N350" s="106"/>
    </row>
    <row r="351" spans="1:29" ht="25.2">
      <c r="A351" s="105" t="s">
        <v>136</v>
      </c>
      <c r="F351" s="152" t="s">
        <v>137</v>
      </c>
      <c r="G351" s="152" t="str">
        <f>G317</f>
        <v>PGU-DE-0175</v>
      </c>
      <c r="H351" s="103"/>
      <c r="I351" s="103"/>
      <c r="J351" s="103"/>
      <c r="K351" s="103"/>
      <c r="L351" s="103"/>
      <c r="M351" s="103"/>
      <c r="N351" s="106"/>
    </row>
    <row r="352" spans="1:29">
      <c r="A352" s="105" t="s">
        <v>138</v>
      </c>
      <c r="F352" s="152"/>
      <c r="G352" s="103"/>
      <c r="H352" s="103"/>
      <c r="I352" s="103"/>
      <c r="J352" s="103"/>
      <c r="K352" s="103"/>
      <c r="L352" s="103"/>
      <c r="M352" s="103"/>
      <c r="N352" s="106"/>
    </row>
    <row r="353" spans="1:14">
      <c r="A353" s="105"/>
      <c r="F353" s="152"/>
      <c r="G353" s="103"/>
      <c r="H353" s="103"/>
      <c r="I353" s="103"/>
      <c r="J353" s="103"/>
      <c r="K353" s="103"/>
      <c r="L353" s="103"/>
      <c r="M353" s="103"/>
      <c r="N353" s="106"/>
    </row>
    <row r="354" spans="1:14" ht="25.2">
      <c r="A354" s="107" t="s">
        <v>139</v>
      </c>
      <c r="B354" s="154"/>
      <c r="C354" s="154"/>
      <c r="D354" s="154"/>
      <c r="E354" s="154"/>
      <c r="F354" s="155" t="s">
        <v>126</v>
      </c>
      <c r="G354" s="156" t="str">
        <f>'Summary PL'!D24</f>
        <v>Optical cable/ Оптический кабель</v>
      </c>
      <c r="H354" s="154"/>
      <c r="I354" s="154"/>
      <c r="J354" s="154"/>
      <c r="K354" s="154"/>
      <c r="L354" s="154"/>
      <c r="M354" s="154"/>
      <c r="N354" s="108"/>
    </row>
    <row r="355" spans="1:14">
      <c r="A355" s="107" t="s">
        <v>140</v>
      </c>
      <c r="B355" s="154"/>
      <c r="C355" s="154"/>
      <c r="D355" s="154"/>
      <c r="E355" s="154"/>
      <c r="F355" s="155"/>
      <c r="G355" s="154"/>
      <c r="H355" s="154"/>
      <c r="I355" s="154"/>
      <c r="J355" s="154"/>
      <c r="K355" s="154"/>
      <c r="L355" s="154"/>
      <c r="M355" s="154"/>
      <c r="N355" s="108"/>
    </row>
    <row r="356" spans="1:14">
      <c r="A356" s="105"/>
      <c r="F356" s="152"/>
      <c r="G356" s="103"/>
      <c r="H356" s="103"/>
      <c r="I356" s="103"/>
      <c r="J356" s="103"/>
      <c r="K356" s="103"/>
      <c r="L356" s="103"/>
      <c r="M356" s="103"/>
      <c r="N356" s="106"/>
    </row>
    <row r="357" spans="1:14" ht="25.2">
      <c r="A357" s="105" t="s">
        <v>141</v>
      </c>
      <c r="F357" s="155" t="s">
        <v>142</v>
      </c>
      <c r="G357" s="152" t="str">
        <f>'Summary PL'!C24</f>
        <v>PGU-DE-0175-STG-OPS-011</v>
      </c>
      <c r="H357" s="103"/>
      <c r="I357" s="103"/>
      <c r="J357" s="103"/>
      <c r="K357" s="103"/>
      <c r="L357" s="103"/>
      <c r="M357" s="103"/>
      <c r="N357" s="106"/>
    </row>
    <row r="358" spans="1:14">
      <c r="A358" s="105" t="s">
        <v>143</v>
      </c>
      <c r="F358" s="152"/>
      <c r="G358" s="2"/>
      <c r="H358" s="103"/>
      <c r="I358" s="103"/>
      <c r="J358" s="103"/>
      <c r="K358" s="103"/>
      <c r="L358" s="103"/>
      <c r="M358" s="103"/>
      <c r="N358" s="106"/>
    </row>
    <row r="359" spans="1:14">
      <c r="A359" s="105"/>
      <c r="F359" s="152"/>
      <c r="G359" s="152"/>
      <c r="H359" s="103"/>
      <c r="I359" s="103"/>
      <c r="J359" s="103"/>
      <c r="K359" s="103"/>
      <c r="L359" s="103"/>
      <c r="M359" s="103"/>
      <c r="N359" s="106"/>
    </row>
    <row r="360" spans="1:14" ht="25.2">
      <c r="A360" s="105" t="s">
        <v>144</v>
      </c>
      <c r="F360" s="152" t="s">
        <v>137</v>
      </c>
      <c r="G360" s="157">
        <f>'Summary PL'!L24</f>
        <v>390</v>
      </c>
      <c r="H360" s="152" t="s">
        <v>145</v>
      </c>
      <c r="I360" s="103"/>
      <c r="J360" s="103"/>
      <c r="K360" s="103"/>
      <c r="L360" s="103"/>
      <c r="M360" s="103"/>
      <c r="N360" s="106"/>
    </row>
    <row r="361" spans="1:14">
      <c r="A361" s="105" t="s">
        <v>146</v>
      </c>
      <c r="F361" s="152"/>
      <c r="G361" s="152"/>
      <c r="H361" s="152"/>
      <c r="I361" s="103"/>
      <c r="J361" s="103"/>
      <c r="K361" s="103"/>
      <c r="L361" s="103"/>
      <c r="M361" s="103"/>
      <c r="N361" s="106"/>
    </row>
    <row r="362" spans="1:14">
      <c r="A362" s="105"/>
      <c r="F362" s="152"/>
      <c r="G362" s="152"/>
      <c r="H362" s="152"/>
      <c r="I362" s="103"/>
      <c r="J362" s="103"/>
      <c r="K362" s="103"/>
      <c r="L362" s="103"/>
      <c r="M362" s="103"/>
      <c r="N362" s="106"/>
    </row>
    <row r="363" spans="1:14" ht="25.2">
      <c r="A363" s="105" t="s">
        <v>147</v>
      </c>
      <c r="F363" s="152" t="s">
        <v>137</v>
      </c>
      <c r="G363" s="157">
        <f>'Summary PL'!M24</f>
        <v>514</v>
      </c>
      <c r="H363" s="152" t="s">
        <v>145</v>
      </c>
      <c r="I363" s="103"/>
      <c r="J363" s="103"/>
      <c r="K363" s="103"/>
      <c r="L363" s="103"/>
      <c r="M363" s="103"/>
      <c r="N363" s="106"/>
    </row>
    <row r="364" spans="1:14">
      <c r="A364" s="105" t="s">
        <v>148</v>
      </c>
      <c r="F364" s="152"/>
      <c r="G364" s="152"/>
      <c r="H364" s="103"/>
      <c r="I364" s="103"/>
      <c r="J364" s="103"/>
      <c r="K364" s="103"/>
      <c r="L364" s="103"/>
      <c r="M364" s="103"/>
      <c r="N364" s="106"/>
    </row>
    <row r="365" spans="1:14">
      <c r="A365" s="105"/>
      <c r="F365" s="152"/>
      <c r="G365" s="152"/>
      <c r="H365" s="103"/>
      <c r="I365" s="103"/>
      <c r="J365" s="103"/>
      <c r="K365" s="103"/>
      <c r="L365" s="103"/>
      <c r="M365" s="103"/>
      <c r="N365" s="106"/>
    </row>
    <row r="366" spans="1:14" ht="24.6">
      <c r="A366" s="109" t="s">
        <v>149</v>
      </c>
      <c r="F366" s="152" t="s">
        <v>137</v>
      </c>
      <c r="G366" s="283">
        <f>'Summary PL'!K24</f>
        <v>1.5209999999999999</v>
      </c>
      <c r="H366" s="158" t="s">
        <v>150</v>
      </c>
      <c r="I366" s="158"/>
      <c r="J366" s="158"/>
      <c r="K366" s="158"/>
      <c r="L366" s="103"/>
      <c r="M366" s="103"/>
      <c r="N366" s="106"/>
    </row>
    <row r="367" spans="1:14">
      <c r="A367" s="105" t="s">
        <v>151</v>
      </c>
      <c r="F367" s="152"/>
      <c r="G367" s="152"/>
      <c r="H367" s="103"/>
      <c r="I367" s="103"/>
      <c r="J367" s="103"/>
      <c r="K367" s="103"/>
      <c r="L367" s="103"/>
      <c r="M367" s="103"/>
      <c r="N367" s="106"/>
    </row>
    <row r="368" spans="1:14" ht="42">
      <c r="A368" s="109" t="s">
        <v>193</v>
      </c>
      <c r="F368" s="151" t="s">
        <v>194</v>
      </c>
      <c r="G368" s="478" t="s">
        <v>195</v>
      </c>
      <c r="H368" s="478"/>
      <c r="I368" s="478"/>
      <c r="J368" s="478"/>
      <c r="K368" s="478"/>
      <c r="L368" s="478"/>
      <c r="M368" s="478"/>
      <c r="N368" s="479"/>
    </row>
    <row r="369" spans="1:29">
      <c r="A369" s="105" t="s">
        <v>196</v>
      </c>
      <c r="F369" s="152"/>
      <c r="G369" s="478"/>
      <c r="H369" s="478"/>
      <c r="I369" s="478"/>
      <c r="J369" s="478"/>
      <c r="K369" s="478"/>
      <c r="L369" s="478"/>
      <c r="M369" s="478"/>
      <c r="N369" s="479"/>
    </row>
    <row r="370" spans="1:29">
      <c r="A370" s="105"/>
      <c r="F370" s="152"/>
      <c r="G370" s="152"/>
      <c r="H370" s="103"/>
      <c r="I370" s="103"/>
      <c r="J370" s="103"/>
      <c r="K370" s="103"/>
      <c r="L370" s="103"/>
      <c r="M370" s="103"/>
      <c r="N370" s="106"/>
    </row>
    <row r="371" spans="1:29" ht="42">
      <c r="A371" s="251" t="s">
        <v>152</v>
      </c>
      <c r="B371" s="252"/>
      <c r="C371" s="252"/>
      <c r="D371" s="252"/>
      <c r="E371" s="252"/>
      <c r="F371" s="258" t="s">
        <v>153</v>
      </c>
      <c r="G371" s="476" t="s">
        <v>154</v>
      </c>
      <c r="H371" s="476"/>
      <c r="I371" s="476"/>
      <c r="J371" s="476"/>
      <c r="K371" s="476"/>
      <c r="L371" s="476"/>
      <c r="M371" s="476"/>
      <c r="N371" s="254"/>
    </row>
    <row r="372" spans="1:29" ht="21.6" thickBot="1">
      <c r="A372" s="251" t="s">
        <v>155</v>
      </c>
      <c r="B372" s="252"/>
      <c r="C372" s="252"/>
      <c r="D372" s="252"/>
      <c r="E372" s="252"/>
      <c r="F372" s="253"/>
      <c r="G372" s="477"/>
      <c r="H372" s="477"/>
      <c r="I372" s="477"/>
      <c r="J372" s="477"/>
      <c r="K372" s="477"/>
      <c r="L372" s="477"/>
      <c r="M372" s="477"/>
      <c r="N372" s="254"/>
    </row>
    <row r="373" spans="1:29">
      <c r="A373" s="99"/>
      <c r="B373" s="100"/>
      <c r="C373" s="100"/>
      <c r="D373" s="100"/>
      <c r="E373" s="473" t="s">
        <v>156</v>
      </c>
      <c r="F373" s="474"/>
      <c r="G373" s="474"/>
      <c r="H373" s="474"/>
      <c r="I373" s="474"/>
      <c r="J373" s="474"/>
      <c r="K373" s="474"/>
      <c r="L373" s="101"/>
      <c r="M373" s="101"/>
      <c r="N373" s="102"/>
    </row>
    <row r="374" spans="1:29" ht="21.6" thickBot="1">
      <c r="A374" s="110"/>
      <c r="B374" s="111"/>
      <c r="C374" s="111"/>
      <c r="D374" s="111"/>
      <c r="E374" s="475"/>
      <c r="F374" s="475"/>
      <c r="G374" s="475"/>
      <c r="H374" s="475"/>
      <c r="I374" s="475"/>
      <c r="J374" s="475"/>
      <c r="K374" s="475"/>
      <c r="L374" s="112"/>
      <c r="M374" s="112"/>
      <c r="N374" s="113"/>
    </row>
    <row r="375" spans="1:29" ht="82.2" customHeight="1" thickBot="1">
      <c r="A375" s="470" t="s">
        <v>124</v>
      </c>
      <c r="B375" s="471"/>
      <c r="C375" s="471"/>
      <c r="D375" s="471"/>
      <c r="E375" s="471"/>
      <c r="F375" s="471"/>
      <c r="G375" s="471"/>
      <c r="H375" s="471"/>
      <c r="I375" s="471"/>
      <c r="J375" s="471"/>
      <c r="K375" s="471"/>
      <c r="L375" s="471"/>
      <c r="M375" s="471"/>
      <c r="N375" s="47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24.6">
      <c r="A376" s="119" t="s">
        <v>125</v>
      </c>
      <c r="B376" s="151"/>
      <c r="C376" s="151"/>
      <c r="F376" s="152" t="s">
        <v>126</v>
      </c>
      <c r="G376" s="152" t="s">
        <v>127</v>
      </c>
      <c r="H376" s="152"/>
      <c r="I376" s="152"/>
      <c r="J376" s="152"/>
      <c r="K376" s="152"/>
      <c r="L376" s="152"/>
      <c r="M376" s="152"/>
      <c r="N376" s="123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>
      <c r="A377" s="105" t="s">
        <v>128</v>
      </c>
      <c r="F377" s="152"/>
      <c r="G377" s="152" t="s">
        <v>129</v>
      </c>
      <c r="H377" s="152"/>
      <c r="I377" s="152"/>
      <c r="J377" s="152"/>
      <c r="K377" s="152"/>
      <c r="L377" s="152"/>
      <c r="M377" s="152"/>
      <c r="N377" s="123"/>
    </row>
    <row r="378" spans="1:29">
      <c r="A378" s="105"/>
      <c r="F378" s="152"/>
      <c r="G378" s="103"/>
      <c r="H378" s="103"/>
      <c r="I378" s="103"/>
      <c r="J378" s="103"/>
      <c r="K378" s="103"/>
      <c r="L378" s="103"/>
      <c r="M378" s="103"/>
      <c r="N378" s="106"/>
    </row>
    <row r="379" spans="1:29" ht="25.2">
      <c r="A379" s="251" t="s">
        <v>130</v>
      </c>
      <c r="B379" s="252"/>
      <c r="C379" s="252"/>
      <c r="D379" s="252"/>
      <c r="E379" s="252"/>
      <c r="F379" s="253" t="s">
        <v>126</v>
      </c>
      <c r="G379" s="285" t="str">
        <f>'Detail PL'!B10</f>
        <v>CCGT Turkestan LLP</v>
      </c>
      <c r="H379" s="252"/>
      <c r="I379" s="252"/>
      <c r="J379" s="252"/>
      <c r="K379" s="252"/>
      <c r="L379" s="252"/>
      <c r="M379" s="252"/>
      <c r="N379" s="254"/>
    </row>
    <row r="380" spans="1:29" ht="25.2">
      <c r="A380" s="251" t="s">
        <v>131</v>
      </c>
      <c r="B380" s="252"/>
      <c r="C380" s="252"/>
      <c r="D380" s="252"/>
      <c r="E380" s="252"/>
      <c r="F380" s="256"/>
      <c r="G380" s="253"/>
      <c r="H380" s="252"/>
      <c r="I380" s="252"/>
      <c r="J380" s="252"/>
      <c r="K380" s="252"/>
      <c r="L380" s="252"/>
      <c r="M380" s="252"/>
      <c r="N380" s="254"/>
    </row>
    <row r="381" spans="1:29" ht="25.2">
      <c r="A381" s="105"/>
      <c r="F381" s="153"/>
      <c r="G381" s="153"/>
      <c r="H381" s="103"/>
      <c r="I381" s="103"/>
      <c r="J381" s="103"/>
      <c r="K381" s="103"/>
      <c r="L381" s="103"/>
      <c r="M381" s="103"/>
      <c r="N381" s="106"/>
    </row>
    <row r="382" spans="1:29" ht="25.2">
      <c r="A382" s="105" t="s">
        <v>132</v>
      </c>
      <c r="F382" s="152" t="s">
        <v>133</v>
      </c>
      <c r="G382" s="103"/>
      <c r="H382" s="103"/>
      <c r="I382" s="103"/>
      <c r="J382" s="103"/>
      <c r="K382" s="103"/>
      <c r="L382" s="103"/>
      <c r="M382" s="103"/>
      <c r="N382" s="106"/>
    </row>
    <row r="383" spans="1:29">
      <c r="A383" s="105" t="s">
        <v>134</v>
      </c>
      <c r="F383" s="152" t="s">
        <v>135</v>
      </c>
      <c r="G383" s="103"/>
      <c r="H383" s="103"/>
      <c r="I383" s="103"/>
      <c r="J383" s="103"/>
      <c r="K383" s="103"/>
      <c r="L383" s="103"/>
      <c r="M383" s="103"/>
      <c r="N383" s="106"/>
    </row>
    <row r="384" spans="1:29">
      <c r="A384" s="105"/>
      <c r="F384" s="152"/>
      <c r="G384" s="103"/>
      <c r="H384" s="103"/>
      <c r="I384" s="103"/>
      <c r="J384" s="103"/>
      <c r="K384" s="103"/>
      <c r="L384" s="103"/>
      <c r="M384" s="103"/>
      <c r="N384" s="106"/>
    </row>
    <row r="385" spans="1:14" ht="25.2">
      <c r="A385" s="105" t="s">
        <v>136</v>
      </c>
      <c r="F385" s="152" t="s">
        <v>137</v>
      </c>
      <c r="G385" s="152" t="str">
        <f>G351</f>
        <v>PGU-DE-0175</v>
      </c>
      <c r="H385" s="103"/>
      <c r="I385" s="103"/>
      <c r="J385" s="103"/>
      <c r="K385" s="103"/>
      <c r="L385" s="103"/>
      <c r="M385" s="103"/>
      <c r="N385" s="106"/>
    </row>
    <row r="386" spans="1:14">
      <c r="A386" s="105" t="s">
        <v>138</v>
      </c>
      <c r="F386" s="152"/>
      <c r="G386" s="103"/>
      <c r="H386" s="103"/>
      <c r="I386" s="103"/>
      <c r="J386" s="103"/>
      <c r="K386" s="103"/>
      <c r="L386" s="103"/>
      <c r="M386" s="103"/>
      <c r="N386" s="106"/>
    </row>
    <row r="387" spans="1:14">
      <c r="A387" s="105"/>
      <c r="F387" s="152"/>
      <c r="G387" s="103"/>
      <c r="H387" s="103"/>
      <c r="I387" s="103"/>
      <c r="J387" s="103"/>
      <c r="K387" s="103"/>
      <c r="L387" s="103"/>
      <c r="M387" s="103"/>
      <c r="N387" s="106"/>
    </row>
    <row r="388" spans="1:14" ht="45.75" customHeight="1">
      <c r="A388" s="107" t="s">
        <v>139</v>
      </c>
      <c r="B388" s="154"/>
      <c r="C388" s="154"/>
      <c r="D388" s="154"/>
      <c r="E388" s="154"/>
      <c r="F388" s="155" t="s">
        <v>126</v>
      </c>
      <c r="G388" s="480" t="str">
        <f>'Summary PL'!D25</f>
        <v>Field instrumentation and cables/ 
Полевые приборы и кабели</v>
      </c>
      <c r="H388" s="480"/>
      <c r="I388" s="480"/>
      <c r="J388" s="480"/>
      <c r="K388" s="480"/>
      <c r="L388" s="480"/>
      <c r="M388" s="480"/>
      <c r="N388" s="481"/>
    </row>
    <row r="389" spans="1:14">
      <c r="A389" s="107" t="s">
        <v>140</v>
      </c>
      <c r="B389" s="154"/>
      <c r="C389" s="154"/>
      <c r="D389" s="154"/>
      <c r="E389" s="154"/>
      <c r="F389" s="155"/>
      <c r="G389" s="154"/>
      <c r="H389" s="154"/>
      <c r="I389" s="154"/>
      <c r="J389" s="154"/>
      <c r="K389" s="154"/>
      <c r="L389" s="154"/>
      <c r="M389" s="154"/>
      <c r="N389" s="108"/>
    </row>
    <row r="390" spans="1:14">
      <c r="A390" s="105"/>
      <c r="F390" s="152"/>
      <c r="G390" s="103"/>
      <c r="H390" s="103"/>
      <c r="I390" s="103"/>
      <c r="J390" s="103"/>
      <c r="K390" s="103"/>
      <c r="L390" s="103"/>
      <c r="M390" s="103"/>
      <c r="N390" s="106"/>
    </row>
    <row r="391" spans="1:14" ht="25.2">
      <c r="A391" s="105" t="s">
        <v>141</v>
      </c>
      <c r="F391" s="155" t="s">
        <v>142</v>
      </c>
      <c r="G391" s="152" t="str">
        <f>'Summary PL'!C25</f>
        <v>PGU-DE-0175-STG-OPS-012</v>
      </c>
      <c r="H391" s="103"/>
      <c r="I391" s="103"/>
      <c r="J391" s="103"/>
      <c r="K391" s="103"/>
      <c r="L391" s="103"/>
      <c r="M391" s="103"/>
      <c r="N391" s="106"/>
    </row>
    <row r="392" spans="1:14">
      <c r="A392" s="105" t="s">
        <v>143</v>
      </c>
      <c r="F392" s="152"/>
      <c r="G392" s="2"/>
      <c r="H392" s="103"/>
      <c r="I392" s="103"/>
      <c r="J392" s="103"/>
      <c r="K392" s="103"/>
      <c r="L392" s="103"/>
      <c r="M392" s="103"/>
      <c r="N392" s="106"/>
    </row>
    <row r="393" spans="1:14">
      <c r="A393" s="105"/>
      <c r="F393" s="152"/>
      <c r="G393" s="152"/>
      <c r="H393" s="103"/>
      <c r="I393" s="103"/>
      <c r="J393" s="103"/>
      <c r="K393" s="103"/>
      <c r="L393" s="103"/>
      <c r="M393" s="103"/>
      <c r="N393" s="106"/>
    </row>
    <row r="394" spans="1:14" ht="25.2">
      <c r="A394" s="105" t="s">
        <v>144</v>
      </c>
      <c r="F394" s="152" t="s">
        <v>137</v>
      </c>
      <c r="G394" s="157">
        <f>'Summary PL'!L25</f>
        <v>302</v>
      </c>
      <c r="H394" s="152" t="s">
        <v>145</v>
      </c>
      <c r="I394" s="103"/>
      <c r="J394" s="103"/>
      <c r="K394" s="103"/>
      <c r="L394" s="103"/>
      <c r="M394" s="103"/>
      <c r="N394" s="106"/>
    </row>
    <row r="395" spans="1:14">
      <c r="A395" s="105" t="s">
        <v>146</v>
      </c>
      <c r="F395" s="152"/>
      <c r="G395" s="152"/>
      <c r="H395" s="152"/>
      <c r="I395" s="103"/>
      <c r="J395" s="103"/>
      <c r="K395" s="103"/>
      <c r="L395" s="103"/>
      <c r="M395" s="103"/>
      <c r="N395" s="106"/>
    </row>
    <row r="396" spans="1:14">
      <c r="A396" s="105"/>
      <c r="F396" s="152"/>
      <c r="G396" s="152"/>
      <c r="H396" s="152"/>
      <c r="I396" s="103"/>
      <c r="J396" s="103"/>
      <c r="K396" s="103"/>
      <c r="L396" s="103"/>
      <c r="M396" s="103"/>
      <c r="N396" s="106"/>
    </row>
    <row r="397" spans="1:14" ht="25.2">
      <c r="A397" s="105" t="s">
        <v>147</v>
      </c>
      <c r="F397" s="152" t="s">
        <v>137</v>
      </c>
      <c r="G397" s="157">
        <f>'Summary PL'!M25</f>
        <v>555</v>
      </c>
      <c r="H397" s="152" t="s">
        <v>145</v>
      </c>
      <c r="I397" s="103"/>
      <c r="J397" s="103"/>
      <c r="K397" s="103"/>
      <c r="L397" s="103"/>
      <c r="M397" s="103"/>
      <c r="N397" s="106"/>
    </row>
    <row r="398" spans="1:14">
      <c r="A398" s="105" t="s">
        <v>148</v>
      </c>
      <c r="F398" s="152"/>
      <c r="G398" s="152"/>
      <c r="H398" s="103"/>
      <c r="I398" s="103"/>
      <c r="J398" s="103"/>
      <c r="K398" s="103"/>
      <c r="L398" s="103"/>
      <c r="M398" s="103"/>
      <c r="N398" s="106"/>
    </row>
    <row r="399" spans="1:14">
      <c r="A399" s="105"/>
      <c r="F399" s="152"/>
      <c r="G399" s="152"/>
      <c r="H399" s="103"/>
      <c r="I399" s="103"/>
      <c r="J399" s="103"/>
      <c r="K399" s="103"/>
      <c r="L399" s="103"/>
      <c r="M399" s="103"/>
      <c r="N399" s="106"/>
    </row>
    <row r="400" spans="1:14" ht="24.6">
      <c r="A400" s="109" t="s">
        <v>149</v>
      </c>
      <c r="F400" s="152" t="s">
        <v>137</v>
      </c>
      <c r="G400" s="283">
        <f>'Summary PL'!K25</f>
        <v>6.5798459999999999</v>
      </c>
      <c r="H400" s="158" t="s">
        <v>150</v>
      </c>
      <c r="I400" s="158"/>
      <c r="J400" s="158"/>
      <c r="K400" s="158"/>
      <c r="L400" s="103"/>
      <c r="M400" s="103"/>
      <c r="N400" s="106"/>
    </row>
    <row r="401" spans="1:29">
      <c r="A401" s="105" t="s">
        <v>151</v>
      </c>
      <c r="F401" s="152"/>
      <c r="G401" s="152"/>
      <c r="H401" s="103"/>
      <c r="I401" s="103"/>
      <c r="J401" s="103"/>
      <c r="K401" s="103"/>
      <c r="L401" s="103"/>
      <c r="M401" s="103"/>
      <c r="N401" s="106"/>
    </row>
    <row r="402" spans="1:29" ht="42">
      <c r="A402" s="109" t="s">
        <v>193</v>
      </c>
      <c r="F402" s="151" t="s">
        <v>194</v>
      </c>
      <c r="G402" s="478" t="s">
        <v>195</v>
      </c>
      <c r="H402" s="478"/>
      <c r="I402" s="478"/>
      <c r="J402" s="478"/>
      <c r="K402" s="478"/>
      <c r="L402" s="478"/>
      <c r="M402" s="478"/>
      <c r="N402" s="479"/>
    </row>
    <row r="403" spans="1:29">
      <c r="A403" s="105" t="s">
        <v>196</v>
      </c>
      <c r="F403" s="152"/>
      <c r="G403" s="478"/>
      <c r="H403" s="478"/>
      <c r="I403" s="478"/>
      <c r="J403" s="478"/>
      <c r="K403" s="478"/>
      <c r="L403" s="478"/>
      <c r="M403" s="478"/>
      <c r="N403" s="479"/>
    </row>
    <row r="404" spans="1:29">
      <c r="A404" s="105"/>
      <c r="F404" s="152"/>
      <c r="G404" s="152"/>
      <c r="H404" s="103"/>
      <c r="I404" s="103"/>
      <c r="J404" s="103"/>
      <c r="K404" s="103"/>
      <c r="L404" s="103"/>
      <c r="M404" s="103"/>
      <c r="N404" s="106"/>
    </row>
    <row r="405" spans="1:29" ht="42">
      <c r="A405" s="251" t="s">
        <v>152</v>
      </c>
      <c r="B405" s="252"/>
      <c r="C405" s="252"/>
      <c r="D405" s="252"/>
      <c r="E405" s="252"/>
      <c r="F405" s="258" t="s">
        <v>153</v>
      </c>
      <c r="G405" s="476" t="s">
        <v>154</v>
      </c>
      <c r="H405" s="476"/>
      <c r="I405" s="476"/>
      <c r="J405" s="476"/>
      <c r="K405" s="476"/>
      <c r="L405" s="476"/>
      <c r="M405" s="476"/>
      <c r="N405" s="254"/>
    </row>
    <row r="406" spans="1:29" ht="21.6" thickBot="1">
      <c r="A406" s="251" t="s">
        <v>155</v>
      </c>
      <c r="B406" s="252"/>
      <c r="C406" s="252"/>
      <c r="D406" s="252"/>
      <c r="E406" s="252"/>
      <c r="F406" s="253"/>
      <c r="G406" s="477"/>
      <c r="H406" s="477"/>
      <c r="I406" s="477"/>
      <c r="J406" s="477"/>
      <c r="K406" s="477"/>
      <c r="L406" s="477"/>
      <c r="M406" s="477"/>
      <c r="N406" s="254"/>
    </row>
    <row r="407" spans="1:29">
      <c r="A407" s="99"/>
      <c r="B407" s="100"/>
      <c r="C407" s="100"/>
      <c r="D407" s="100"/>
      <c r="E407" s="473" t="s">
        <v>156</v>
      </c>
      <c r="F407" s="474"/>
      <c r="G407" s="474"/>
      <c r="H407" s="474"/>
      <c r="I407" s="474"/>
      <c r="J407" s="474"/>
      <c r="K407" s="474"/>
      <c r="L407" s="101"/>
      <c r="M407" s="101"/>
      <c r="N407" s="102"/>
    </row>
    <row r="408" spans="1:29" ht="21.6" thickBot="1">
      <c r="A408" s="110"/>
      <c r="B408" s="111"/>
      <c r="C408" s="111"/>
      <c r="D408" s="111"/>
      <c r="E408" s="475"/>
      <c r="F408" s="475"/>
      <c r="G408" s="475"/>
      <c r="H408" s="475"/>
      <c r="I408" s="475"/>
      <c r="J408" s="475"/>
      <c r="K408" s="475"/>
      <c r="L408" s="112"/>
      <c r="M408" s="112"/>
      <c r="N408" s="113"/>
    </row>
    <row r="409" spans="1:29" ht="82.2" customHeight="1" thickBot="1">
      <c r="A409" s="470" t="s">
        <v>124</v>
      </c>
      <c r="B409" s="471"/>
      <c r="C409" s="471"/>
      <c r="D409" s="471"/>
      <c r="E409" s="471"/>
      <c r="F409" s="471"/>
      <c r="G409" s="471"/>
      <c r="H409" s="471"/>
      <c r="I409" s="471"/>
      <c r="J409" s="471"/>
      <c r="K409" s="471"/>
      <c r="L409" s="471"/>
      <c r="M409" s="471"/>
      <c r="N409" s="47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24.6">
      <c r="A410" s="119" t="s">
        <v>125</v>
      </c>
      <c r="B410" s="151"/>
      <c r="C410" s="151"/>
      <c r="F410" s="152" t="s">
        <v>126</v>
      </c>
      <c r="G410" s="152" t="s">
        <v>127</v>
      </c>
      <c r="H410" s="152"/>
      <c r="I410" s="152"/>
      <c r="J410" s="152"/>
      <c r="K410" s="152"/>
      <c r="L410" s="152"/>
      <c r="M410" s="152"/>
      <c r="N410" s="12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>
      <c r="A411" s="105" t="s">
        <v>128</v>
      </c>
      <c r="F411" s="152"/>
      <c r="G411" s="152" t="s">
        <v>129</v>
      </c>
      <c r="H411" s="152"/>
      <c r="I411" s="152"/>
      <c r="J411" s="152"/>
      <c r="K411" s="152"/>
      <c r="L411" s="152"/>
      <c r="M411" s="152"/>
      <c r="N411" s="123"/>
    </row>
    <row r="412" spans="1:29">
      <c r="A412" s="105"/>
      <c r="F412" s="152"/>
      <c r="G412" s="103"/>
      <c r="H412" s="103"/>
      <c r="I412" s="103"/>
      <c r="J412" s="103"/>
      <c r="K412" s="103"/>
      <c r="L412" s="103"/>
      <c r="M412" s="103"/>
      <c r="N412" s="106"/>
    </row>
    <row r="413" spans="1:29" ht="25.2">
      <c r="A413" s="251" t="s">
        <v>130</v>
      </c>
      <c r="B413" s="252"/>
      <c r="C413" s="252"/>
      <c r="D413" s="252"/>
      <c r="E413" s="252"/>
      <c r="F413" s="253" t="s">
        <v>126</v>
      </c>
      <c r="G413" s="285" t="str">
        <f>'Detail PL'!B10</f>
        <v>CCGT Turkestan LLP</v>
      </c>
      <c r="H413" s="252"/>
      <c r="I413" s="252"/>
      <c r="J413" s="252"/>
      <c r="K413" s="252"/>
      <c r="L413" s="252"/>
      <c r="M413" s="252"/>
      <c r="N413" s="254"/>
    </row>
    <row r="414" spans="1:29" ht="25.2">
      <c r="A414" s="251" t="s">
        <v>131</v>
      </c>
      <c r="B414" s="252"/>
      <c r="C414" s="252"/>
      <c r="D414" s="252"/>
      <c r="E414" s="252"/>
      <c r="F414" s="256"/>
      <c r="G414" s="253"/>
      <c r="H414" s="252"/>
      <c r="I414" s="252"/>
      <c r="J414" s="252"/>
      <c r="K414" s="252"/>
      <c r="L414" s="252"/>
      <c r="M414" s="252"/>
      <c r="N414" s="254"/>
    </row>
    <row r="415" spans="1:29" ht="25.2">
      <c r="A415" s="105"/>
      <c r="F415" s="153"/>
      <c r="G415" s="153"/>
      <c r="H415" s="103"/>
      <c r="I415" s="103"/>
      <c r="J415" s="103"/>
      <c r="K415" s="103"/>
      <c r="L415" s="103"/>
      <c r="M415" s="103"/>
      <c r="N415" s="106"/>
    </row>
    <row r="416" spans="1:29" ht="25.2">
      <c r="A416" s="105" t="s">
        <v>132</v>
      </c>
      <c r="F416" s="152" t="s">
        <v>133</v>
      </c>
      <c r="G416" s="103"/>
      <c r="H416" s="103"/>
      <c r="I416" s="103"/>
      <c r="J416" s="103"/>
      <c r="K416" s="103"/>
      <c r="L416" s="103"/>
      <c r="M416" s="103"/>
      <c r="N416" s="106"/>
    </row>
    <row r="417" spans="1:14">
      <c r="A417" s="105" t="s">
        <v>134</v>
      </c>
      <c r="F417" s="152" t="s">
        <v>135</v>
      </c>
      <c r="G417" s="103"/>
      <c r="H417" s="103"/>
      <c r="I417" s="103"/>
      <c r="J417" s="103"/>
      <c r="K417" s="103"/>
      <c r="L417" s="103"/>
      <c r="M417" s="103"/>
      <c r="N417" s="106"/>
    </row>
    <row r="418" spans="1:14">
      <c r="A418" s="105"/>
      <c r="F418" s="152"/>
      <c r="G418" s="103"/>
      <c r="H418" s="103"/>
      <c r="I418" s="103"/>
      <c r="J418" s="103"/>
      <c r="K418" s="103"/>
      <c r="L418" s="103"/>
      <c r="M418" s="103"/>
      <c r="N418" s="106"/>
    </row>
    <row r="419" spans="1:14" ht="25.2">
      <c r="A419" s="105" t="s">
        <v>136</v>
      </c>
      <c r="F419" s="152" t="s">
        <v>137</v>
      </c>
      <c r="G419" s="152" t="str">
        <f>G385</f>
        <v>PGU-DE-0175</v>
      </c>
      <c r="H419" s="103"/>
      <c r="I419" s="103"/>
      <c r="J419" s="103"/>
      <c r="K419" s="103"/>
      <c r="L419" s="103"/>
      <c r="M419" s="103"/>
      <c r="N419" s="106"/>
    </row>
    <row r="420" spans="1:14">
      <c r="A420" s="105" t="s">
        <v>138</v>
      </c>
      <c r="F420" s="152"/>
      <c r="G420" s="103"/>
      <c r="H420" s="103"/>
      <c r="I420" s="103"/>
      <c r="J420" s="103"/>
      <c r="K420" s="103"/>
      <c r="L420" s="103"/>
      <c r="M420" s="103"/>
      <c r="N420" s="106"/>
    </row>
    <row r="421" spans="1:14">
      <c r="A421" s="105"/>
      <c r="F421" s="152"/>
      <c r="G421" s="103"/>
      <c r="H421" s="103"/>
      <c r="I421" s="103"/>
      <c r="J421" s="103"/>
      <c r="K421" s="103"/>
      <c r="L421" s="103"/>
      <c r="M421" s="103"/>
      <c r="N421" s="106"/>
    </row>
    <row r="422" spans="1:14" ht="25.2">
      <c r="A422" s="107" t="s">
        <v>139</v>
      </c>
      <c r="B422" s="154"/>
      <c r="C422" s="154"/>
      <c r="D422" s="154"/>
      <c r="E422" s="154"/>
      <c r="F422" s="155" t="s">
        <v>126</v>
      </c>
      <c r="G422" s="156" t="str">
        <f>'Summary PL'!D26</f>
        <v>Impulse tubes and profiles/ 
Импульсные трубки и профили</v>
      </c>
      <c r="H422" s="154"/>
      <c r="I422" s="154"/>
      <c r="J422" s="154"/>
      <c r="K422" s="154"/>
      <c r="L422" s="154"/>
      <c r="M422" s="154"/>
      <c r="N422" s="108"/>
    </row>
    <row r="423" spans="1:14">
      <c r="A423" s="107" t="s">
        <v>140</v>
      </c>
      <c r="B423" s="154"/>
      <c r="C423" s="154"/>
      <c r="D423" s="154"/>
      <c r="E423" s="154"/>
      <c r="F423" s="155"/>
      <c r="G423" s="154"/>
      <c r="H423" s="154"/>
      <c r="I423" s="154"/>
      <c r="J423" s="154"/>
      <c r="K423" s="154"/>
      <c r="L423" s="154"/>
      <c r="M423" s="154"/>
      <c r="N423" s="108"/>
    </row>
    <row r="424" spans="1:14">
      <c r="A424" s="105"/>
      <c r="F424" s="152"/>
      <c r="G424" s="103"/>
      <c r="H424" s="103"/>
      <c r="I424" s="103"/>
      <c r="J424" s="103"/>
      <c r="K424" s="103"/>
      <c r="L424" s="103"/>
      <c r="M424" s="103"/>
      <c r="N424" s="106"/>
    </row>
    <row r="425" spans="1:14" ht="25.2">
      <c r="A425" s="105" t="s">
        <v>141</v>
      </c>
      <c r="F425" s="155" t="s">
        <v>142</v>
      </c>
      <c r="G425" s="152" t="str">
        <f>'Summary PL'!C26</f>
        <v>PGU-DE-0175-STG-OPS-013</v>
      </c>
      <c r="H425" s="103"/>
      <c r="I425" s="103"/>
      <c r="J425" s="103"/>
      <c r="K425" s="103"/>
      <c r="L425" s="103"/>
      <c r="M425" s="103"/>
      <c r="N425" s="106"/>
    </row>
    <row r="426" spans="1:14">
      <c r="A426" s="105" t="s">
        <v>143</v>
      </c>
      <c r="F426" s="152"/>
      <c r="G426" s="2"/>
      <c r="H426" s="103"/>
      <c r="I426" s="103"/>
      <c r="J426" s="103"/>
      <c r="K426" s="103"/>
      <c r="L426" s="103"/>
      <c r="M426" s="103"/>
      <c r="N426" s="106"/>
    </row>
    <row r="427" spans="1:14">
      <c r="A427" s="105"/>
      <c r="F427" s="152"/>
      <c r="G427" s="152"/>
      <c r="H427" s="103"/>
      <c r="I427" s="103"/>
      <c r="J427" s="103"/>
      <c r="K427" s="103"/>
      <c r="L427" s="103"/>
      <c r="M427" s="103"/>
      <c r="N427" s="106"/>
    </row>
    <row r="428" spans="1:14" ht="25.2">
      <c r="A428" s="105" t="s">
        <v>144</v>
      </c>
      <c r="F428" s="152" t="s">
        <v>137</v>
      </c>
      <c r="G428" s="157">
        <f>'Summary PL'!L26</f>
        <v>576</v>
      </c>
      <c r="H428" s="152" t="s">
        <v>145</v>
      </c>
      <c r="I428" s="103"/>
      <c r="J428" s="103"/>
      <c r="K428" s="103"/>
      <c r="L428" s="103"/>
      <c r="M428" s="103"/>
      <c r="N428" s="106"/>
    </row>
    <row r="429" spans="1:14">
      <c r="A429" s="105" t="s">
        <v>146</v>
      </c>
      <c r="F429" s="152"/>
      <c r="G429" s="152"/>
      <c r="H429" s="152"/>
      <c r="I429" s="103"/>
      <c r="J429" s="103"/>
      <c r="K429" s="103"/>
      <c r="L429" s="103"/>
      <c r="M429" s="103"/>
      <c r="N429" s="106"/>
    </row>
    <row r="430" spans="1:14">
      <c r="A430" s="105"/>
      <c r="F430" s="152"/>
      <c r="G430" s="152"/>
      <c r="H430" s="152"/>
      <c r="I430" s="103"/>
      <c r="J430" s="103"/>
      <c r="K430" s="103"/>
      <c r="L430" s="103"/>
      <c r="M430" s="103"/>
      <c r="N430" s="106"/>
    </row>
    <row r="431" spans="1:14" ht="25.2">
      <c r="A431" s="105" t="s">
        <v>147</v>
      </c>
      <c r="F431" s="152" t="s">
        <v>137</v>
      </c>
      <c r="G431" s="157">
        <f>'Summary PL'!M26</f>
        <v>840</v>
      </c>
      <c r="H431" s="152" t="s">
        <v>145</v>
      </c>
      <c r="I431" s="103"/>
      <c r="J431" s="103"/>
      <c r="K431" s="103"/>
      <c r="L431" s="103"/>
      <c r="M431" s="103"/>
      <c r="N431" s="106"/>
    </row>
    <row r="432" spans="1:14">
      <c r="A432" s="105" t="s">
        <v>148</v>
      </c>
      <c r="F432" s="152"/>
      <c r="G432" s="152"/>
      <c r="H432" s="103"/>
      <c r="I432" s="103"/>
      <c r="J432" s="103"/>
      <c r="K432" s="103"/>
      <c r="L432" s="103"/>
      <c r="M432" s="103"/>
      <c r="N432" s="106"/>
    </row>
    <row r="433" spans="1:29">
      <c r="A433" s="105"/>
      <c r="F433" s="152"/>
      <c r="G433" s="152"/>
      <c r="H433" s="103"/>
      <c r="I433" s="103"/>
      <c r="J433" s="103"/>
      <c r="K433" s="103"/>
      <c r="L433" s="103"/>
      <c r="M433" s="103"/>
      <c r="N433" s="106"/>
    </row>
    <row r="434" spans="1:29" ht="24.6">
      <c r="A434" s="109" t="s">
        <v>149</v>
      </c>
      <c r="F434" s="152" t="s">
        <v>137</v>
      </c>
      <c r="G434" s="283">
        <f>'Summary PL'!K26</f>
        <v>3.1199840000000001</v>
      </c>
      <c r="H434" s="158" t="s">
        <v>150</v>
      </c>
      <c r="I434" s="158"/>
      <c r="J434" s="158"/>
      <c r="K434" s="158"/>
      <c r="L434" s="103"/>
      <c r="M434" s="103"/>
      <c r="N434" s="106"/>
    </row>
    <row r="435" spans="1:29">
      <c r="A435" s="105" t="s">
        <v>151</v>
      </c>
      <c r="F435" s="152"/>
      <c r="G435" s="152"/>
      <c r="H435" s="103"/>
      <c r="I435" s="103"/>
      <c r="J435" s="103"/>
      <c r="K435" s="103"/>
      <c r="L435" s="103"/>
      <c r="M435" s="103"/>
      <c r="N435" s="106"/>
    </row>
    <row r="436" spans="1:29" ht="42">
      <c r="A436" s="109" t="s">
        <v>193</v>
      </c>
      <c r="F436" s="151" t="s">
        <v>194</v>
      </c>
      <c r="G436" s="478" t="s">
        <v>195</v>
      </c>
      <c r="H436" s="478"/>
      <c r="I436" s="478"/>
      <c r="J436" s="478"/>
      <c r="K436" s="478"/>
      <c r="L436" s="478"/>
      <c r="M436" s="478"/>
      <c r="N436" s="479"/>
    </row>
    <row r="437" spans="1:29">
      <c r="A437" s="105" t="s">
        <v>196</v>
      </c>
      <c r="F437" s="152"/>
      <c r="G437" s="478"/>
      <c r="H437" s="478"/>
      <c r="I437" s="478"/>
      <c r="J437" s="478"/>
      <c r="K437" s="478"/>
      <c r="L437" s="478"/>
      <c r="M437" s="478"/>
      <c r="N437" s="479"/>
    </row>
    <row r="438" spans="1:29">
      <c r="A438" s="105"/>
      <c r="F438" s="152"/>
      <c r="G438" s="152"/>
      <c r="H438" s="103"/>
      <c r="I438" s="103"/>
      <c r="J438" s="103"/>
      <c r="K438" s="103"/>
      <c r="L438" s="103"/>
      <c r="M438" s="103"/>
      <c r="N438" s="106"/>
    </row>
    <row r="439" spans="1:29" ht="42">
      <c r="A439" s="251" t="s">
        <v>152</v>
      </c>
      <c r="B439" s="252"/>
      <c r="C439" s="252"/>
      <c r="D439" s="252"/>
      <c r="E439" s="252"/>
      <c r="F439" s="258" t="s">
        <v>153</v>
      </c>
      <c r="G439" s="476" t="s">
        <v>154</v>
      </c>
      <c r="H439" s="476"/>
      <c r="I439" s="476"/>
      <c r="J439" s="476"/>
      <c r="K439" s="476"/>
      <c r="L439" s="476"/>
      <c r="M439" s="476"/>
      <c r="N439" s="254"/>
    </row>
    <row r="440" spans="1:29" ht="21.6" thickBot="1">
      <c r="A440" s="251" t="s">
        <v>155</v>
      </c>
      <c r="B440" s="252"/>
      <c r="C440" s="252"/>
      <c r="D440" s="252"/>
      <c r="E440" s="252"/>
      <c r="F440" s="253"/>
      <c r="G440" s="477"/>
      <c r="H440" s="477"/>
      <c r="I440" s="477"/>
      <c r="J440" s="477"/>
      <c r="K440" s="477"/>
      <c r="L440" s="477"/>
      <c r="M440" s="477"/>
      <c r="N440" s="254"/>
    </row>
    <row r="441" spans="1:29">
      <c r="A441" s="99"/>
      <c r="B441" s="100"/>
      <c r="C441" s="100"/>
      <c r="D441" s="100"/>
      <c r="E441" s="473" t="s">
        <v>156</v>
      </c>
      <c r="F441" s="474"/>
      <c r="G441" s="474"/>
      <c r="H441" s="474"/>
      <c r="I441" s="474"/>
      <c r="J441" s="474"/>
      <c r="K441" s="474"/>
      <c r="L441" s="101"/>
      <c r="M441" s="101"/>
      <c r="N441" s="102"/>
    </row>
    <row r="442" spans="1:29" ht="21.6" thickBot="1">
      <c r="A442" s="110"/>
      <c r="B442" s="111"/>
      <c r="C442" s="111"/>
      <c r="D442" s="111"/>
      <c r="E442" s="475"/>
      <c r="F442" s="475"/>
      <c r="G442" s="475"/>
      <c r="H442" s="475"/>
      <c r="I442" s="475"/>
      <c r="J442" s="475"/>
      <c r="K442" s="475"/>
      <c r="L442" s="112"/>
      <c r="M442" s="112"/>
      <c r="N442" s="113"/>
    </row>
    <row r="443" spans="1:29" ht="82.2" customHeight="1" thickBot="1">
      <c r="A443" s="470" t="s">
        <v>124</v>
      </c>
      <c r="B443" s="471"/>
      <c r="C443" s="471"/>
      <c r="D443" s="471"/>
      <c r="E443" s="471"/>
      <c r="F443" s="471"/>
      <c r="G443" s="471"/>
      <c r="H443" s="471"/>
      <c r="I443" s="471"/>
      <c r="J443" s="471"/>
      <c r="K443" s="471"/>
      <c r="L443" s="471"/>
      <c r="M443" s="471"/>
      <c r="N443" s="47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24.6">
      <c r="A444" s="119" t="s">
        <v>125</v>
      </c>
      <c r="B444" s="151"/>
      <c r="C444" s="151"/>
      <c r="F444" s="152" t="s">
        <v>126</v>
      </c>
      <c r="G444" s="152" t="s">
        <v>127</v>
      </c>
      <c r="H444" s="152"/>
      <c r="I444" s="152"/>
      <c r="J444" s="152"/>
      <c r="K444" s="152"/>
      <c r="L444" s="152"/>
      <c r="M444" s="152"/>
      <c r="N444" s="12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>
      <c r="A445" s="105" t="s">
        <v>128</v>
      </c>
      <c r="F445" s="152"/>
      <c r="G445" s="152" t="s">
        <v>129</v>
      </c>
      <c r="H445" s="152"/>
      <c r="I445" s="152"/>
      <c r="J445" s="152"/>
      <c r="K445" s="152"/>
      <c r="L445" s="152"/>
      <c r="M445" s="152"/>
      <c r="N445" s="123"/>
    </row>
    <row r="446" spans="1:29">
      <c r="A446" s="105"/>
      <c r="F446" s="152"/>
      <c r="G446" s="103"/>
      <c r="H446" s="103"/>
      <c r="I446" s="103"/>
      <c r="J446" s="103"/>
      <c r="K446" s="103"/>
      <c r="L446" s="103"/>
      <c r="M446" s="103"/>
      <c r="N446" s="106"/>
    </row>
    <row r="447" spans="1:29" ht="25.2">
      <c r="A447" s="251" t="s">
        <v>130</v>
      </c>
      <c r="B447" s="252"/>
      <c r="C447" s="252"/>
      <c r="D447" s="252"/>
      <c r="E447" s="252"/>
      <c r="F447" s="253" t="s">
        <v>126</v>
      </c>
      <c r="G447" s="285" t="s">
        <v>197</v>
      </c>
      <c r="H447" s="252"/>
      <c r="I447" s="252"/>
      <c r="J447" s="252"/>
      <c r="K447" s="252"/>
      <c r="L447" s="252"/>
      <c r="M447" s="252"/>
      <c r="N447" s="254"/>
    </row>
    <row r="448" spans="1:29" ht="25.2">
      <c r="A448" s="251" t="s">
        <v>131</v>
      </c>
      <c r="B448" s="252"/>
      <c r="C448" s="252"/>
      <c r="D448" s="252"/>
      <c r="E448" s="252"/>
      <c r="F448" s="256"/>
      <c r="G448" s="253"/>
      <c r="H448" s="252"/>
      <c r="I448" s="252"/>
      <c r="J448" s="252"/>
      <c r="K448" s="252"/>
      <c r="L448" s="252"/>
      <c r="M448" s="252"/>
      <c r="N448" s="254"/>
    </row>
    <row r="449" spans="1:14" ht="25.2">
      <c r="A449" s="105"/>
      <c r="F449" s="153"/>
      <c r="G449" s="153"/>
      <c r="H449" s="103"/>
      <c r="I449" s="103"/>
      <c r="J449" s="103"/>
      <c r="K449" s="103"/>
      <c r="L449" s="103"/>
      <c r="M449" s="103"/>
      <c r="N449" s="106"/>
    </row>
    <row r="450" spans="1:14" ht="25.2">
      <c r="A450" s="105" t="s">
        <v>132</v>
      </c>
      <c r="F450" s="152" t="s">
        <v>133</v>
      </c>
      <c r="G450" s="103"/>
      <c r="H450" s="103"/>
      <c r="I450" s="103"/>
      <c r="J450" s="103"/>
      <c r="K450" s="103"/>
      <c r="L450" s="103"/>
      <c r="M450" s="103"/>
      <c r="N450" s="106"/>
    </row>
    <row r="451" spans="1:14">
      <c r="A451" s="105" t="s">
        <v>134</v>
      </c>
      <c r="F451" s="152" t="s">
        <v>135</v>
      </c>
      <c r="G451" s="103"/>
      <c r="H451" s="103"/>
      <c r="I451" s="103"/>
      <c r="J451" s="103"/>
      <c r="K451" s="103"/>
      <c r="L451" s="103"/>
      <c r="M451" s="103"/>
      <c r="N451" s="106"/>
    </row>
    <row r="452" spans="1:14">
      <c r="A452" s="105"/>
      <c r="F452" s="152"/>
      <c r="G452" s="103"/>
      <c r="H452" s="103"/>
      <c r="I452" s="103"/>
      <c r="J452" s="103"/>
      <c r="K452" s="103"/>
      <c r="L452" s="103"/>
      <c r="M452" s="103"/>
      <c r="N452" s="106"/>
    </row>
    <row r="453" spans="1:14" ht="25.2">
      <c r="A453" s="105" t="s">
        <v>136</v>
      </c>
      <c r="F453" s="152" t="s">
        <v>137</v>
      </c>
      <c r="G453" s="152" t="str">
        <f>G419</f>
        <v>PGU-DE-0175</v>
      </c>
      <c r="H453" s="103"/>
      <c r="I453" s="103"/>
      <c r="J453" s="103"/>
      <c r="K453" s="103"/>
      <c r="L453" s="103"/>
      <c r="M453" s="103"/>
      <c r="N453" s="106"/>
    </row>
    <row r="454" spans="1:14">
      <c r="A454" s="105" t="s">
        <v>138</v>
      </c>
      <c r="F454" s="152"/>
      <c r="G454" s="103"/>
      <c r="H454" s="103"/>
      <c r="I454" s="103"/>
      <c r="J454" s="103"/>
      <c r="K454" s="103"/>
      <c r="L454" s="103"/>
      <c r="M454" s="103"/>
      <c r="N454" s="106"/>
    </row>
    <row r="455" spans="1:14">
      <c r="A455" s="105"/>
      <c r="F455" s="152"/>
      <c r="G455" s="103"/>
      <c r="H455" s="103"/>
      <c r="I455" s="103"/>
      <c r="J455" s="103"/>
      <c r="K455" s="103"/>
      <c r="L455" s="103"/>
      <c r="M455" s="103"/>
      <c r="N455" s="106"/>
    </row>
    <row r="456" spans="1:14" ht="25.2">
      <c r="A456" s="107" t="s">
        <v>139</v>
      </c>
      <c r="B456" s="154"/>
      <c r="C456" s="154"/>
      <c r="D456" s="154"/>
      <c r="E456" s="154"/>
      <c r="F456" s="155" t="s">
        <v>126</v>
      </c>
      <c r="G456" s="156" t="str">
        <f>'Summary PL'!D27</f>
        <v>Field equipment and operator equipment/ 
Полевое оборудование и операторское оборудование</v>
      </c>
      <c r="H456" s="154"/>
      <c r="I456" s="154"/>
      <c r="J456" s="154"/>
      <c r="K456" s="154"/>
      <c r="L456" s="154"/>
      <c r="M456" s="154"/>
      <c r="N456" s="108"/>
    </row>
    <row r="457" spans="1:14">
      <c r="A457" s="107" t="s">
        <v>140</v>
      </c>
      <c r="B457" s="154"/>
      <c r="C457" s="154"/>
      <c r="D457" s="154"/>
      <c r="E457" s="154"/>
      <c r="F457" s="155"/>
      <c r="G457" s="154"/>
      <c r="H457" s="154"/>
      <c r="I457" s="154"/>
      <c r="J457" s="154"/>
      <c r="K457" s="154"/>
      <c r="L457" s="154"/>
      <c r="M457" s="154"/>
      <c r="N457" s="108"/>
    </row>
    <row r="458" spans="1:14">
      <c r="A458" s="105"/>
      <c r="F458" s="152"/>
      <c r="G458" s="103"/>
      <c r="H458" s="103"/>
      <c r="I458" s="103"/>
      <c r="J458" s="103"/>
      <c r="K458" s="103"/>
      <c r="L458" s="103"/>
      <c r="M458" s="103"/>
      <c r="N458" s="106"/>
    </row>
    <row r="459" spans="1:14" ht="25.2">
      <c r="A459" s="105" t="s">
        <v>141</v>
      </c>
      <c r="F459" s="155" t="s">
        <v>142</v>
      </c>
      <c r="G459" s="152" t="str">
        <f>'Summary PL'!C27</f>
        <v>PGU-DE-0175-STG-OPS-014</v>
      </c>
      <c r="H459" s="103"/>
      <c r="I459" s="103"/>
      <c r="J459" s="103"/>
      <c r="K459" s="103"/>
      <c r="L459" s="103"/>
      <c r="M459" s="103"/>
      <c r="N459" s="106"/>
    </row>
    <row r="460" spans="1:14">
      <c r="A460" s="105" t="s">
        <v>143</v>
      </c>
      <c r="F460" s="152"/>
      <c r="G460" s="2"/>
      <c r="H460" s="103"/>
      <c r="I460" s="103"/>
      <c r="J460" s="103"/>
      <c r="K460" s="103"/>
      <c r="L460" s="103"/>
      <c r="M460" s="103"/>
      <c r="N460" s="106"/>
    </row>
    <row r="461" spans="1:14">
      <c r="A461" s="105"/>
      <c r="F461" s="152"/>
      <c r="G461" s="152"/>
      <c r="H461" s="103"/>
      <c r="I461" s="103"/>
      <c r="J461" s="103"/>
      <c r="K461" s="103"/>
      <c r="L461" s="103"/>
      <c r="M461" s="103"/>
      <c r="N461" s="106"/>
    </row>
    <row r="462" spans="1:14" ht="25.2">
      <c r="A462" s="105" t="s">
        <v>144</v>
      </c>
      <c r="F462" s="152" t="s">
        <v>137</v>
      </c>
      <c r="G462" s="157">
        <f>'Summary PL'!L27</f>
        <v>495</v>
      </c>
      <c r="H462" s="152" t="s">
        <v>145</v>
      </c>
      <c r="I462" s="103"/>
      <c r="J462" s="103"/>
      <c r="K462" s="103"/>
      <c r="L462" s="103"/>
      <c r="M462" s="103"/>
      <c r="N462" s="106"/>
    </row>
    <row r="463" spans="1:14">
      <c r="A463" s="105" t="s">
        <v>146</v>
      </c>
      <c r="F463" s="152"/>
      <c r="G463" s="152"/>
      <c r="H463" s="152"/>
      <c r="I463" s="103"/>
      <c r="J463" s="103"/>
      <c r="K463" s="103"/>
      <c r="L463" s="103"/>
      <c r="M463" s="103"/>
      <c r="N463" s="106"/>
    </row>
    <row r="464" spans="1:14">
      <c r="A464" s="105"/>
      <c r="F464" s="152"/>
      <c r="G464" s="152"/>
      <c r="H464" s="152"/>
      <c r="I464" s="103"/>
      <c r="J464" s="103"/>
      <c r="K464" s="103"/>
      <c r="L464" s="103"/>
      <c r="M464" s="103"/>
      <c r="N464" s="106"/>
    </row>
    <row r="465" spans="1:29" ht="25.2">
      <c r="A465" s="105" t="s">
        <v>147</v>
      </c>
      <c r="F465" s="152" t="s">
        <v>137</v>
      </c>
      <c r="G465" s="157">
        <f>'Summary PL'!M27</f>
        <v>680</v>
      </c>
      <c r="H465" s="152" t="s">
        <v>145</v>
      </c>
      <c r="I465" s="103"/>
      <c r="J465" s="103"/>
      <c r="K465" s="103"/>
      <c r="L465" s="103"/>
      <c r="M465" s="103"/>
      <c r="N465" s="106"/>
    </row>
    <row r="466" spans="1:29">
      <c r="A466" s="105" t="s">
        <v>148</v>
      </c>
      <c r="F466" s="152"/>
      <c r="G466" s="152"/>
      <c r="H466" s="103"/>
      <c r="I466" s="103"/>
      <c r="J466" s="103"/>
      <c r="K466" s="103"/>
      <c r="L466" s="103"/>
      <c r="M466" s="103"/>
      <c r="N466" s="106"/>
    </row>
    <row r="467" spans="1:29">
      <c r="A467" s="105"/>
      <c r="F467" s="152"/>
      <c r="G467" s="152"/>
      <c r="H467" s="103"/>
      <c r="I467" s="103"/>
      <c r="J467" s="103"/>
      <c r="K467" s="103"/>
      <c r="L467" s="103"/>
      <c r="M467" s="103"/>
      <c r="N467" s="106"/>
    </row>
    <row r="468" spans="1:29" ht="24.6">
      <c r="A468" s="109" t="s">
        <v>149</v>
      </c>
      <c r="F468" s="152" t="s">
        <v>137</v>
      </c>
      <c r="G468" s="283">
        <f>'Summary PL'!K27</f>
        <v>4.5194159999999997</v>
      </c>
      <c r="H468" s="158" t="s">
        <v>150</v>
      </c>
      <c r="I468" s="158"/>
      <c r="J468" s="158"/>
      <c r="K468" s="158"/>
      <c r="L468" s="103"/>
      <c r="M468" s="103"/>
      <c r="N468" s="106"/>
    </row>
    <row r="469" spans="1:29">
      <c r="A469" s="105" t="s">
        <v>151</v>
      </c>
      <c r="F469" s="152"/>
      <c r="G469" s="152"/>
      <c r="H469" s="103"/>
      <c r="I469" s="103"/>
      <c r="J469" s="103"/>
      <c r="K469" s="103"/>
      <c r="L469" s="103"/>
      <c r="M469" s="103"/>
      <c r="N469" s="106"/>
    </row>
    <row r="470" spans="1:29" ht="42">
      <c r="A470" s="109" t="s">
        <v>193</v>
      </c>
      <c r="F470" s="151" t="s">
        <v>194</v>
      </c>
      <c r="G470" s="478" t="s">
        <v>195</v>
      </c>
      <c r="H470" s="478"/>
      <c r="I470" s="478"/>
      <c r="J470" s="478"/>
      <c r="K470" s="478"/>
      <c r="L470" s="478"/>
      <c r="M470" s="478"/>
      <c r="N470" s="479"/>
    </row>
    <row r="471" spans="1:29">
      <c r="A471" s="105" t="s">
        <v>196</v>
      </c>
      <c r="F471" s="152"/>
      <c r="G471" s="478"/>
      <c r="H471" s="478"/>
      <c r="I471" s="478"/>
      <c r="J471" s="478"/>
      <c r="K471" s="478"/>
      <c r="L471" s="478"/>
      <c r="M471" s="478"/>
      <c r="N471" s="479"/>
    </row>
    <row r="472" spans="1:29">
      <c r="A472" s="105"/>
      <c r="F472" s="152"/>
      <c r="G472" s="152"/>
      <c r="H472" s="103"/>
      <c r="I472" s="103"/>
      <c r="J472" s="103"/>
      <c r="K472" s="103"/>
      <c r="L472" s="103"/>
      <c r="M472" s="103"/>
      <c r="N472" s="106"/>
    </row>
    <row r="473" spans="1:29" ht="42">
      <c r="A473" s="251" t="s">
        <v>152</v>
      </c>
      <c r="B473" s="252"/>
      <c r="C473" s="252"/>
      <c r="D473" s="252"/>
      <c r="E473" s="252"/>
      <c r="F473" s="258" t="s">
        <v>153</v>
      </c>
      <c r="G473" s="476" t="s">
        <v>154</v>
      </c>
      <c r="H473" s="476"/>
      <c r="I473" s="476"/>
      <c r="J473" s="476"/>
      <c r="K473" s="476"/>
      <c r="L473" s="476"/>
      <c r="M473" s="476"/>
      <c r="N473" s="254"/>
    </row>
    <row r="474" spans="1:29" ht="21.6" thickBot="1">
      <c r="A474" s="251" t="s">
        <v>155</v>
      </c>
      <c r="B474" s="252"/>
      <c r="C474" s="252"/>
      <c r="D474" s="252"/>
      <c r="E474" s="252"/>
      <c r="F474" s="253"/>
      <c r="G474" s="477"/>
      <c r="H474" s="477"/>
      <c r="I474" s="477"/>
      <c r="J474" s="477"/>
      <c r="K474" s="477"/>
      <c r="L474" s="477"/>
      <c r="M474" s="477"/>
      <c r="N474" s="254"/>
    </row>
    <row r="475" spans="1:29">
      <c r="A475" s="99"/>
      <c r="B475" s="100"/>
      <c r="C475" s="100"/>
      <c r="D475" s="100"/>
      <c r="E475" s="473" t="s">
        <v>156</v>
      </c>
      <c r="F475" s="474"/>
      <c r="G475" s="474"/>
      <c r="H475" s="474"/>
      <c r="I475" s="474"/>
      <c r="J475" s="474"/>
      <c r="K475" s="474"/>
      <c r="L475" s="101"/>
      <c r="M475" s="101"/>
      <c r="N475" s="102"/>
    </row>
    <row r="476" spans="1:29" ht="21.6" thickBot="1">
      <c r="A476" s="110"/>
      <c r="B476" s="111"/>
      <c r="C476" s="111"/>
      <c r="D476" s="111"/>
      <c r="E476" s="475"/>
      <c r="F476" s="475"/>
      <c r="G476" s="475"/>
      <c r="H476" s="475"/>
      <c r="I476" s="475"/>
      <c r="J476" s="475"/>
      <c r="K476" s="475"/>
      <c r="L476" s="112"/>
      <c r="M476" s="112"/>
      <c r="N476" s="113"/>
    </row>
    <row r="477" spans="1:29" ht="82.2" customHeight="1" thickBot="1">
      <c r="A477" s="470" t="s">
        <v>124</v>
      </c>
      <c r="B477" s="471"/>
      <c r="C477" s="471"/>
      <c r="D477" s="471"/>
      <c r="E477" s="471"/>
      <c r="F477" s="471"/>
      <c r="G477" s="471"/>
      <c r="H477" s="471"/>
      <c r="I477" s="471"/>
      <c r="J477" s="471"/>
      <c r="K477" s="471"/>
      <c r="L477" s="471"/>
      <c r="M477" s="471"/>
      <c r="N477" s="47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24.6">
      <c r="A478" s="119" t="s">
        <v>125</v>
      </c>
      <c r="B478" s="151"/>
      <c r="C478" s="151"/>
      <c r="F478" s="152" t="s">
        <v>126</v>
      </c>
      <c r="G478" s="152" t="s">
        <v>127</v>
      </c>
      <c r="H478" s="152"/>
      <c r="I478" s="152"/>
      <c r="J478" s="152"/>
      <c r="K478" s="152"/>
      <c r="L478" s="152"/>
      <c r="M478" s="152"/>
      <c r="N478" s="12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>
      <c r="A479" s="105" t="s">
        <v>128</v>
      </c>
      <c r="F479" s="152"/>
      <c r="G479" s="152" t="s">
        <v>129</v>
      </c>
      <c r="H479" s="152"/>
      <c r="I479" s="152"/>
      <c r="J479" s="152"/>
      <c r="K479" s="152"/>
      <c r="L479" s="152"/>
      <c r="M479" s="152"/>
      <c r="N479" s="123"/>
    </row>
    <row r="480" spans="1:29">
      <c r="A480" s="105"/>
      <c r="F480" s="152"/>
      <c r="G480" s="103"/>
      <c r="H480" s="103"/>
      <c r="I480" s="103"/>
      <c r="J480" s="103"/>
      <c r="K480" s="103"/>
      <c r="L480" s="103"/>
      <c r="M480" s="103"/>
      <c r="N480" s="106"/>
    </row>
    <row r="481" spans="1:14" ht="25.2">
      <c r="A481" s="251" t="s">
        <v>130</v>
      </c>
      <c r="B481" s="252"/>
      <c r="C481" s="252"/>
      <c r="D481" s="252"/>
      <c r="E481" s="252"/>
      <c r="F481" s="253" t="s">
        <v>126</v>
      </c>
      <c r="G481" s="285" t="str">
        <f>'Detail PL'!B10</f>
        <v>CCGT Turkestan LLP</v>
      </c>
      <c r="H481" s="252"/>
      <c r="I481" s="252"/>
      <c r="J481" s="252"/>
      <c r="K481" s="252"/>
      <c r="L481" s="252"/>
      <c r="M481" s="252"/>
      <c r="N481" s="254"/>
    </row>
    <row r="482" spans="1:14" ht="25.2">
      <c r="A482" s="251" t="s">
        <v>131</v>
      </c>
      <c r="B482" s="252"/>
      <c r="C482" s="252"/>
      <c r="D482" s="252"/>
      <c r="E482" s="252"/>
      <c r="F482" s="256"/>
      <c r="G482" s="253"/>
      <c r="H482" s="252"/>
      <c r="I482" s="252"/>
      <c r="J482" s="252"/>
      <c r="K482" s="252"/>
      <c r="L482" s="252"/>
      <c r="M482" s="252"/>
      <c r="N482" s="254"/>
    </row>
    <row r="483" spans="1:14" ht="25.2">
      <c r="A483" s="105"/>
      <c r="F483" s="153"/>
      <c r="G483" s="153"/>
      <c r="H483" s="103"/>
      <c r="I483" s="103"/>
      <c r="J483" s="103"/>
      <c r="K483" s="103"/>
      <c r="L483" s="103"/>
      <c r="M483" s="103"/>
      <c r="N483" s="106"/>
    </row>
    <row r="484" spans="1:14" ht="25.2">
      <c r="A484" s="105" t="s">
        <v>132</v>
      </c>
      <c r="F484" s="152" t="s">
        <v>133</v>
      </c>
      <c r="G484" s="103"/>
      <c r="H484" s="103"/>
      <c r="I484" s="103"/>
      <c r="J484" s="103"/>
      <c r="K484" s="103"/>
      <c r="L484" s="103"/>
      <c r="M484" s="103"/>
      <c r="N484" s="106"/>
    </row>
    <row r="485" spans="1:14">
      <c r="A485" s="105" t="s">
        <v>134</v>
      </c>
      <c r="F485" s="152" t="s">
        <v>135</v>
      </c>
      <c r="G485" s="103"/>
      <c r="H485" s="103"/>
      <c r="I485" s="103"/>
      <c r="J485" s="103"/>
      <c r="K485" s="103"/>
      <c r="L485" s="103"/>
      <c r="M485" s="103"/>
      <c r="N485" s="106"/>
    </row>
    <row r="486" spans="1:14">
      <c r="A486" s="105"/>
      <c r="F486" s="152"/>
      <c r="G486" s="103"/>
      <c r="H486" s="103"/>
      <c r="I486" s="103"/>
      <c r="J486" s="103"/>
      <c r="K486" s="103"/>
      <c r="L486" s="103"/>
      <c r="M486" s="103"/>
      <c r="N486" s="106"/>
    </row>
    <row r="487" spans="1:14" ht="25.2">
      <c r="A487" s="105" t="s">
        <v>136</v>
      </c>
      <c r="F487" s="152" t="s">
        <v>137</v>
      </c>
      <c r="G487" s="152" t="str">
        <f>G453</f>
        <v>PGU-DE-0175</v>
      </c>
      <c r="H487" s="103"/>
      <c r="I487" s="103"/>
      <c r="J487" s="103"/>
      <c r="K487" s="103"/>
      <c r="L487" s="103"/>
      <c r="M487" s="103"/>
      <c r="N487" s="106"/>
    </row>
    <row r="488" spans="1:14">
      <c r="A488" s="105" t="s">
        <v>138</v>
      </c>
      <c r="F488" s="152"/>
      <c r="G488" s="103"/>
      <c r="H488" s="103"/>
      <c r="I488" s="103"/>
      <c r="J488" s="103"/>
      <c r="K488" s="103"/>
      <c r="L488" s="103"/>
      <c r="M488" s="103"/>
      <c r="N488" s="106"/>
    </row>
    <row r="489" spans="1:14">
      <c r="A489" s="105"/>
      <c r="F489" s="152"/>
      <c r="G489" s="103"/>
      <c r="H489" s="103"/>
      <c r="I489" s="103"/>
      <c r="J489" s="103"/>
      <c r="K489" s="103"/>
      <c r="L489" s="103"/>
      <c r="M489" s="103"/>
      <c r="N489" s="106"/>
    </row>
    <row r="490" spans="1:14" ht="25.2">
      <c r="A490" s="107" t="s">
        <v>139</v>
      </c>
      <c r="B490" s="154"/>
      <c r="C490" s="154"/>
      <c r="D490" s="154"/>
      <c r="E490" s="154"/>
      <c r="F490" s="155" t="s">
        <v>126</v>
      </c>
      <c r="G490" s="156" t="str">
        <f>'Summary PL'!D28</f>
        <v>Cabinet/ шкаф</v>
      </c>
      <c r="H490" s="154"/>
      <c r="I490" s="154"/>
      <c r="J490" s="154"/>
      <c r="K490" s="154"/>
      <c r="L490" s="154"/>
      <c r="M490" s="154"/>
      <c r="N490" s="108"/>
    </row>
    <row r="491" spans="1:14">
      <c r="A491" s="107" t="s">
        <v>140</v>
      </c>
      <c r="B491" s="154"/>
      <c r="C491" s="154"/>
      <c r="D491" s="154"/>
      <c r="E491" s="154"/>
      <c r="F491" s="155"/>
      <c r="G491" s="154"/>
      <c r="H491" s="154"/>
      <c r="I491" s="154"/>
      <c r="J491" s="154"/>
      <c r="K491" s="154"/>
      <c r="L491" s="154"/>
      <c r="M491" s="154"/>
      <c r="N491" s="108"/>
    </row>
    <row r="492" spans="1:14">
      <c r="A492" s="105"/>
      <c r="F492" s="152"/>
      <c r="G492" s="103"/>
      <c r="H492" s="103"/>
      <c r="I492" s="103"/>
      <c r="J492" s="103"/>
      <c r="K492" s="103"/>
      <c r="L492" s="103"/>
      <c r="M492" s="103"/>
      <c r="N492" s="106"/>
    </row>
    <row r="493" spans="1:14" ht="25.2">
      <c r="A493" s="105" t="s">
        <v>141</v>
      </c>
      <c r="F493" s="155" t="s">
        <v>142</v>
      </c>
      <c r="G493" s="152" t="str">
        <f>'Summary PL'!C28</f>
        <v>PGU-DE-0175-STG-OPS-015</v>
      </c>
      <c r="H493" s="103"/>
      <c r="I493" s="103"/>
      <c r="J493" s="103"/>
      <c r="K493" s="103"/>
      <c r="L493" s="103"/>
      <c r="M493" s="103"/>
      <c r="N493" s="106"/>
    </row>
    <row r="494" spans="1:14">
      <c r="A494" s="105" t="s">
        <v>143</v>
      </c>
      <c r="F494" s="152"/>
      <c r="G494" s="2"/>
      <c r="H494" s="103"/>
      <c r="I494" s="103"/>
      <c r="J494" s="103"/>
      <c r="K494" s="103"/>
      <c r="L494" s="103"/>
      <c r="M494" s="103"/>
      <c r="N494" s="106"/>
    </row>
    <row r="495" spans="1:14">
      <c r="A495" s="105"/>
      <c r="F495" s="152"/>
      <c r="G495" s="152"/>
      <c r="H495" s="103"/>
      <c r="I495" s="103"/>
      <c r="J495" s="103"/>
      <c r="K495" s="103"/>
      <c r="L495" s="103"/>
      <c r="M495" s="103"/>
      <c r="N495" s="106"/>
    </row>
    <row r="496" spans="1:14" ht="25.2">
      <c r="A496" s="105" t="s">
        <v>144</v>
      </c>
      <c r="F496" s="152" t="s">
        <v>137</v>
      </c>
      <c r="G496" s="157">
        <f>'Summary PL'!L28</f>
        <v>355</v>
      </c>
      <c r="H496" s="152" t="s">
        <v>145</v>
      </c>
      <c r="I496" s="103"/>
      <c r="J496" s="103"/>
      <c r="K496" s="103"/>
      <c r="L496" s="103"/>
      <c r="M496" s="103"/>
      <c r="N496" s="106"/>
    </row>
    <row r="497" spans="1:29">
      <c r="A497" s="105" t="s">
        <v>146</v>
      </c>
      <c r="F497" s="152"/>
      <c r="G497" s="152"/>
      <c r="H497" s="152"/>
      <c r="I497" s="103"/>
      <c r="J497" s="103"/>
      <c r="K497" s="103"/>
      <c r="L497" s="103"/>
      <c r="M497" s="103"/>
      <c r="N497" s="106"/>
    </row>
    <row r="498" spans="1:29">
      <c r="A498" s="105"/>
      <c r="F498" s="152"/>
      <c r="G498" s="152"/>
      <c r="H498" s="152"/>
      <c r="I498" s="103"/>
      <c r="J498" s="103"/>
      <c r="K498" s="103"/>
      <c r="L498" s="103"/>
      <c r="M498" s="103"/>
      <c r="N498" s="106"/>
    </row>
    <row r="499" spans="1:29" ht="25.2">
      <c r="A499" s="105" t="s">
        <v>147</v>
      </c>
      <c r="F499" s="152" t="s">
        <v>137</v>
      </c>
      <c r="G499" s="157">
        <f>'Summary PL'!M28</f>
        <v>475</v>
      </c>
      <c r="H499" s="152" t="s">
        <v>145</v>
      </c>
      <c r="I499" s="103"/>
      <c r="J499" s="103"/>
      <c r="K499" s="103"/>
      <c r="L499" s="103"/>
      <c r="M499" s="103"/>
      <c r="N499" s="106"/>
    </row>
    <row r="500" spans="1:29">
      <c r="A500" s="105" t="s">
        <v>148</v>
      </c>
      <c r="F500" s="152"/>
      <c r="G500" s="152"/>
      <c r="H500" s="103"/>
      <c r="I500" s="103"/>
      <c r="J500" s="103"/>
      <c r="K500" s="103"/>
      <c r="L500" s="103"/>
      <c r="M500" s="103"/>
      <c r="N500" s="106"/>
    </row>
    <row r="501" spans="1:29">
      <c r="A501" s="105"/>
      <c r="F501" s="152"/>
      <c r="G501" s="152"/>
      <c r="H501" s="103"/>
      <c r="I501" s="103"/>
      <c r="J501" s="103"/>
      <c r="K501" s="103"/>
      <c r="L501" s="103"/>
      <c r="M501" s="103"/>
      <c r="N501" s="106"/>
    </row>
    <row r="502" spans="1:29" ht="24.6">
      <c r="A502" s="109" t="s">
        <v>149</v>
      </c>
      <c r="F502" s="152" t="s">
        <v>137</v>
      </c>
      <c r="G502" s="283">
        <f>'Summary PL'!K28</f>
        <v>2.780316</v>
      </c>
      <c r="H502" s="158" t="s">
        <v>150</v>
      </c>
      <c r="I502" s="158"/>
      <c r="J502" s="158"/>
      <c r="K502" s="158"/>
      <c r="L502" s="103"/>
      <c r="M502" s="103"/>
      <c r="N502" s="106"/>
    </row>
    <row r="503" spans="1:29">
      <c r="A503" s="105" t="s">
        <v>151</v>
      </c>
      <c r="F503" s="152"/>
      <c r="G503" s="152"/>
      <c r="H503" s="103"/>
      <c r="I503" s="103"/>
      <c r="J503" s="103"/>
      <c r="K503" s="103"/>
      <c r="L503" s="103"/>
      <c r="M503" s="103"/>
      <c r="N503" s="106"/>
    </row>
    <row r="504" spans="1:29" ht="42">
      <c r="A504" s="109" t="s">
        <v>193</v>
      </c>
      <c r="F504" s="151" t="s">
        <v>194</v>
      </c>
      <c r="G504" s="478" t="s">
        <v>195</v>
      </c>
      <c r="H504" s="478"/>
      <c r="I504" s="478"/>
      <c r="J504" s="478"/>
      <c r="K504" s="478"/>
      <c r="L504" s="478"/>
      <c r="M504" s="478"/>
      <c r="N504" s="479"/>
    </row>
    <row r="505" spans="1:29">
      <c r="A505" s="105" t="s">
        <v>196</v>
      </c>
      <c r="F505" s="152"/>
      <c r="G505" s="478"/>
      <c r="H505" s="478"/>
      <c r="I505" s="478"/>
      <c r="J505" s="478"/>
      <c r="K505" s="478"/>
      <c r="L505" s="478"/>
      <c r="M505" s="478"/>
      <c r="N505" s="479"/>
    </row>
    <row r="506" spans="1:29">
      <c r="A506" s="105"/>
      <c r="F506" s="152"/>
      <c r="G506" s="152"/>
      <c r="H506" s="103"/>
      <c r="I506" s="103"/>
      <c r="J506" s="103"/>
      <c r="K506" s="103"/>
      <c r="L506" s="103"/>
      <c r="M506" s="103"/>
      <c r="N506" s="106"/>
    </row>
    <row r="507" spans="1:29" ht="42">
      <c r="A507" s="251" t="s">
        <v>152</v>
      </c>
      <c r="B507" s="252"/>
      <c r="C507" s="252"/>
      <c r="D507" s="252"/>
      <c r="E507" s="252"/>
      <c r="F507" s="258" t="s">
        <v>153</v>
      </c>
      <c r="G507" s="476" t="s">
        <v>154</v>
      </c>
      <c r="H507" s="476"/>
      <c r="I507" s="476"/>
      <c r="J507" s="476"/>
      <c r="K507" s="476"/>
      <c r="L507" s="476"/>
      <c r="M507" s="476"/>
      <c r="N507" s="254"/>
    </row>
    <row r="508" spans="1:29" ht="21.6" thickBot="1">
      <c r="A508" s="251" t="s">
        <v>155</v>
      </c>
      <c r="B508" s="252"/>
      <c r="C508" s="252"/>
      <c r="D508" s="252"/>
      <c r="E508" s="252"/>
      <c r="F508" s="253"/>
      <c r="G508" s="477"/>
      <c r="H508" s="477"/>
      <c r="I508" s="477"/>
      <c r="J508" s="477"/>
      <c r="K508" s="477"/>
      <c r="L508" s="477"/>
      <c r="M508" s="477"/>
      <c r="N508" s="254"/>
    </row>
    <row r="509" spans="1:29">
      <c r="A509" s="99"/>
      <c r="B509" s="100"/>
      <c r="C509" s="100"/>
      <c r="D509" s="100"/>
      <c r="E509" s="473" t="s">
        <v>156</v>
      </c>
      <c r="F509" s="474"/>
      <c r="G509" s="474"/>
      <c r="H509" s="474"/>
      <c r="I509" s="474"/>
      <c r="J509" s="474"/>
      <c r="K509" s="474"/>
      <c r="L509" s="101"/>
      <c r="M509" s="101"/>
      <c r="N509" s="102"/>
    </row>
    <row r="510" spans="1:29" ht="21.6" thickBot="1">
      <c r="A510" s="110"/>
      <c r="B510" s="111"/>
      <c r="C510" s="111"/>
      <c r="D510" s="111"/>
      <c r="E510" s="475"/>
      <c r="F510" s="475"/>
      <c r="G510" s="475"/>
      <c r="H510" s="475"/>
      <c r="I510" s="475"/>
      <c r="J510" s="475"/>
      <c r="K510" s="475"/>
      <c r="L510" s="112"/>
      <c r="M510" s="112"/>
      <c r="N510" s="113"/>
    </row>
    <row r="511" spans="1:29" ht="82.2" customHeight="1" thickBot="1">
      <c r="A511" s="470" t="s">
        <v>124</v>
      </c>
      <c r="B511" s="471"/>
      <c r="C511" s="471"/>
      <c r="D511" s="471"/>
      <c r="E511" s="471"/>
      <c r="F511" s="471"/>
      <c r="G511" s="471"/>
      <c r="H511" s="471"/>
      <c r="I511" s="471"/>
      <c r="J511" s="471"/>
      <c r="K511" s="471"/>
      <c r="L511" s="471"/>
      <c r="M511" s="471"/>
      <c r="N511" s="47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24.6">
      <c r="A512" s="119" t="s">
        <v>125</v>
      </c>
      <c r="B512" s="151"/>
      <c r="C512" s="151"/>
      <c r="F512" s="152" t="s">
        <v>126</v>
      </c>
      <c r="G512" s="152" t="s">
        <v>127</v>
      </c>
      <c r="H512" s="152"/>
      <c r="I512" s="152"/>
      <c r="J512" s="152"/>
      <c r="K512" s="152"/>
      <c r="L512" s="152"/>
      <c r="M512" s="152"/>
      <c r="N512" s="12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14">
      <c r="A513" s="105" t="s">
        <v>128</v>
      </c>
      <c r="F513" s="152"/>
      <c r="G513" s="152" t="s">
        <v>129</v>
      </c>
      <c r="H513" s="152"/>
      <c r="I513" s="152"/>
      <c r="J513" s="152"/>
      <c r="K513" s="152"/>
      <c r="L513" s="152"/>
      <c r="M513" s="152"/>
      <c r="N513" s="123"/>
    </row>
    <row r="514" spans="1:14">
      <c r="A514" s="105"/>
      <c r="F514" s="152"/>
      <c r="G514" s="103"/>
      <c r="H514" s="103"/>
      <c r="I514" s="103"/>
      <c r="J514" s="103"/>
      <c r="K514" s="103"/>
      <c r="L514" s="103"/>
      <c r="M514" s="103"/>
      <c r="N514" s="106"/>
    </row>
    <row r="515" spans="1:14" ht="25.2">
      <c r="A515" s="251" t="s">
        <v>130</v>
      </c>
      <c r="B515" s="252"/>
      <c r="C515" s="252"/>
      <c r="D515" s="252"/>
      <c r="E515" s="252"/>
      <c r="F515" s="253" t="s">
        <v>126</v>
      </c>
      <c r="G515" s="285" t="str">
        <f>'Detail PL'!B10</f>
        <v>CCGT Turkestan LLP</v>
      </c>
      <c r="H515" s="252"/>
      <c r="I515" s="252"/>
      <c r="J515" s="252"/>
      <c r="K515" s="252"/>
      <c r="L515" s="252"/>
      <c r="M515" s="252"/>
      <c r="N515" s="254"/>
    </row>
    <row r="516" spans="1:14" ht="25.2">
      <c r="A516" s="251" t="s">
        <v>131</v>
      </c>
      <c r="B516" s="252"/>
      <c r="C516" s="252"/>
      <c r="D516" s="252"/>
      <c r="E516" s="252"/>
      <c r="F516" s="256"/>
      <c r="G516" s="253"/>
      <c r="H516" s="252"/>
      <c r="I516" s="252"/>
      <c r="J516" s="252"/>
      <c r="K516" s="252"/>
      <c r="L516" s="252"/>
      <c r="M516" s="252"/>
      <c r="N516" s="254"/>
    </row>
    <row r="517" spans="1:14" ht="25.2">
      <c r="A517" s="105"/>
      <c r="F517" s="153"/>
      <c r="G517" s="153"/>
      <c r="H517" s="103"/>
      <c r="I517" s="103"/>
      <c r="J517" s="103"/>
      <c r="K517" s="103"/>
      <c r="L517" s="103"/>
      <c r="M517" s="103"/>
      <c r="N517" s="106"/>
    </row>
    <row r="518" spans="1:14" ht="25.2">
      <c r="A518" s="105" t="s">
        <v>132</v>
      </c>
      <c r="F518" s="152" t="s">
        <v>133</v>
      </c>
      <c r="G518" s="103"/>
      <c r="H518" s="103"/>
      <c r="I518" s="103"/>
      <c r="J518" s="103"/>
      <c r="K518" s="103"/>
      <c r="L518" s="103"/>
      <c r="M518" s="103"/>
      <c r="N518" s="106"/>
    </row>
    <row r="519" spans="1:14">
      <c r="A519" s="105" t="s">
        <v>134</v>
      </c>
      <c r="F519" s="152" t="s">
        <v>135</v>
      </c>
      <c r="G519" s="103"/>
      <c r="H519" s="103"/>
      <c r="I519" s="103"/>
      <c r="J519" s="103"/>
      <c r="K519" s="103"/>
      <c r="L519" s="103"/>
      <c r="M519" s="103"/>
      <c r="N519" s="106"/>
    </row>
    <row r="520" spans="1:14">
      <c r="A520" s="105"/>
      <c r="F520" s="152"/>
      <c r="G520" s="103"/>
      <c r="H520" s="103"/>
      <c r="I520" s="103"/>
      <c r="J520" s="103"/>
      <c r="K520" s="103"/>
      <c r="L520" s="103"/>
      <c r="M520" s="103"/>
      <c r="N520" s="106"/>
    </row>
    <row r="521" spans="1:14" ht="25.2">
      <c r="A521" s="105" t="s">
        <v>136</v>
      </c>
      <c r="F521" s="152" t="s">
        <v>137</v>
      </c>
      <c r="G521" s="152" t="str">
        <f>G487</f>
        <v>PGU-DE-0175</v>
      </c>
      <c r="H521" s="103"/>
      <c r="I521" s="103"/>
      <c r="J521" s="103"/>
      <c r="K521" s="103"/>
      <c r="L521" s="103"/>
      <c r="M521" s="103"/>
      <c r="N521" s="106"/>
    </row>
    <row r="522" spans="1:14">
      <c r="A522" s="105" t="s">
        <v>138</v>
      </c>
      <c r="F522" s="152"/>
      <c r="G522" s="103"/>
      <c r="H522" s="103"/>
      <c r="I522" s="103"/>
      <c r="J522" s="103"/>
      <c r="K522" s="103"/>
      <c r="L522" s="103"/>
      <c r="M522" s="103"/>
      <c r="N522" s="106"/>
    </row>
    <row r="523" spans="1:14">
      <c r="A523" s="105"/>
      <c r="F523" s="152"/>
      <c r="G523" s="103"/>
      <c r="H523" s="103"/>
      <c r="I523" s="103"/>
      <c r="J523" s="103"/>
      <c r="K523" s="103"/>
      <c r="L523" s="103"/>
      <c r="M523" s="103"/>
      <c r="N523" s="106"/>
    </row>
    <row r="524" spans="1:14" ht="25.2">
      <c r="A524" s="107" t="s">
        <v>139</v>
      </c>
      <c r="B524" s="154"/>
      <c r="C524" s="154"/>
      <c r="D524" s="154"/>
      <c r="E524" s="154"/>
      <c r="F524" s="155" t="s">
        <v>126</v>
      </c>
      <c r="G524" s="156" t="str">
        <f>'Summary PL'!D29</f>
        <v>Cabinets/ шкафы</v>
      </c>
      <c r="H524" s="154"/>
      <c r="I524" s="154"/>
      <c r="J524" s="154"/>
      <c r="K524" s="154"/>
      <c r="L524" s="154"/>
      <c r="M524" s="154"/>
      <c r="N524" s="108"/>
    </row>
    <row r="525" spans="1:14">
      <c r="A525" s="107" t="s">
        <v>140</v>
      </c>
      <c r="B525" s="154"/>
      <c r="C525" s="154"/>
      <c r="D525" s="154"/>
      <c r="E525" s="154"/>
      <c r="F525" s="155"/>
      <c r="G525" s="154"/>
      <c r="H525" s="154"/>
      <c r="I525" s="154"/>
      <c r="J525" s="154"/>
      <c r="K525" s="154"/>
      <c r="L525" s="154"/>
      <c r="M525" s="154"/>
      <c r="N525" s="108"/>
    </row>
    <row r="526" spans="1:14">
      <c r="A526" s="105"/>
      <c r="F526" s="152"/>
      <c r="G526" s="103"/>
      <c r="H526" s="103"/>
      <c r="I526" s="103"/>
      <c r="J526" s="103"/>
      <c r="K526" s="103"/>
      <c r="L526" s="103"/>
      <c r="M526" s="103"/>
      <c r="N526" s="106"/>
    </row>
    <row r="527" spans="1:14" ht="25.2">
      <c r="A527" s="105" t="s">
        <v>141</v>
      </c>
      <c r="F527" s="155" t="s">
        <v>142</v>
      </c>
      <c r="G527" s="152" t="str">
        <f>'Summary PL'!C29</f>
        <v>PGU-DE-0175-STG-OPS-016</v>
      </c>
      <c r="H527" s="103"/>
      <c r="I527" s="103"/>
      <c r="J527" s="103"/>
      <c r="K527" s="103"/>
      <c r="L527" s="103"/>
      <c r="M527" s="103"/>
      <c r="N527" s="106"/>
    </row>
    <row r="528" spans="1:14">
      <c r="A528" s="105" t="s">
        <v>143</v>
      </c>
      <c r="F528" s="152"/>
      <c r="G528" s="2"/>
      <c r="H528" s="103"/>
      <c r="I528" s="103"/>
      <c r="J528" s="103"/>
      <c r="K528" s="103"/>
      <c r="L528" s="103"/>
      <c r="M528" s="103"/>
      <c r="N528" s="106"/>
    </row>
    <row r="529" spans="1:14">
      <c r="A529" s="105"/>
      <c r="F529" s="152"/>
      <c r="G529" s="152"/>
      <c r="H529" s="103"/>
      <c r="I529" s="103"/>
      <c r="J529" s="103"/>
      <c r="K529" s="103"/>
      <c r="L529" s="103"/>
      <c r="M529" s="103"/>
      <c r="N529" s="106"/>
    </row>
    <row r="530" spans="1:14" ht="25.2">
      <c r="A530" s="105" t="s">
        <v>144</v>
      </c>
      <c r="F530" s="152" t="s">
        <v>137</v>
      </c>
      <c r="G530" s="157">
        <f>'Summary PL'!L29</f>
        <v>803</v>
      </c>
      <c r="H530" s="152" t="s">
        <v>145</v>
      </c>
      <c r="I530" s="103"/>
      <c r="J530" s="103"/>
      <c r="K530" s="103"/>
      <c r="L530" s="103"/>
      <c r="M530" s="103"/>
      <c r="N530" s="106"/>
    </row>
    <row r="531" spans="1:14">
      <c r="A531" s="105" t="s">
        <v>146</v>
      </c>
      <c r="F531" s="152"/>
      <c r="G531" s="152"/>
      <c r="H531" s="152"/>
      <c r="I531" s="103"/>
      <c r="J531" s="103"/>
      <c r="K531" s="103"/>
      <c r="L531" s="103"/>
      <c r="M531" s="103"/>
      <c r="N531" s="106"/>
    </row>
    <row r="532" spans="1:14">
      <c r="A532" s="105"/>
      <c r="F532" s="152"/>
      <c r="G532" s="152"/>
      <c r="H532" s="152"/>
      <c r="I532" s="103"/>
      <c r="J532" s="103"/>
      <c r="K532" s="103"/>
      <c r="L532" s="103"/>
      <c r="M532" s="103"/>
      <c r="N532" s="106"/>
    </row>
    <row r="533" spans="1:14" ht="25.2">
      <c r="A533" s="105" t="s">
        <v>147</v>
      </c>
      <c r="F533" s="152" t="s">
        <v>137</v>
      </c>
      <c r="G533" s="157">
        <f>'Summary PL'!M29</f>
        <v>980</v>
      </c>
      <c r="H533" s="152" t="s">
        <v>145</v>
      </c>
      <c r="I533" s="103"/>
      <c r="J533" s="103"/>
      <c r="K533" s="103"/>
      <c r="L533" s="103"/>
      <c r="M533" s="103"/>
      <c r="N533" s="106"/>
    </row>
    <row r="534" spans="1:14">
      <c r="A534" s="105" t="s">
        <v>148</v>
      </c>
      <c r="F534" s="152"/>
      <c r="G534" s="152"/>
      <c r="H534" s="103"/>
      <c r="I534" s="103"/>
      <c r="J534" s="103"/>
      <c r="K534" s="103"/>
      <c r="L534" s="103"/>
      <c r="M534" s="103"/>
      <c r="N534" s="106"/>
    </row>
    <row r="535" spans="1:14">
      <c r="A535" s="105"/>
      <c r="F535" s="152"/>
      <c r="G535" s="152"/>
      <c r="H535" s="103"/>
      <c r="I535" s="103"/>
      <c r="J535" s="103"/>
      <c r="K535" s="103"/>
      <c r="L535" s="103"/>
      <c r="M535" s="103"/>
      <c r="N535" s="106"/>
    </row>
    <row r="536" spans="1:14" ht="24.6">
      <c r="A536" s="109" t="s">
        <v>149</v>
      </c>
      <c r="F536" s="152" t="s">
        <v>137</v>
      </c>
      <c r="G536" s="283">
        <f>'Summary PL'!K29</f>
        <v>4.9998959999999997</v>
      </c>
      <c r="H536" s="158" t="s">
        <v>150</v>
      </c>
      <c r="I536" s="158"/>
      <c r="J536" s="158"/>
      <c r="K536" s="158"/>
      <c r="L536" s="103"/>
      <c r="M536" s="103"/>
      <c r="N536" s="106"/>
    </row>
    <row r="537" spans="1:14">
      <c r="A537" s="105" t="s">
        <v>151</v>
      </c>
      <c r="F537" s="152"/>
      <c r="G537" s="152"/>
      <c r="H537" s="103"/>
      <c r="I537" s="103"/>
      <c r="J537" s="103"/>
      <c r="K537" s="103"/>
      <c r="L537" s="103"/>
      <c r="M537" s="103"/>
      <c r="N537" s="106"/>
    </row>
    <row r="538" spans="1:14" ht="42">
      <c r="A538" s="109" t="s">
        <v>193</v>
      </c>
      <c r="F538" s="151" t="s">
        <v>194</v>
      </c>
      <c r="G538" s="478" t="s">
        <v>195</v>
      </c>
      <c r="H538" s="478"/>
      <c r="I538" s="478"/>
      <c r="J538" s="478"/>
      <c r="K538" s="478"/>
      <c r="L538" s="478"/>
      <c r="M538" s="478"/>
      <c r="N538" s="479"/>
    </row>
    <row r="539" spans="1:14">
      <c r="A539" s="105" t="s">
        <v>196</v>
      </c>
      <c r="F539" s="152"/>
      <c r="G539" s="478"/>
      <c r="H539" s="478"/>
      <c r="I539" s="478"/>
      <c r="J539" s="478"/>
      <c r="K539" s="478"/>
      <c r="L539" s="478"/>
      <c r="M539" s="478"/>
      <c r="N539" s="479"/>
    </row>
    <row r="540" spans="1:14">
      <c r="A540" s="105"/>
      <c r="F540" s="152"/>
      <c r="G540" s="152"/>
      <c r="H540" s="103"/>
      <c r="I540" s="103"/>
      <c r="J540" s="103"/>
      <c r="K540" s="103"/>
      <c r="L540" s="103"/>
      <c r="M540" s="103"/>
      <c r="N540" s="106"/>
    </row>
    <row r="541" spans="1:14" ht="42" customHeight="1">
      <c r="A541" s="251" t="s">
        <v>152</v>
      </c>
      <c r="B541" s="252"/>
      <c r="C541" s="252"/>
      <c r="D541" s="252"/>
      <c r="E541" s="252"/>
      <c r="F541" s="258" t="s">
        <v>153</v>
      </c>
      <c r="G541" s="476" t="s">
        <v>154</v>
      </c>
      <c r="H541" s="476"/>
      <c r="I541" s="476"/>
      <c r="J541" s="476"/>
      <c r="K541" s="476"/>
      <c r="L541" s="476"/>
      <c r="M541" s="476"/>
      <c r="N541" s="254"/>
    </row>
    <row r="542" spans="1:14" ht="21.6" thickBot="1">
      <c r="A542" s="251" t="s">
        <v>155</v>
      </c>
      <c r="B542" s="252"/>
      <c r="C542" s="252"/>
      <c r="D542" s="252"/>
      <c r="E542" s="252"/>
      <c r="F542" s="253"/>
      <c r="G542" s="477"/>
      <c r="H542" s="477"/>
      <c r="I542" s="477"/>
      <c r="J542" s="477"/>
      <c r="K542" s="477"/>
      <c r="L542" s="477"/>
      <c r="M542" s="477"/>
      <c r="N542" s="254"/>
    </row>
    <row r="543" spans="1:14" ht="21" customHeight="1">
      <c r="A543" s="99"/>
      <c r="B543" s="100"/>
      <c r="C543" s="100"/>
      <c r="D543" s="100"/>
      <c r="E543" s="473" t="s">
        <v>156</v>
      </c>
      <c r="F543" s="473"/>
      <c r="G543" s="473"/>
      <c r="H543" s="473"/>
      <c r="I543" s="473"/>
      <c r="J543" s="473"/>
      <c r="K543" s="473"/>
      <c r="L543" s="101"/>
      <c r="M543" s="101"/>
      <c r="N543" s="102"/>
    </row>
    <row r="544" spans="1:14" ht="21.45" customHeight="1" thickBot="1">
      <c r="A544" s="110"/>
      <c r="B544" s="111"/>
      <c r="C544" s="111"/>
      <c r="D544" s="111"/>
      <c r="E544" s="482"/>
      <c r="F544" s="482"/>
      <c r="G544" s="482"/>
      <c r="H544" s="482"/>
      <c r="I544" s="482"/>
      <c r="J544" s="482"/>
      <c r="K544" s="482"/>
      <c r="L544" s="112"/>
      <c r="M544" s="112"/>
      <c r="N544" s="113"/>
    </row>
    <row r="545" spans="1:29" ht="82.2" customHeight="1" thickBot="1">
      <c r="A545" s="470" t="s">
        <v>124</v>
      </c>
      <c r="B545" s="471"/>
      <c r="C545" s="471"/>
      <c r="D545" s="471"/>
      <c r="E545" s="471"/>
      <c r="F545" s="471"/>
      <c r="G545" s="471"/>
      <c r="H545" s="471"/>
      <c r="I545" s="471"/>
      <c r="J545" s="471"/>
      <c r="K545" s="471"/>
      <c r="L545" s="471"/>
      <c r="M545" s="471"/>
      <c r="N545" s="47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24.6">
      <c r="A546" s="119" t="s">
        <v>125</v>
      </c>
      <c r="B546" s="151"/>
      <c r="C546" s="151"/>
      <c r="F546" s="152" t="s">
        <v>126</v>
      </c>
      <c r="G546" s="152" t="s">
        <v>127</v>
      </c>
      <c r="H546" s="152"/>
      <c r="I546" s="152"/>
      <c r="J546" s="152"/>
      <c r="K546" s="152"/>
      <c r="L546" s="152"/>
      <c r="M546" s="152"/>
      <c r="N546" s="12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>
      <c r="A547" s="105" t="s">
        <v>128</v>
      </c>
      <c r="F547" s="152"/>
      <c r="G547" s="152" t="s">
        <v>129</v>
      </c>
      <c r="H547" s="152"/>
      <c r="I547" s="152"/>
      <c r="J547" s="152"/>
      <c r="K547" s="152"/>
      <c r="L547" s="152"/>
      <c r="M547" s="152"/>
      <c r="N547" s="123"/>
    </row>
    <row r="548" spans="1:29">
      <c r="A548" s="105"/>
      <c r="F548" s="152"/>
      <c r="G548" s="103"/>
      <c r="H548" s="103"/>
      <c r="I548" s="103"/>
      <c r="J548" s="103"/>
      <c r="K548" s="103"/>
      <c r="L548" s="103"/>
      <c r="M548" s="103"/>
      <c r="N548" s="106"/>
    </row>
    <row r="549" spans="1:29" ht="25.2">
      <c r="A549" s="251" t="s">
        <v>130</v>
      </c>
      <c r="B549" s="252"/>
      <c r="C549" s="252"/>
      <c r="D549" s="252"/>
      <c r="E549" s="252"/>
      <c r="F549" s="253" t="s">
        <v>126</v>
      </c>
      <c r="G549" s="285" t="str">
        <f>'Detail PL'!B10</f>
        <v>CCGT Turkestan LLP</v>
      </c>
      <c r="H549" s="252"/>
      <c r="I549" s="252"/>
      <c r="J549" s="252"/>
      <c r="K549" s="252"/>
      <c r="L549" s="252"/>
      <c r="M549" s="252"/>
      <c r="N549" s="254"/>
    </row>
    <row r="550" spans="1:29" ht="25.2">
      <c r="A550" s="251" t="s">
        <v>131</v>
      </c>
      <c r="B550" s="252"/>
      <c r="C550" s="252"/>
      <c r="D550" s="252"/>
      <c r="E550" s="252"/>
      <c r="F550" s="256"/>
      <c r="G550" s="253"/>
      <c r="H550" s="252"/>
      <c r="I550" s="252"/>
      <c r="J550" s="252"/>
      <c r="K550" s="252"/>
      <c r="L550" s="252"/>
      <c r="M550" s="252"/>
      <c r="N550" s="254"/>
    </row>
    <row r="551" spans="1:29" ht="25.2">
      <c r="A551" s="105"/>
      <c r="F551" s="153"/>
      <c r="G551" s="153"/>
      <c r="H551" s="103"/>
      <c r="I551" s="103"/>
      <c r="J551" s="103"/>
      <c r="K551" s="103"/>
      <c r="L551" s="103"/>
      <c r="M551" s="103"/>
      <c r="N551" s="106"/>
    </row>
    <row r="552" spans="1:29" ht="25.2">
      <c r="A552" s="105" t="s">
        <v>132</v>
      </c>
      <c r="F552" s="152" t="s">
        <v>133</v>
      </c>
      <c r="G552" s="103"/>
      <c r="H552" s="103"/>
      <c r="I552" s="103"/>
      <c r="J552" s="103"/>
      <c r="K552" s="103"/>
      <c r="L552" s="103"/>
      <c r="M552" s="103"/>
      <c r="N552" s="106"/>
    </row>
    <row r="553" spans="1:29">
      <c r="A553" s="105" t="s">
        <v>134</v>
      </c>
      <c r="F553" s="152" t="s">
        <v>135</v>
      </c>
      <c r="G553" s="103"/>
      <c r="H553" s="103"/>
      <c r="I553" s="103"/>
      <c r="J553" s="103"/>
      <c r="K553" s="103"/>
      <c r="L553" s="103"/>
      <c r="M553" s="103"/>
      <c r="N553" s="106"/>
    </row>
    <row r="554" spans="1:29">
      <c r="A554" s="105"/>
      <c r="F554" s="152"/>
      <c r="G554" s="103"/>
      <c r="H554" s="103"/>
      <c r="I554" s="103"/>
      <c r="J554" s="103"/>
      <c r="K554" s="103"/>
      <c r="L554" s="103"/>
      <c r="M554" s="103"/>
      <c r="N554" s="106"/>
    </row>
    <row r="555" spans="1:29" ht="25.2">
      <c r="A555" s="105" t="s">
        <v>136</v>
      </c>
      <c r="F555" s="152" t="s">
        <v>137</v>
      </c>
      <c r="G555" s="152" t="str">
        <f>G521</f>
        <v>PGU-DE-0175</v>
      </c>
      <c r="H555" s="103"/>
      <c r="I555" s="103"/>
      <c r="J555" s="103"/>
      <c r="K555" s="103"/>
      <c r="L555" s="103"/>
      <c r="M555" s="103"/>
      <c r="N555" s="106"/>
    </row>
    <row r="556" spans="1:29">
      <c r="A556" s="105" t="s">
        <v>138</v>
      </c>
      <c r="F556" s="152"/>
      <c r="G556" s="103"/>
      <c r="H556" s="103"/>
      <c r="I556" s="103"/>
      <c r="J556" s="103"/>
      <c r="K556" s="103"/>
      <c r="L556" s="103"/>
      <c r="M556" s="103"/>
      <c r="N556" s="106"/>
    </row>
    <row r="557" spans="1:29">
      <c r="A557" s="105"/>
      <c r="F557" s="152"/>
      <c r="G557" s="103"/>
      <c r="H557" s="103"/>
      <c r="I557" s="103"/>
      <c r="J557" s="103"/>
      <c r="K557" s="103"/>
      <c r="L557" s="103"/>
      <c r="M557" s="103"/>
      <c r="N557" s="106"/>
    </row>
    <row r="558" spans="1:29" ht="25.2">
      <c r="A558" s="107" t="s">
        <v>139</v>
      </c>
      <c r="B558" s="154"/>
      <c r="C558" s="154"/>
      <c r="D558" s="154"/>
      <c r="E558" s="154"/>
      <c r="F558" s="155" t="s">
        <v>126</v>
      </c>
      <c r="G558" s="156" t="str">
        <f>'Summary PL'!D30</f>
        <v>Cable traces and structures equipment/ 
оборудование для кабельных трасс и конструкций</v>
      </c>
      <c r="H558" s="154"/>
      <c r="I558" s="154"/>
      <c r="J558" s="154"/>
      <c r="K558" s="154"/>
      <c r="L558" s="154"/>
      <c r="M558" s="154"/>
      <c r="N558" s="108"/>
    </row>
    <row r="559" spans="1:29">
      <c r="A559" s="107" t="s">
        <v>140</v>
      </c>
      <c r="B559" s="154"/>
      <c r="C559" s="154"/>
      <c r="D559" s="154"/>
      <c r="E559" s="154"/>
      <c r="F559" s="155"/>
      <c r="G559" s="154"/>
      <c r="H559" s="154"/>
      <c r="I559" s="154"/>
      <c r="J559" s="154"/>
      <c r="K559" s="154"/>
      <c r="L559" s="154"/>
      <c r="M559" s="154"/>
      <c r="N559" s="108"/>
    </row>
    <row r="560" spans="1:29">
      <c r="A560" s="105"/>
      <c r="F560" s="152"/>
      <c r="G560" s="103"/>
      <c r="H560" s="103"/>
      <c r="I560" s="103"/>
      <c r="J560" s="103"/>
      <c r="K560" s="103"/>
      <c r="L560" s="103"/>
      <c r="M560" s="103"/>
      <c r="N560" s="106"/>
    </row>
    <row r="561" spans="1:14" ht="25.2">
      <c r="A561" s="105" t="s">
        <v>141</v>
      </c>
      <c r="F561" s="155" t="s">
        <v>142</v>
      </c>
      <c r="G561" s="152" t="str">
        <f>'Summary PL'!C30</f>
        <v>PGU-DE-0175-STG-OPS-017</v>
      </c>
      <c r="H561" s="103"/>
      <c r="I561" s="103"/>
      <c r="J561" s="103"/>
      <c r="K561" s="103"/>
      <c r="L561" s="103"/>
      <c r="M561" s="103"/>
      <c r="N561" s="106"/>
    </row>
    <row r="562" spans="1:14">
      <c r="A562" s="105" t="s">
        <v>143</v>
      </c>
      <c r="F562" s="152"/>
      <c r="G562" s="2"/>
      <c r="H562" s="103"/>
      <c r="I562" s="103"/>
      <c r="J562" s="103"/>
      <c r="K562" s="103"/>
      <c r="L562" s="103"/>
      <c r="M562" s="103"/>
      <c r="N562" s="106"/>
    </row>
    <row r="563" spans="1:14">
      <c r="A563" s="105"/>
      <c r="F563" s="152"/>
      <c r="G563" s="152"/>
      <c r="H563" s="103"/>
      <c r="I563" s="103"/>
      <c r="J563" s="103"/>
      <c r="K563" s="103"/>
      <c r="L563" s="103"/>
      <c r="M563" s="103"/>
      <c r="N563" s="106"/>
    </row>
    <row r="564" spans="1:14" ht="25.2">
      <c r="A564" s="105" t="s">
        <v>144</v>
      </c>
      <c r="F564" s="152" t="s">
        <v>137</v>
      </c>
      <c r="G564" s="157">
        <f>'Summary PL'!L30</f>
        <v>1407</v>
      </c>
      <c r="H564" s="152" t="s">
        <v>145</v>
      </c>
      <c r="I564" s="103"/>
      <c r="J564" s="103"/>
      <c r="K564" s="103"/>
      <c r="L564" s="103"/>
      <c r="M564" s="103"/>
      <c r="N564" s="106"/>
    </row>
    <row r="565" spans="1:14">
      <c r="A565" s="105" t="s">
        <v>146</v>
      </c>
      <c r="F565" s="152"/>
      <c r="G565" s="152"/>
      <c r="H565" s="152"/>
      <c r="I565" s="103"/>
      <c r="J565" s="103"/>
      <c r="K565" s="103"/>
      <c r="L565" s="103"/>
      <c r="M565" s="103"/>
      <c r="N565" s="106"/>
    </row>
    <row r="566" spans="1:14">
      <c r="A566" s="105"/>
      <c r="F566" s="152"/>
      <c r="G566" s="152"/>
      <c r="H566" s="152"/>
      <c r="I566" s="103"/>
      <c r="J566" s="103"/>
      <c r="K566" s="103"/>
      <c r="L566" s="103"/>
      <c r="M566" s="103"/>
      <c r="N566" s="106"/>
    </row>
    <row r="567" spans="1:14" ht="25.2">
      <c r="A567" s="105" t="s">
        <v>147</v>
      </c>
      <c r="F567" s="152" t="s">
        <v>137</v>
      </c>
      <c r="G567" s="157">
        <f>'Summary PL'!M30</f>
        <v>1740</v>
      </c>
      <c r="H567" s="152" t="s">
        <v>145</v>
      </c>
      <c r="I567" s="103"/>
      <c r="J567" s="103"/>
      <c r="K567" s="103"/>
      <c r="L567" s="103"/>
      <c r="M567" s="103"/>
      <c r="N567" s="106"/>
    </row>
    <row r="568" spans="1:14">
      <c r="A568" s="105" t="s">
        <v>148</v>
      </c>
      <c r="F568" s="152"/>
      <c r="G568" s="152"/>
      <c r="H568" s="103"/>
      <c r="I568" s="103"/>
      <c r="J568" s="103"/>
      <c r="K568" s="103"/>
      <c r="L568" s="103"/>
      <c r="M568" s="103"/>
      <c r="N568" s="106"/>
    </row>
    <row r="569" spans="1:14">
      <c r="A569" s="105"/>
      <c r="F569" s="152"/>
      <c r="G569" s="152"/>
      <c r="H569" s="103"/>
      <c r="I569" s="103"/>
      <c r="J569" s="103"/>
      <c r="K569" s="103"/>
      <c r="L569" s="103"/>
      <c r="M569" s="103"/>
      <c r="N569" s="106"/>
    </row>
    <row r="570" spans="1:14" ht="24.6">
      <c r="A570" s="109" t="s">
        <v>149</v>
      </c>
      <c r="F570" s="152" t="s">
        <v>137</v>
      </c>
      <c r="G570" s="283">
        <f>'Summary PL'!K30</f>
        <v>9.9950759999999992</v>
      </c>
      <c r="H570" s="158" t="s">
        <v>150</v>
      </c>
      <c r="I570" s="158"/>
      <c r="J570" s="158"/>
      <c r="K570" s="158"/>
      <c r="L570" s="103"/>
      <c r="M570" s="103"/>
      <c r="N570" s="106"/>
    </row>
    <row r="571" spans="1:14">
      <c r="A571" s="105" t="s">
        <v>151</v>
      </c>
      <c r="F571" s="152"/>
      <c r="G571" s="152"/>
      <c r="H571" s="103"/>
      <c r="I571" s="103"/>
      <c r="J571" s="103"/>
      <c r="K571" s="103"/>
      <c r="L571" s="103"/>
      <c r="M571" s="103"/>
      <c r="N571" s="106"/>
    </row>
    <row r="572" spans="1:14" ht="42">
      <c r="A572" s="109" t="s">
        <v>193</v>
      </c>
      <c r="F572" s="151" t="s">
        <v>194</v>
      </c>
      <c r="G572" s="478" t="s">
        <v>195</v>
      </c>
      <c r="H572" s="478"/>
      <c r="I572" s="478"/>
      <c r="J572" s="478"/>
      <c r="K572" s="478"/>
      <c r="L572" s="478"/>
      <c r="M572" s="478"/>
      <c r="N572" s="479"/>
    </row>
    <row r="573" spans="1:14">
      <c r="A573" s="105" t="s">
        <v>196</v>
      </c>
      <c r="F573" s="152"/>
      <c r="G573" s="478"/>
      <c r="H573" s="478"/>
      <c r="I573" s="478"/>
      <c r="J573" s="478"/>
      <c r="K573" s="478"/>
      <c r="L573" s="478"/>
      <c r="M573" s="478"/>
      <c r="N573" s="479"/>
    </row>
    <row r="574" spans="1:14">
      <c r="A574" s="105"/>
      <c r="F574" s="152"/>
      <c r="G574" s="152"/>
      <c r="H574" s="103"/>
      <c r="I574" s="103"/>
      <c r="J574" s="103"/>
      <c r="K574" s="103"/>
      <c r="L574" s="103"/>
      <c r="M574" s="103"/>
      <c r="N574" s="106"/>
    </row>
    <row r="575" spans="1:14" ht="42" customHeight="1">
      <c r="A575" s="251" t="s">
        <v>152</v>
      </c>
      <c r="B575" s="252"/>
      <c r="C575" s="252"/>
      <c r="D575" s="252"/>
      <c r="E575" s="252"/>
      <c r="F575" s="258" t="s">
        <v>153</v>
      </c>
      <c r="G575" s="476" t="s">
        <v>154</v>
      </c>
      <c r="H575" s="476"/>
      <c r="I575" s="476"/>
      <c r="J575" s="476"/>
      <c r="K575" s="476"/>
      <c r="L575" s="476"/>
      <c r="M575" s="476"/>
      <c r="N575" s="254"/>
    </row>
    <row r="576" spans="1:14" ht="21.6" thickBot="1">
      <c r="A576" s="251" t="s">
        <v>155</v>
      </c>
      <c r="B576" s="252"/>
      <c r="C576" s="252"/>
      <c r="D576" s="252"/>
      <c r="E576" s="252"/>
      <c r="F576" s="253"/>
      <c r="G576" s="477"/>
      <c r="H576" s="477"/>
      <c r="I576" s="477"/>
      <c r="J576" s="477"/>
      <c r="K576" s="477"/>
      <c r="L576" s="477"/>
      <c r="M576" s="477"/>
      <c r="N576" s="254"/>
    </row>
    <row r="577" spans="1:14" ht="21" customHeight="1">
      <c r="A577" s="99"/>
      <c r="B577" s="100"/>
      <c r="C577" s="100"/>
      <c r="D577" s="100"/>
      <c r="E577" s="473" t="s">
        <v>156</v>
      </c>
      <c r="F577" s="473"/>
      <c r="G577" s="473"/>
      <c r="H577" s="473"/>
      <c r="I577" s="473"/>
      <c r="J577" s="473"/>
      <c r="K577" s="473"/>
      <c r="L577" s="101"/>
      <c r="M577" s="101"/>
      <c r="N577" s="102"/>
    </row>
    <row r="578" spans="1:14" ht="21.45" customHeight="1" thickBot="1">
      <c r="A578" s="110"/>
      <c r="B578" s="111"/>
      <c r="C578" s="111"/>
      <c r="D578" s="111"/>
      <c r="E578" s="482"/>
      <c r="F578" s="482"/>
      <c r="G578" s="482"/>
      <c r="H578" s="482"/>
      <c r="I578" s="482"/>
      <c r="J578" s="482"/>
      <c r="K578" s="482"/>
      <c r="L578" s="112"/>
      <c r="M578" s="112"/>
      <c r="N578" s="113"/>
    </row>
  </sheetData>
  <mergeCells count="69">
    <mergeCell ref="G572:N573"/>
    <mergeCell ref="G575:M576"/>
    <mergeCell ref="E577:K578"/>
    <mergeCell ref="A511:N511"/>
    <mergeCell ref="G538:N539"/>
    <mergeCell ref="G541:M542"/>
    <mergeCell ref="E543:K544"/>
    <mergeCell ref="A545:N545"/>
    <mergeCell ref="E475:K476"/>
    <mergeCell ref="A477:N477"/>
    <mergeCell ref="G504:N505"/>
    <mergeCell ref="G507:M508"/>
    <mergeCell ref="E509:K510"/>
    <mergeCell ref="G439:M440"/>
    <mergeCell ref="E441:K442"/>
    <mergeCell ref="A443:N443"/>
    <mergeCell ref="G470:N471"/>
    <mergeCell ref="G473:M474"/>
    <mergeCell ref="E407:K408"/>
    <mergeCell ref="G388:N388"/>
    <mergeCell ref="A409:N409"/>
    <mergeCell ref="G436:N437"/>
    <mergeCell ref="G371:M372"/>
    <mergeCell ref="E373:K374"/>
    <mergeCell ref="A375:N375"/>
    <mergeCell ref="G402:N403"/>
    <mergeCell ref="G405:M406"/>
    <mergeCell ref="G334:N335"/>
    <mergeCell ref="G337:M338"/>
    <mergeCell ref="E339:K340"/>
    <mergeCell ref="A341:N341"/>
    <mergeCell ref="G368:N369"/>
    <mergeCell ref="A273:N273"/>
    <mergeCell ref="G300:N301"/>
    <mergeCell ref="G303:M304"/>
    <mergeCell ref="E305:K306"/>
    <mergeCell ref="A307:N307"/>
    <mergeCell ref="G232:N233"/>
    <mergeCell ref="G235:M236"/>
    <mergeCell ref="E237:K238"/>
    <mergeCell ref="E271:K272"/>
    <mergeCell ref="G269:M270"/>
    <mergeCell ref="G266:N267"/>
    <mergeCell ref="A239:N239"/>
    <mergeCell ref="A171:N171"/>
    <mergeCell ref="G198:N199"/>
    <mergeCell ref="G201:M202"/>
    <mergeCell ref="E203:K204"/>
    <mergeCell ref="A205:N205"/>
    <mergeCell ref="E135:K136"/>
    <mergeCell ref="A137:N137"/>
    <mergeCell ref="G164:N165"/>
    <mergeCell ref="G167:M168"/>
    <mergeCell ref="E169:K170"/>
    <mergeCell ref="G99:M100"/>
    <mergeCell ref="E101:K102"/>
    <mergeCell ref="A103:N103"/>
    <mergeCell ref="G130:N131"/>
    <mergeCell ref="G133:M134"/>
    <mergeCell ref="G62:N63"/>
    <mergeCell ref="G65:M66"/>
    <mergeCell ref="E67:K68"/>
    <mergeCell ref="A69:N69"/>
    <mergeCell ref="G96:N97"/>
    <mergeCell ref="A1:N1"/>
    <mergeCell ref="E33:K34"/>
    <mergeCell ref="G31:M32"/>
    <mergeCell ref="G28:N29"/>
    <mergeCell ref="A35:N35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42" orientation="portrait" r:id="rId1"/>
  <rowBreaks count="16" manualBreakCount="16">
    <brk id="34" max="13" man="1"/>
    <brk id="68" max="13" man="1"/>
    <brk id="102" max="13" man="1"/>
    <brk id="136" max="13" man="1"/>
    <brk id="170" max="13" man="1"/>
    <brk id="204" max="13" man="1"/>
    <brk id="238" max="13" man="1"/>
    <brk id="272" max="13" man="1"/>
    <brk id="306" max="13" man="1"/>
    <brk id="340" max="13" man="1"/>
    <brk id="374" max="13" man="1"/>
    <brk id="408" max="13" man="1"/>
    <brk id="442" max="13" man="1"/>
    <brk id="476" max="13" man="1"/>
    <brk id="510" max="13" man="1"/>
    <brk id="544" max="1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28EF1209DEC48A970DDDB93544B7D" ma:contentTypeVersion="17" ma:contentTypeDescription="새 문서를 만듭니다." ma:contentTypeScope="" ma:versionID="74046605fe204a0752e4bfa5bc1570bb">
  <xsd:schema xmlns:xsd="http://www.w3.org/2001/XMLSchema" xmlns:xs="http://www.w3.org/2001/XMLSchema" xmlns:p="http://schemas.microsoft.com/office/2006/metadata/properties" xmlns:ns2="fafe03ea-8b69-4947-9101-36aab1225da6" xmlns:ns3="0fd7f0fd-4562-4143-a7f1-276269a5d384" targetNamespace="http://schemas.microsoft.com/office/2006/metadata/properties" ma:root="true" ma:fieldsID="af3551d98b6fc785585459350e49d0b4" ns2:_="" ns3:_="">
    <xsd:import namespace="fafe03ea-8b69-4947-9101-36aab1225da6"/>
    <xsd:import namespace="0fd7f0fd-4562-4143-a7f1-276269a5d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User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e03ea-8b69-4947-9101-36aab1225d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User" ma:index="23" nillable="true" ma:displayName="User" ma:format="Dropdown" ma:list="UserInfo" ma:SharePointGroup="0" ma:internalName="Us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scription" ma:index="24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7f0fd-4562-4143-a7f1-276269a5d3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8e606e-d84f-4495-a3cd-5e3f37618732}" ma:internalName="TaxCatchAll" ma:showField="CatchAllData" ma:web="0fd7f0fd-4562-4143-a7f1-276269a5d3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fe03ea-8b69-4947-9101-36aab1225da6">
      <Terms xmlns="http://schemas.microsoft.com/office/infopath/2007/PartnerControls"/>
    </lcf76f155ced4ddcb4097134ff3c332f>
    <TaxCatchAll xmlns="0fd7f0fd-4562-4143-a7f1-276269a5d384" xsi:nil="true"/>
    <User xmlns="fafe03ea-8b69-4947-9101-36aab1225da6">
      <UserInfo>
        <DisplayName/>
        <AccountId xsi:nil="true"/>
        <AccountType/>
      </UserInfo>
    </User>
    <Description xmlns="fafe03ea-8b69-4947-9101-36aab1225da6" xsi:nil="true"/>
  </documentManagement>
</p:properties>
</file>

<file path=customXml/itemProps1.xml><?xml version="1.0" encoding="utf-8"?>
<ds:datastoreItem xmlns:ds="http://schemas.openxmlformats.org/officeDocument/2006/customXml" ds:itemID="{7BA2C477-530A-41B1-806C-A26C168B5B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fe03ea-8b69-4947-9101-36aab1225da6"/>
    <ds:schemaRef ds:uri="0fd7f0fd-4562-4143-a7f1-276269a5d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22461D-902A-416E-9DA2-3663A258DF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B4D1C2-B3EB-4841-99C1-DE89D6CFBB09}">
  <ds:schemaRefs>
    <ds:schemaRef ds:uri="http://purl.org/dc/dcmitype/"/>
    <ds:schemaRef ds:uri="http://schemas.openxmlformats.org/package/2006/metadata/core-properties"/>
    <ds:schemaRef ds:uri="fafe03ea-8b69-4947-9101-36aab1225da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0fd7f0fd-4562-4143-a7f1-276269a5d384"/>
    <ds:schemaRef ds:uri="http://schemas.microsoft.com/office/2006/metadata/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9</vt:i4>
      </vt:variant>
    </vt:vector>
  </HeadingPairs>
  <TitlesOfParts>
    <vt:vector size="16" baseType="lpstr">
      <vt:lpstr>CI</vt:lpstr>
      <vt:lpstr>CI_BD</vt:lpstr>
      <vt:lpstr>PL</vt:lpstr>
      <vt:lpstr>Summary PL</vt:lpstr>
      <vt:lpstr>Detail PL</vt:lpstr>
      <vt:lpstr>Description</vt:lpstr>
      <vt:lpstr>Marking</vt:lpstr>
      <vt:lpstr>CI!Print_Area</vt:lpstr>
      <vt:lpstr>CI_BD!Print_Area</vt:lpstr>
      <vt:lpstr>Description!Print_Area</vt:lpstr>
      <vt:lpstr>'Detail PL'!Print_Area</vt:lpstr>
      <vt:lpstr>Marking!Print_Area</vt:lpstr>
      <vt:lpstr>PL!Print_Area</vt:lpstr>
      <vt:lpstr>'Summary PL'!Print_Area</vt:lpstr>
      <vt:lpstr>'Detail PL'!Print_Titles</vt:lpstr>
      <vt:lpstr>'Summary PL'!Print_Titles</vt:lpstr>
    </vt:vector>
  </TitlesOfParts>
  <Manager/>
  <Company>DHI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PL008564</dc:creator>
  <cp:keywords/>
  <dc:description/>
  <cp:lastModifiedBy>우재상(Jaesang Woo) 수석 두산에너빌리티</cp:lastModifiedBy>
  <cp:revision/>
  <cp:lastPrinted>2025-07-14T23:42:04Z</cp:lastPrinted>
  <dcterms:created xsi:type="dcterms:W3CDTF">2016-03-15T11:01:58Z</dcterms:created>
  <dcterms:modified xsi:type="dcterms:W3CDTF">2026-07-20T10:05:11Z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0x010100CDD28EF1209DEC48A970DDDB93544B7D</vt:lpwstr>
  </property>
  <property fmtid="{D5CDD505-2E9C-101B-9397-08002B2CF9AE}" pid="3" name="MediaServiceImageTags">
    <vt:lpwstr/>
  </property>
</Properties>
</file>