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98E1B80E-DB54-4FC9-86DE-4A736E46B947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CI" sheetId="24" r:id="rId1"/>
    <sheet name="CI_BD" sheetId="25" r:id="rId2"/>
    <sheet name="PL" sheetId="20" r:id="rId3"/>
    <sheet name="Summary PL" sheetId="28" r:id="rId4"/>
    <sheet name="Detail PL" sheetId="22" r:id="rId5"/>
    <sheet name="Description" sheetId="29" state="hidden" r:id="rId6"/>
    <sheet name="Marking" sheetId="21" r:id="rId7"/>
  </sheets>
  <definedNames>
    <definedName name="_xlnm._FilterDatabase" localSheetId="1" hidden="1">CI_BD!$C$8:$K$11</definedName>
    <definedName name="_xlnm._FilterDatabase" localSheetId="4" hidden="1">'Detail PL'!$A$12:$Q$65</definedName>
    <definedName name="_xlnm._FilterDatabase" localSheetId="3" hidden="1">'Summary PL'!$A$12:$P$16</definedName>
    <definedName name="_xlnm.Print_Area" localSheetId="0">CI!$A$1:$AC$61</definedName>
    <definedName name="_xlnm.Print_Area" localSheetId="1">CI_BD!$A$1:$K$11</definedName>
    <definedName name="_xlnm.Print_Area" localSheetId="5">Description!$A$1:$G$9</definedName>
    <definedName name="_xlnm.Print_Area" localSheetId="4">'Detail PL'!$A$1:$Q$66</definedName>
    <definedName name="_xlnm.Print_Area" localSheetId="6">Marking!$A$1:$N$68</definedName>
    <definedName name="_xlnm.Print_Area" localSheetId="2">PL!$A$1:$AC$60</definedName>
    <definedName name="_xlnm.Print_Area" localSheetId="3">'Summary PL'!$A$1:$Q$16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5" l="1"/>
  <c r="I9" i="25"/>
  <c r="B7" i="25"/>
  <c r="E65" i="22" l="1"/>
  <c r="G60" i="21" l="1"/>
  <c r="G57" i="21"/>
  <c r="G54" i="21"/>
  <c r="G51" i="21"/>
  <c r="G48" i="21"/>
  <c r="G26" i="21"/>
  <c r="G23" i="21"/>
  <c r="G20" i="21"/>
  <c r="G45" i="21" l="1"/>
  <c r="G11" i="21"/>
  <c r="G14" i="21"/>
  <c r="B11" i="22"/>
  <c r="B10" i="22"/>
  <c r="B11" i="28"/>
  <c r="B10" i="28"/>
  <c r="L65" i="22"/>
  <c r="K65" i="22"/>
  <c r="J64" i="22"/>
  <c r="J15" i="22"/>
  <c r="J65" i="22" s="1"/>
  <c r="K15" i="28"/>
  <c r="K14" i="28"/>
  <c r="G39" i="21" l="1"/>
  <c r="G5" i="21"/>
  <c r="L16" i="28"/>
  <c r="M16" i="28"/>
  <c r="A42" i="24" l="1"/>
  <c r="F16" i="28"/>
  <c r="Y29" i="24" l="1"/>
  <c r="Y29" i="20"/>
  <c r="Y42" i="20"/>
  <c r="U42" i="20"/>
  <c r="Y28" i="20"/>
  <c r="G17" i="21"/>
  <c r="V10" i="24"/>
  <c r="V10" i="20" s="1"/>
  <c r="V8" i="20"/>
  <c r="B21" i="20"/>
  <c r="B22" i="20"/>
  <c r="B23" i="20"/>
  <c r="B20" i="20"/>
  <c r="K16" i="28" l="1"/>
  <c r="AC42" i="20" s="1"/>
  <c r="B9" i="22"/>
  <c r="B9" i="28"/>
  <c r="Y30" i="24" l="1"/>
  <c r="Y31" i="24" l="1"/>
  <c r="Y32" i="24" l="1"/>
  <c r="I11" i="25"/>
  <c r="AC42" i="24" l="1"/>
  <c r="AA47" i="24" s="1"/>
  <c r="AC46" i="20" l="1"/>
  <c r="Y32" i="20" s="1"/>
  <c r="Y46" i="20"/>
  <c r="Y31" i="20" s="1"/>
  <c r="U46" i="20"/>
  <c r="Y30" i="20" s="1"/>
</calcChain>
</file>

<file path=xl/sharedStrings.xml><?xml version="1.0" encoding="utf-8"?>
<sst xmlns="http://schemas.openxmlformats.org/spreadsheetml/2006/main" count="546" uniqueCount="280">
  <si>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</si>
  <si>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</si>
  <si>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</si>
  <si>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</si>
  <si>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</si>
  <si>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INVOICE
ИНВОЙС</t>
    <phoneticPr fontId="9" type="noConversion"/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</si>
  <si>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</si>
  <si>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</si>
  <si>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PGU-DE-0149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</si>
  <si>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</si>
  <si>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</si>
  <si>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</t>
    <phoneticPr fontId="9" type="noConversion"/>
  </si>
  <si>
    <t xml:space="preserve">12. Date : </t>
    <phoneticPr fontId="9" type="noConversion"/>
  </si>
  <si>
    <t>Gyeongsangnam-do, 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</si>
  <si>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</si>
  <si>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</si>
  <si>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</si>
  <si>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</si>
  <si>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</si>
  <si>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</si>
  <si>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</si>
  <si>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</si>
  <si>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</si>
  <si>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</si>
  <si>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</si>
  <si>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</si>
  <si>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</si>
  <si>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</si>
  <si>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(T): +7 701 512 19 69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</si>
  <si>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</si>
  <si>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</si>
  <si>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</si>
  <si>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</si>
  <si>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</si>
  <si>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</si>
  <si>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</si>
  <si>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PGU-DE-0149-STG-MMS-001, 002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</si>
  <si>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</si>
  <si>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</si>
  <si>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</si>
  <si>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</si>
  <si>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</si>
  <si>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</si>
  <si>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</si>
  <si>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</si>
  <si>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</si>
  <si>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8. Voyage No / Рейс №</t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</si>
  <si>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</si>
  <si>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</si>
  <si>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</si>
  <si>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</si>
  <si>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</si>
  <si>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</si>
  <si>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</si>
  <si>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</si>
  <si>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</si>
  <si>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</si>
  <si>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</si>
  <si>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</si>
  <si>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</si>
  <si>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</si>
  <si>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8" type="noConversion"/>
  </si>
  <si>
    <t>Fax. +82 31 5179 2197</t>
    <phoneticPr fontId="9" type="noConversion"/>
  </si>
  <si>
    <t>Doosan Enerbility Co., Ltd.</t>
    <phoneticPr fontId="9" type="noConversion"/>
  </si>
  <si>
    <t>PROFORMA INVOICE (Break-down)
ПРОФОРМА-ИНВОЙС (Разбивка)</t>
    <phoneticPr fontId="9" type="noConversion"/>
  </si>
  <si>
    <t xml:space="preserve">Invoice № :  </t>
    <phoneticPr fontId="9" type="noConversion"/>
  </si>
  <si>
    <t>№</t>
    <phoneticPr fontId="9" type="noConversion"/>
  </si>
  <si>
    <t>Description of Goods Specification</t>
    <phoneticPr fontId="9" type="noConversion"/>
  </si>
  <si>
    <t>Material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</si>
  <si>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</si>
  <si>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</si>
  <si>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</si>
  <si>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</si>
  <si>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</si>
  <si>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</si>
  <si>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</si>
  <si>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</si>
  <si>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</si>
  <si>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</si>
  <si>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 xml:space="preserve">Construction of a 1000 MW CCGT Power Plant in the Sairam District of the Turkistan Region, Main Site. Without External Engineering Networks
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</si>
  <si>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</si>
  <si>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</si>
  <si>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</si>
  <si>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</si>
  <si>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</si>
  <si>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</si>
  <si>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</si>
  <si>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</si>
  <si>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STG_VMS Unit 1</t>
    <phoneticPr fontId="9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</si>
  <si>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</si>
  <si>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</si>
  <si>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</si>
  <si>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</si>
  <si>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</si>
  <si>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</si>
  <si>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</si>
  <si>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</si>
  <si>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</si>
  <si>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</si>
  <si>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</si>
  <si>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</si>
  <si>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</si>
  <si>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</si>
  <si>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</si>
  <si>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</si>
  <si>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 xml:space="preserve">Consignee address: </t>
    <phoneticPr fontId="3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</si>
  <si>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</si>
  <si>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</si>
  <si>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</si>
  <si>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
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</si>
  <si>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</si>
  <si>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</si>
  <si>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</si>
  <si>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</si>
  <si>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</si>
  <si>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</si>
  <si>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</si>
  <si>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</si>
  <si>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RT 
(Revenue Ton)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</si>
  <si>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</si>
  <si>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</si>
  <si>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</si>
  <si>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</si>
  <si>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</si>
  <si>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</si>
  <si>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PGU-DE-0149-STG-MMS-001</t>
    <phoneticPr fontId="3" type="noConversion"/>
  </si>
  <si>
    <t>Wooden box</t>
  </si>
  <si>
    <t>EA</t>
  </si>
  <si>
    <t>NO</t>
  </si>
  <si>
    <t>A</t>
  </si>
  <si>
    <t>N</t>
  </si>
  <si>
    <t>PGU-DE-0149-STG-MMS-002</t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</si>
  <si>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</si>
  <si>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</si>
  <si>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</si>
  <si>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3"/>
        <rFont val="맑은 고딕"/>
        <family val="2"/>
        <charset val="129"/>
      </rPr>
      <t xml:space="preserve"> </t>
    </r>
    <r>
      <rPr>
        <sz val="13"/>
        <rFont val="Calibri"/>
        <family val="2"/>
      </rPr>
      <t>упаковки</t>
    </r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</si>
  <si>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</si>
  <si>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</si>
  <si>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</si>
  <si>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</si>
  <si>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</si>
  <si>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</si>
  <si>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</si>
  <si>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</si>
  <si>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PGU-DE-0149-STG-MMS-001</t>
  </si>
  <si>
    <t>EA/ШТ.</t>
    <phoneticPr fontId="3" type="noConversion"/>
  </si>
  <si>
    <t>TOTAL/ ИТОГО</t>
    <phoneticPr fontId="9" type="noConversion"/>
  </si>
  <si>
    <t>Technical Description</t>
    <phoneticPr fontId="3" type="noConversion"/>
  </si>
  <si>
    <t>№</t>
    <phoneticPr fontId="3" type="noConversion"/>
  </si>
  <si>
    <t>Name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</si>
  <si>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</si>
  <si>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</si>
  <si>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</si>
  <si>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</si>
  <si>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</si>
  <si>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</si>
  <si>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</si>
  <si>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</si>
  <si>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</si>
  <si>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</si>
  <si>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</si>
  <si>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</si>
  <si>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</si>
  <si>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</si>
  <si>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</si>
  <si>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</si>
  <si>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</si>
  <si>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</si>
  <si>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</si>
  <si>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</si>
  <si>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</si>
  <si>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</si>
  <si>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</si>
  <si>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</si>
  <si>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</si>
  <si>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</si>
  <si>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</si>
  <si>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</si>
  <si>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</si>
  <si>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</si>
  <si>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</si>
  <si>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</si>
  <si>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</si>
  <si>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Port of Discharge</t>
    </r>
    <phoneticPr fontId="3" type="noConversion"/>
  </si>
  <si>
    <t xml:space="preserve">: 
</t>
    <phoneticPr fontId="5" type="noConversion"/>
  </si>
  <si>
    <t>Tianjin Port, China</t>
    <phoneticPr fontId="3" type="noConversion"/>
  </si>
  <si>
    <t xml:space="preserve">    Порт разгрузки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</si>
  <si>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</si>
  <si>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</si>
  <si>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</si>
  <si>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</si>
  <si>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</si>
  <si>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>VMS - System cabinet 1. block
VMS - системный шкаф 1. блок</t>
    <phoneticPr fontId="3" type="noConversion"/>
  </si>
  <si>
    <t>WD_13475_
MMS_24</t>
  </si>
  <si>
    <t>B1-TCS-1321</t>
  </si>
  <si>
    <t>A6910 - configuration software, connection cables and adapters
A6910 - программное обеспечение для настройки, соединительные кабели и адаптеры</t>
  </si>
  <si>
    <t>pc</t>
  </si>
  <si>
    <t>pcs</t>
  </si>
  <si>
    <t>Cable with protection tube RAA-J9T2A-5-MPT-OE
Кабель с защитной трубкой RAA-J9T2A-5-MPT-OE</t>
  </si>
  <si>
    <t>PI-I-5218</t>
  </si>
  <si>
    <t xml:space="preserve">
PI-I-5210
PI-I-5211
PI-I-5213
PI-I-5215
PI-I-5220
PI-I-5221
PI-I-5223
PI-I-5224</t>
  </si>
  <si>
    <t xml:space="preserve">
PI-I-5216
PI-I-5217</t>
  </si>
  <si>
    <t xml:space="preserve">
PI-I-5219</t>
  </si>
  <si>
    <t xml:space="preserve">
B1-VXE-13-301-U01
B1-VYE-13-301-U01
B1-VT-13-306-U01
B1-KT-13-308-U01
B1-VXE-13-302-U01
B1-VYE-13-302-U01
B1-VXE-13-001-U01
B1-VYE-13-001-U01
B1-VXE-13-051-U01
B1-VYE-13-052-U01</t>
  </si>
  <si>
    <t xml:space="preserve">
B1-VT-13-305-U01</t>
  </si>
  <si>
    <t xml:space="preserve">
B1-VE-13-307-B01</t>
  </si>
  <si>
    <t>B1-JBX-1321
B1-JBX-1322</t>
  </si>
  <si>
    <t>B1-JBX-1323
B1-JBX-1324</t>
  </si>
  <si>
    <t>B1-HZ-13-302
B1-HZ-13-303</t>
  </si>
  <si>
    <t xml:space="preserve">B1-SE-13-301A-B01
B1-SE-13-301B-B01
B1-SE-13-301C-B01
</t>
  </si>
  <si>
    <t xml:space="preserve">B1-JB10-13-301A- X01b
B1-JB10-13-301B- X01b
B1-JB10-13-301C- X01b
</t>
  </si>
  <si>
    <t>set</t>
  </si>
  <si>
    <t>51394, 51395, 51487, 51493, 51494, 51495, 51496, 51513</t>
    <phoneticPr fontId="3" type="noConversion"/>
  </si>
  <si>
    <t>Universal measuring card A6500-UM
Универсальная измерительная карта A6500-UM</t>
    <phoneticPr fontId="3" type="noConversion"/>
  </si>
  <si>
    <t>System Communication Card A 6500-CC
Системная коммуникационная карта A 6500-CC</t>
    <phoneticPr fontId="3" type="noConversion"/>
  </si>
  <si>
    <t>Dual Channel eccentricity monitor PM6000- BD
Двухканальный монитор эксцентриситета PM6000- BD</t>
    <phoneticPr fontId="3" type="noConversion"/>
  </si>
  <si>
    <t>20395, 20396, 20397,
20398</t>
    <phoneticPr fontId="3" type="noConversion"/>
  </si>
  <si>
    <t>B1-VE-13-301-B01
B1-VE-13-302-B01
B1-VE-13-011-B01
B1-VE-13-061-B01</t>
    <phoneticPr fontId="3" type="noConversion"/>
  </si>
  <si>
    <t>Piezo velocity sensor 793V-5 incl. mounting stud M8x1,25
Пьезодатчик скорости 793V-5 с монтажной шпилькой M8x1,25</t>
    <phoneticPr fontId="3" type="noConversion"/>
  </si>
  <si>
    <t>PI-I-5212
PI-I-5222
PI-I-5225</t>
    <phoneticPr fontId="3" type="noConversion"/>
  </si>
  <si>
    <t>Cable RAA-J9T2A-10-OE
Кабель RAA-J9T2A-10-OE</t>
    <phoneticPr fontId="3" type="noConversion"/>
  </si>
  <si>
    <t>28679, 28907, 28909, 28910, 15877, 28911, 28912, 28913</t>
    <phoneticPr fontId="3" type="noConversion"/>
  </si>
  <si>
    <t>Sensor EZ1080-03-00-050
Датчик EZ1080-03-00-050</t>
    <phoneticPr fontId="3" type="noConversion"/>
  </si>
  <si>
    <t>26077, 26078</t>
    <phoneticPr fontId="3" type="noConversion"/>
  </si>
  <si>
    <t>WD_13475_MMS_24</t>
    <phoneticPr fontId="3" type="noConversion"/>
  </si>
  <si>
    <t>Sensor EZ1080-03-00-100
Датчик EZ1080-03-00-100</t>
    <phoneticPr fontId="3" type="noConversion"/>
  </si>
  <si>
    <t>Sensor PR 6426/000-141
Датчик PR 6426/000-141</t>
    <phoneticPr fontId="3" type="noConversion"/>
  </si>
  <si>
    <r>
      <t xml:space="preserve">Converter EZ1000 (installed in junction boxes - items </t>
    </r>
    <r>
      <rPr>
        <sz val="12"/>
        <rFont val="Calibri"/>
        <family val="2"/>
        <charset val="238"/>
      </rPr>
      <t>17, 18</t>
    </r>
    <r>
      <rPr>
        <sz val="12"/>
        <rFont val="Calibri"/>
        <family val="2"/>
      </rPr>
      <t xml:space="preserve">)
Преобразователь EZ1000 </t>
    </r>
    <r>
      <rPr>
        <sz val="12"/>
        <rFont val="Calibri"/>
        <family val="2"/>
        <charset val="238"/>
      </rPr>
      <t>(устанавливается в распределительные коробки - поз. 17, 18</t>
    </r>
    <r>
      <rPr>
        <sz val="12"/>
        <rFont val="Calibri"/>
        <family val="2"/>
      </rPr>
      <t>)</t>
    </r>
    <phoneticPr fontId="3" type="noConversion"/>
  </si>
  <si>
    <t>P242950164, P242950102, P242950377, P242950323, P243150077, P243150081, P231400250, P242950289, P242950212, P242950384</t>
    <phoneticPr fontId="3" type="noConversion"/>
  </si>
  <si>
    <r>
      <t>Converter CON041/916-160 (installed in junction boxes - ite</t>
    </r>
    <r>
      <rPr>
        <sz val="12"/>
        <rFont val="Calibri"/>
        <family val="2"/>
        <charset val="238"/>
      </rPr>
      <t>m 17)</t>
    </r>
    <r>
      <rPr>
        <sz val="12"/>
        <rFont val="Calibri"/>
        <family val="2"/>
      </rPr>
      <t xml:space="preserve">
Преобразователь CON041/916-160 (устанавливается в распределительные коробки - поз.</t>
    </r>
    <r>
      <rPr>
        <sz val="12"/>
        <rFont val="Calibri"/>
        <family val="2"/>
        <charset val="238"/>
      </rPr>
      <t xml:space="preserve"> 17</t>
    </r>
    <r>
      <rPr>
        <sz val="12"/>
        <rFont val="Calibri"/>
        <family val="2"/>
      </rPr>
      <t>)</t>
    </r>
    <phoneticPr fontId="3" type="noConversion"/>
  </si>
  <si>
    <t>Linear position sensor ADT 03-50 with 5m cable, incl. MPT, COMBI M20, Nut M20
Датчик линейного положения ADT 03-50 с кабелем 5 м, вкл. MPT, COMBI M20, гайка M20</t>
    <phoneticPr fontId="3" type="noConversion"/>
  </si>
  <si>
    <r>
      <t xml:space="preserve">Coil with metal protection tube MPT  </t>
    </r>
    <r>
      <rPr>
        <sz val="12"/>
        <rFont val="Calibri"/>
        <family val="2"/>
        <charset val="238"/>
      </rPr>
      <t xml:space="preserve"> (79m</t>
    </r>
    <r>
      <rPr>
        <sz val="12"/>
        <rFont val="Calibri"/>
        <family val="2"/>
      </rPr>
      <t xml:space="preserve">) - part 1
Змеевик с металлической защитной трубой MPT (79m) - часть 1
Coil with metal protection tube MPT  </t>
    </r>
    <r>
      <rPr>
        <sz val="12"/>
        <rFont val="Calibri"/>
        <family val="2"/>
        <charset val="238"/>
      </rPr>
      <t xml:space="preserve"> (54m</t>
    </r>
    <r>
      <rPr>
        <sz val="12"/>
        <rFont val="Calibri"/>
        <family val="2"/>
      </rPr>
      <t>) - part 2
Змеевик с металлической защитной трубкой MPT (54m) - часть 2</t>
    </r>
    <phoneticPr fontId="3" type="noConversion"/>
  </si>
  <si>
    <t>Set of accessories for metal protection tube MPT 13/320-320/xm (11 sets)
(13x Sleeve Combi 3- M20, 3x Sleeve Combi 4- M20, 14x nut M20, 25x ring for hose, 40x Mounting clip+boltM5, , set of plastic KKS labels and ties)
Набор аксессуаров для металлической защитной трубки MPT 13/320-320/xm (11 комплектов)
(13x рукав Combi 3- M20, 3x рукав Combi 4- M20, 14x гайка M20, 40x кольцо для шланга, 24x монтажный хомут+болтM5, , набор пластиковых этикеток и стяжек KKS)</t>
    <phoneticPr fontId="3" type="noConversion"/>
  </si>
  <si>
    <t>SPIRALITE - cable protection
SPIRALITE - защита кабеля</t>
    <phoneticPr fontId="3" type="noConversion"/>
  </si>
  <si>
    <t>Junction box KASR1004 + accessories
incl.pre-installed converters and terminals acc. to project
Распределительная коробка KASR1004 + аксессуары
включая предварительно установленные преобразователи и клеммы в соответствии с проектом</t>
    <phoneticPr fontId="3" type="noConversion"/>
  </si>
  <si>
    <t>Junction box KASR1002 + accessories
incl.pre-installed converters and terminals acc. to project
Распределительная коробка KASR1002 + аксессуары
включая предварительно установленные преобразователи и клеммы в соответствии с проектом</t>
    <phoneticPr fontId="3" type="noConversion"/>
  </si>
  <si>
    <t>Montage kit FS-US3 for system cabinet installation 
consists of part 1 - Set of suspended support length 500mm
Монтажный комплект FS-US3 для установки системного шкафа 
состоит из часть 1 - Набор подвесных опор длиной 500 мм</t>
    <phoneticPr fontId="3" type="noConversion"/>
  </si>
  <si>
    <t>Montage kit FS-US3 for system cabinet installation consists of part 2 - Set of angle brackets part 3 -  Set of strut channels
Монтажный комплект FS-US3 для установки системного шкафа 
состоит из часть 2 - Комплект угловых кронштейнов часть 3 - Комплект швеллеров для стоек</t>
    <phoneticPr fontId="3" type="noConversion"/>
  </si>
  <si>
    <t>Montage kit FS-US3 for system cabinet installation consists of
part 1 - Set of suspended support length 300mm
Монтажный комплект FS-US3 для установки системного шкафа 
состоит из часть 1 - Набор подвесных опор длиной 300 мм</t>
    <phoneticPr fontId="3" type="noConversion"/>
  </si>
  <si>
    <t>Set of mounting material for Montage kit FS-US3
Набор крепежных материалов для монтажного комплекта FS-US3</t>
    <phoneticPr fontId="3" type="noConversion"/>
  </si>
  <si>
    <r>
      <t>Holders of relative vibration sensors on generator, incl. small nut M10x1 and MPT bushing M16 P6492/340-02 (spindle length 340mm)
Держатели датчиков относительной вибрации на генераторе, вкл. малую гайку M10x1 и втулку MPT M16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P6492/340-02 (длина шпинделя 340 мм)</t>
    </r>
    <phoneticPr fontId="3" type="noConversion"/>
  </si>
  <si>
    <t>Push-button Schneider IPB-1261
Кнопка Schneider IPB-1261</t>
    <phoneticPr fontId="3" type="noConversion"/>
  </si>
  <si>
    <t>B1-SE-13-311A-B01
B1-SE-13-311B-B01
B1-SE-13-311C-B01</t>
    <phoneticPr fontId="3" type="noConversion"/>
  </si>
  <si>
    <t>Sensor A5S0DS0M1210T50-10m
Датчик A5S0DS0M1210T50-10m</t>
    <phoneticPr fontId="3" type="noConversion"/>
  </si>
  <si>
    <t>2407020007, 2407020008, 2407020009</t>
    <phoneticPr fontId="3" type="noConversion"/>
  </si>
  <si>
    <t>Plug Harting (Press)
Плуг Хартинг (Пресса)</t>
    <phoneticPr fontId="3" type="noConversion"/>
  </si>
  <si>
    <t>Socket Harting (Press) incl. adapter M25-3/4NPT
Розетка Harting (Прессa) вкл. переходник M25-3/4NPT</t>
    <phoneticPr fontId="3" type="noConversion"/>
  </si>
  <si>
    <t>B1-JB10-13-311A-X01a
B1-JB10-13-311B-X01a
B1-JB10-13-311C-X01a</t>
    <phoneticPr fontId="3" type="noConversion"/>
  </si>
  <si>
    <t>B1-JB10-13-311A-X01b
B1-JB10-13-311B-X01b
B1-JB10-13-311C-X01b</t>
    <phoneticPr fontId="3" type="noConversion"/>
  </si>
  <si>
    <t>Set of accessories for metal protection tube MPT 13/320-320/xm (3sets)
(7x Sleeve Combi 4,3- M20, 7x ring for hose, set of plastic KKS labels and ties)
Набор аксессуаров для металлической защитной трубки MPT 13/320-320/xm (3 комплекта)
(7x рукав Combi 4,3- M20, 7x кольцо для шланга, набор пластиковых этикеток и стяжек KKS)</t>
    <phoneticPr fontId="3" type="noConversion"/>
  </si>
  <si>
    <t>2407020010, 2407020011, 
2407020012</t>
    <phoneticPr fontId="3" type="noConversion"/>
  </si>
  <si>
    <t xml:space="preserve">B1-JB10-13-301A- X01a
B1-JB10-13-301B- X01a
B1-JB10-13-301C- X01a
</t>
    <phoneticPr fontId="3" type="noConversion"/>
  </si>
  <si>
    <t>Mounting set for installation of Harting sockets FS-US3-H 
(incl. 1x leg, 1x plastic cap, accessories for mounting)
Монтажный комплект для установки розеток Harting FS-US3-H 
(вкл. 1х ножку, 1х пластиковую заглушку, принадлежности для монтажа)</t>
    <phoneticPr fontId="3" type="noConversion"/>
  </si>
  <si>
    <r>
      <t>Coaxial cable (100m)  with 6pcs of BNC connectors and set of protection sleeves
Коаксиальный кабель (100 м)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с 6шт BNC разъемами и набором защитных гильз</t>
    </r>
    <phoneticPr fontId="3" type="noConversion"/>
  </si>
  <si>
    <t>Screened signal cable, twisted pairs, halogen free, 8x2x1,3mm2 (15m)
Экранированный сигнальный кабель, витые пары, без галогенов, 8x2x1,3 мм2 (15 м)</t>
    <phoneticPr fontId="3" type="noConversion"/>
  </si>
  <si>
    <r>
      <t xml:space="preserve"> Screened signal cable, twisted pairs, halogen free, 2x2x1,3mm2 (65m)
Экранированный сигнальный кабель, витые пары, без галогенов, 2x2x1,3 мм2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(65m)</t>
    </r>
    <phoneticPr fontId="3" type="noConversion"/>
  </si>
  <si>
    <t>Single core earth cable, halogen free, 16mm2 (10m)
Одножильный кабель заземления, без галогенов, 16 мм2 (10m)</t>
    <phoneticPr fontId="3" type="noConversion"/>
  </si>
  <si>
    <t>Single core earth cable, halogen free, 6mm2 (10m)
Одножильный кабель заземления, без галогенов, 6 мм2 (10m)</t>
    <phoneticPr fontId="3" type="noConversion"/>
  </si>
  <si>
    <t xml:space="preserve">Coil with metal protection tube MPT (50m) 
Катушка с металлической защитной трубкой MPT (50m) </t>
    <phoneticPr fontId="3" type="noConversion"/>
  </si>
  <si>
    <t>Set of accessories for metal protection tube MPT 13/320-320/xm (2sets)
(4x Sleeve Combi 6- M20, 5x ring for hose, 4x nut M20)
Набор аксессуаров для металлической защитной трубки MPT 13/320-320/xm (2 комплекта)
(4x рукав Combi 6- M20, 5x кольцо для шланга, 4x гайка M20)</t>
    <phoneticPr fontId="3" type="noConversion"/>
  </si>
  <si>
    <t>Junction box KASR1002 with SCP-100 current transformer
Распределительная коробка KASR1002 с трансформатором тока SCP-100</t>
    <phoneticPr fontId="3" type="noConversion"/>
  </si>
  <si>
    <t>Montage kit FS-US3-2 for system cabinet installation consists of
part 1 - Set of angle brackets / part 2 -  Set of strut channels
Монтажный комплект FS-US3-2 для установки в системный шкаф 
состоит из
часть 1 - Комплект угловых кронштейнов / часть 2 - Комплект стоечных швеллеров</t>
    <phoneticPr fontId="3" type="noConversion"/>
  </si>
  <si>
    <t>Set of Suspended support for installation of junction boxes, length 400mm
Комплект подвесных опор для установки распределительных коробок, длина 400 мм</t>
    <phoneticPr fontId="3" type="noConversion"/>
  </si>
  <si>
    <t>Set of material for Montage kit FS-US3 for installation junction box  
(set of mounting material)
Комплект материалов для монтажного набора FS-US3 для установки распределительной коробки (комплект монтажного материала)</t>
    <phoneticPr fontId="3" type="noConversion"/>
  </si>
  <si>
    <t>Thermoelectric cooler TE162048010
Термоэлектрический охладитель TE162048010</t>
    <phoneticPr fontId="3" type="noConversion"/>
  </si>
  <si>
    <t>Set of optical accessories
(2x pigtal with SC connector,1x Patchcord SC/SC, SC connector,5x blinds)Набор оптических аксессуаров
(2х пигтал с разъемом SC, 1х патч-корд SC/SC, разъем SC, 5х шторки)</t>
    <phoneticPr fontId="3" type="noConversion"/>
  </si>
  <si>
    <t>Hardware Manual for UDL-8000, Certificates &amp; Installation Kits
Руководство по аппаратному обеспечению для UDL-8000, сертификаты и установочные комплекты</t>
    <phoneticPr fontId="3" type="noConversion"/>
  </si>
  <si>
    <t>Commissioning spare parts
Set of accessories for metal protection tube MPT 13/320-320/xm (2sets)
( 4x Sleeve Combi 3- M20, 2x nut M20, 10x Mounting clip with bolt M5, 8x ring for hose)
 Запасные части для ввода в эксплуатацию
Комплект принадлежностей для металлической защитной трубки MPT 13/320-320/xm (2 комплекта)
(4x втулка Combi 3- M20, 2x гайка M20, 10x монтажный зажим с болтом M5, 8x кольцо для шланга)</t>
    <phoneticPr fontId="3" type="noConversion"/>
  </si>
  <si>
    <t>Czech Republic</t>
    <phoneticPr fontId="9" type="noConversion"/>
  </si>
  <si>
    <t>DDP Turkistan</t>
    <phoneticPr fontId="9" type="noConversion"/>
  </si>
  <si>
    <t>Doosan Škoda Power a.s. (Profess)</t>
    <phoneticPr fontId="9" type="noConversion"/>
  </si>
  <si>
    <t>Turkestan Oblast, Sairam district, Karamurt rural district, quarter 171</t>
    <phoneticPr fontId="3" type="noConversion"/>
  </si>
  <si>
    <t>№ Package</t>
    <phoneticPr fontId="9" type="noConversion"/>
  </si>
  <si>
    <t>EA / ШТ.</t>
  </si>
  <si>
    <t>Hamburg, Germany</t>
    <phoneticPr fontId="3" type="noConversion"/>
  </si>
  <si>
    <t>Turkestan Oblast, Sairam district, Karamurt rural district, quarter 171</t>
    <phoneticPr fontId="9" type="noConversion"/>
  </si>
  <si>
    <t>1 SET</t>
    <phoneticPr fontId="9" type="noConversion"/>
  </si>
  <si>
    <t>VMS - System Cabinet</t>
  </si>
  <si>
    <t>VMS - Accessories</t>
  </si>
  <si>
    <t>PGU-DE-0149-STG-MMS-002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</si>
</sst>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#,##0\ &quot;PAIL&quot;"/>
    <numFmt numFmtId="184" formatCode="#,##0.000;[Red]\-#,##0.000"/>
    <numFmt numFmtId="185" formatCode="_-* #,##0.000_-;\-* #,##0.000_-;_-* &quot;-&quot;_-;_-@_-"/>
  </numFmts>
  <fonts count="7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12"/>
      <name val="Segoe UI Symbol"/>
      <family val="2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204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9"/>
      <name val="맑은 고딕"/>
      <family val="2"/>
      <charset val="129"/>
    </font>
    <font>
      <sz val="13"/>
      <name val="맑은 고딕"/>
      <family val="2"/>
      <charset val="129"/>
    </font>
    <font>
      <sz val="12"/>
      <name val="Arial"/>
      <family val="2"/>
    </font>
    <font>
      <b/>
      <sz val="12"/>
      <color theme="1"/>
      <name val="Calibri"/>
      <family val="2"/>
    </font>
    <font>
      <sz val="12"/>
      <name val="Calibri"/>
      <family val="2"/>
      <charset val="238"/>
    </font>
    <font>
      <sz val="12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9" fillId="0" borderId="0">
      <protection locked="0"/>
    </xf>
    <xf numFmtId="0" fontId="40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9" fillId="0" borderId="37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93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41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8" fillId="0" borderId="0" xfId="13" applyFont="1">
      <alignment vertical="center"/>
    </xf>
    <xf numFmtId="0" fontId="10" fillId="0" borderId="0" xfId="13" applyFont="1" applyAlignment="1">
      <alignment vertical="center" wrapText="1"/>
    </xf>
    <xf numFmtId="41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0" fontId="21" fillId="0" borderId="0" xfId="13" applyFont="1">
      <alignment vertical="center"/>
    </xf>
    <xf numFmtId="0" fontId="20" fillId="0" borderId="0" xfId="13" applyFont="1" applyAlignment="1">
      <alignment vertical="center" wrapText="1"/>
    </xf>
    <xf numFmtId="0" fontId="20" fillId="0" borderId="0" xfId="13" applyFont="1">
      <alignment vertical="center"/>
    </xf>
    <xf numFmtId="40" fontId="22" fillId="0" borderId="1" xfId="14" applyNumberFormat="1" applyFont="1" applyFill="1" applyBorder="1" applyAlignment="1">
      <alignment horizontal="center" vertical="center"/>
    </xf>
    <xf numFmtId="41" fontId="22" fillId="2" borderId="1" xfId="14" applyFont="1" applyFill="1" applyBorder="1" applyAlignment="1">
      <alignment horizontal="center" vertical="center"/>
    </xf>
    <xf numFmtId="176" fontId="22" fillId="2" borderId="1" xfId="14" applyNumberFormat="1" applyFont="1" applyFill="1" applyBorder="1" applyAlignment="1">
      <alignment horizontal="right" vertical="center"/>
    </xf>
    <xf numFmtId="176" fontId="22" fillId="2" borderId="1" xfId="14" applyNumberFormat="1" applyFont="1" applyFill="1" applyBorder="1" applyAlignment="1">
      <alignment horizontal="center" vertical="center"/>
    </xf>
    <xf numFmtId="0" fontId="25" fillId="0" borderId="0" xfId="13" applyFont="1">
      <alignment vertical="center"/>
    </xf>
    <xf numFmtId="0" fontId="22" fillId="0" borderId="0" xfId="13" applyFont="1" applyAlignment="1">
      <alignment vertical="center" wrapText="1"/>
    </xf>
    <xf numFmtId="0" fontId="22" fillId="0" borderId="0" xfId="13" applyFont="1" applyAlignment="1">
      <alignment horizontal="left" vertical="center" wrapText="1"/>
    </xf>
    <xf numFmtId="0" fontId="26" fillId="0" borderId="0" xfId="13" applyFont="1" applyAlignment="1">
      <alignment horizontal="left" vertical="center" wrapText="1"/>
    </xf>
    <xf numFmtId="0" fontId="27" fillId="0" borderId="0" xfId="13" applyFont="1" applyAlignment="1">
      <alignment vertical="center" wrapText="1"/>
    </xf>
    <xf numFmtId="0" fontId="27" fillId="0" borderId="0" xfId="13" applyFont="1">
      <alignment vertical="center"/>
    </xf>
    <xf numFmtId="0" fontId="28" fillId="0" borderId="0" xfId="13" applyFont="1" applyAlignment="1">
      <alignment horizontal="left" vertical="center" wrapText="1"/>
    </xf>
    <xf numFmtId="41" fontId="14" fillId="0" borderId="0" xfId="14" applyFont="1" applyBorder="1" applyAlignment="1">
      <alignment horizontal="center" vertical="center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41" fontId="14" fillId="0" borderId="0" xfId="14" applyFont="1" applyFill="1" applyBorder="1" applyAlignment="1">
      <alignment horizontal="center" vertical="center"/>
    </xf>
    <xf numFmtId="181" fontId="14" fillId="0" borderId="0" xfId="16" applyNumberFormat="1" applyFont="1" applyAlignment="1">
      <alignment horizontal="center" vertical="center"/>
      <protection locked="0"/>
    </xf>
    <xf numFmtId="41" fontId="14" fillId="0" borderId="0" xfId="14" applyFont="1" applyFill="1" applyBorder="1" applyAlignment="1">
      <alignment horizontal="left" vertical="center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30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41" fontId="17" fillId="0" borderId="0" xfId="14" applyFont="1" applyBorder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41" fontId="17" fillId="0" borderId="0" xfId="14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6" fillId="0" borderId="0" xfId="13" applyFont="1">
      <alignment vertical="center"/>
    </xf>
    <xf numFmtId="0" fontId="37" fillId="0" borderId="0" xfId="13" applyFont="1">
      <alignment vertical="center"/>
    </xf>
    <xf numFmtId="176" fontId="32" fillId="0" borderId="26" xfId="14" applyNumberFormat="1" applyFont="1" applyFill="1" applyBorder="1" applyAlignment="1">
      <alignment vertical="center"/>
    </xf>
    <xf numFmtId="176" fontId="32" fillId="0" borderId="0" xfId="14" applyNumberFormat="1" applyFont="1" applyFill="1" applyBorder="1" applyAlignment="1">
      <alignment vertical="center"/>
    </xf>
    <xf numFmtId="41" fontId="19" fillId="0" borderId="0" xfId="14" applyFo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horizontal="center" vertical="center"/>
    </xf>
    <xf numFmtId="0" fontId="31" fillId="0" borderId="0" xfId="13" applyFont="1">
      <alignment vertical="center"/>
    </xf>
    <xf numFmtId="0" fontId="31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42" fillId="0" borderId="27" xfId="13" applyFont="1" applyBorder="1" applyAlignment="1">
      <alignment horizontal="center" vertical="center"/>
    </xf>
    <xf numFmtId="0" fontId="42" fillId="0" borderId="28" xfId="13" applyFont="1" applyBorder="1" applyAlignment="1">
      <alignment horizontal="center" vertical="center" wrapText="1"/>
    </xf>
    <xf numFmtId="0" fontId="42" fillId="0" borderId="32" xfId="13" applyFont="1" applyBorder="1" applyAlignment="1">
      <alignment horizontal="center" vertical="center" wrapText="1"/>
    </xf>
    <xf numFmtId="0" fontId="43" fillId="0" borderId="0" xfId="13" applyFont="1">
      <alignment vertical="center"/>
    </xf>
    <xf numFmtId="0" fontId="42" fillId="0" borderId="15" xfId="13" applyFont="1" applyBorder="1" applyAlignment="1">
      <alignment horizontal="center" vertical="center"/>
    </xf>
    <xf numFmtId="0" fontId="42" fillId="0" borderId="1" xfId="13" applyFont="1" applyBorder="1" applyAlignment="1">
      <alignment horizontal="center" vertical="center" wrapText="1"/>
    </xf>
    <xf numFmtId="176" fontId="42" fillId="0" borderId="1" xfId="14" applyNumberFormat="1" applyFont="1" applyFill="1" applyBorder="1" applyAlignment="1">
      <alignment horizontal="center" vertical="center" wrapText="1"/>
    </xf>
    <xf numFmtId="40" fontId="42" fillId="0" borderId="1" xfId="14" applyNumberFormat="1" applyFont="1" applyBorder="1" applyAlignment="1">
      <alignment horizontal="center" vertical="center"/>
    </xf>
    <xf numFmtId="184" fontId="42" fillId="0" borderId="16" xfId="14" applyNumberFormat="1" applyFont="1" applyBorder="1" applyAlignment="1">
      <alignment horizontal="center" vertical="center"/>
    </xf>
    <xf numFmtId="0" fontId="4" fillId="0" borderId="30" xfId="13" applyFont="1" applyBorder="1">
      <alignment vertical="center"/>
    </xf>
    <xf numFmtId="40" fontId="42" fillId="0" borderId="29" xfId="14" applyNumberFormat="1" applyFont="1" applyBorder="1">
      <alignment vertical="center"/>
    </xf>
    <xf numFmtId="38" fontId="42" fillId="0" borderId="33" xfId="14" applyNumberFormat="1" applyFont="1" applyBorder="1" applyAlignment="1">
      <alignment horizontal="center"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41" fontId="14" fillId="0" borderId="0" xfId="1" applyFont="1">
      <alignment vertical="center"/>
    </xf>
    <xf numFmtId="41" fontId="31" fillId="0" borderId="0" xfId="1" applyFont="1">
      <alignment vertical="center"/>
    </xf>
    <xf numFmtId="41" fontId="42" fillId="0" borderId="28" xfId="1" applyFont="1" applyBorder="1" applyAlignment="1">
      <alignment horizontal="center" vertical="center" wrapText="1"/>
    </xf>
    <xf numFmtId="41" fontId="17" fillId="0" borderId="0" xfId="1" applyFont="1">
      <alignment vertical="center"/>
    </xf>
    <xf numFmtId="179" fontId="10" fillId="0" borderId="25" xfId="14" applyNumberFormat="1" applyFont="1" applyFill="1" applyBorder="1" applyAlignment="1">
      <alignment vertical="center"/>
    </xf>
    <xf numFmtId="176" fontId="19" fillId="0" borderId="0" xfId="1" applyNumberFormat="1" applyFont="1">
      <alignment vertical="center"/>
    </xf>
    <xf numFmtId="43" fontId="19" fillId="0" borderId="0" xfId="13" applyNumberFormat="1" applyFont="1">
      <alignment vertical="center"/>
    </xf>
    <xf numFmtId="176" fontId="18" fillId="0" borderId="29" xfId="14" applyNumberFormat="1" applyFont="1" applyFill="1" applyBorder="1" applyAlignment="1">
      <alignment horizontal="center" vertical="center"/>
    </xf>
    <xf numFmtId="178" fontId="30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4" fillId="0" borderId="0" xfId="13" applyFont="1" applyAlignment="1">
      <alignment vertical="center" wrapText="1"/>
    </xf>
    <xf numFmtId="0" fontId="24" fillId="0" borderId="0" xfId="13" applyFont="1">
      <alignment vertical="center"/>
    </xf>
    <xf numFmtId="176" fontId="22" fillId="0" borderId="1" xfId="1" applyNumberFormat="1" applyFont="1" applyBorder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30" fillId="0" borderId="0" xfId="1" applyNumberFormat="1" applyFont="1" applyAlignment="1">
      <alignment horizontal="center" vertical="center"/>
    </xf>
    <xf numFmtId="0" fontId="44" fillId="2" borderId="6" xfId="0" applyFont="1" applyFill="1" applyBorder="1">
      <alignment vertical="center"/>
    </xf>
    <xf numFmtId="0" fontId="44" fillId="2" borderId="5" xfId="0" applyFont="1" applyFill="1" applyBorder="1">
      <alignment vertical="center"/>
    </xf>
    <xf numFmtId="0" fontId="42" fillId="2" borderId="5" xfId="0" applyFont="1" applyFill="1" applyBorder="1">
      <alignment vertical="center"/>
    </xf>
    <xf numFmtId="0" fontId="42" fillId="2" borderId="7" xfId="0" applyFont="1" applyFill="1" applyBorder="1">
      <alignment vertical="center"/>
    </xf>
    <xf numFmtId="0" fontId="44" fillId="2" borderId="0" xfId="0" applyFont="1" applyFill="1">
      <alignment vertical="center"/>
    </xf>
    <xf numFmtId="0" fontId="42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4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4" fillId="0" borderId="9" xfId="0" applyFont="1" applyBorder="1">
      <alignment vertical="center"/>
    </xf>
    <xf numFmtId="0" fontId="49" fillId="2" borderId="8" xfId="0" applyFont="1" applyFill="1" applyBorder="1">
      <alignment vertical="center"/>
    </xf>
    <xf numFmtId="9" fontId="42" fillId="0" borderId="28" xfId="13" applyNumberFormat="1" applyFont="1" applyBorder="1" applyAlignment="1">
      <alignment horizontal="center" vertical="center" wrapText="1"/>
    </xf>
    <xf numFmtId="176" fontId="18" fillId="0" borderId="29" xfId="13" applyNumberFormat="1" applyFont="1" applyBorder="1" applyAlignment="1">
      <alignment horizontal="center" vertical="center"/>
    </xf>
    <xf numFmtId="41" fontId="42" fillId="0" borderId="1" xfId="13" quotePrefix="1" applyNumberFormat="1" applyFont="1" applyBorder="1" applyAlignment="1">
      <alignment horizontal="center" vertical="center" wrapText="1"/>
    </xf>
    <xf numFmtId="177" fontId="42" fillId="0" borderId="1" xfId="1" applyNumberFormat="1" applyFont="1" applyFill="1" applyBorder="1" applyAlignment="1">
      <alignment horizontal="center" vertical="center" wrapText="1"/>
    </xf>
    <xf numFmtId="177" fontId="32" fillId="0" borderId="25" xfId="13" applyNumberFormat="1" applyFont="1" applyBorder="1">
      <alignment vertical="center"/>
    </xf>
    <xf numFmtId="0" fontId="49" fillId="2" borderId="8" xfId="0" applyFont="1" applyFill="1" applyBorder="1" applyAlignment="1">
      <alignment horizontal="left" vertical="center"/>
    </xf>
    <xf numFmtId="0" fontId="13" fillId="0" borderId="0" xfId="13" applyFont="1" applyAlignment="1">
      <alignment horizontal="center" vertical="center"/>
    </xf>
    <xf numFmtId="176" fontId="32" fillId="0" borderId="0" xfId="1" applyNumberFormat="1" applyFont="1" applyFill="1" applyBorder="1" applyAlignment="1">
      <alignment vertical="center"/>
    </xf>
    <xf numFmtId="0" fontId="19" fillId="0" borderId="2" xfId="13" applyFont="1" applyBorder="1">
      <alignment vertical="center"/>
    </xf>
    <xf numFmtId="0" fontId="32" fillId="0" borderId="3" xfId="13" applyFont="1" applyBorder="1" applyAlignment="1">
      <alignment vertical="top"/>
    </xf>
    <xf numFmtId="0" fontId="32" fillId="0" borderId="11" xfId="13" applyFont="1" applyBorder="1" applyAlignment="1">
      <alignment vertical="top"/>
    </xf>
    <xf numFmtId="0" fontId="13" fillId="2" borderId="9" xfId="0" applyFont="1" applyFill="1" applyBorder="1">
      <alignment vertical="center"/>
    </xf>
    <xf numFmtId="0" fontId="39" fillId="4" borderId="15" xfId="13" applyFont="1" applyFill="1" applyBorder="1" applyAlignment="1">
      <alignment horizontal="center" vertical="center"/>
    </xf>
    <xf numFmtId="0" fontId="39" fillId="4" borderId="1" xfId="15" applyFont="1" applyFill="1" applyBorder="1" applyAlignment="1">
      <alignment horizontal="center" vertical="center"/>
    </xf>
    <xf numFmtId="40" fontId="39" fillId="4" borderId="1" xfId="14" applyNumberFormat="1" applyFont="1" applyFill="1" applyBorder="1" applyAlignment="1">
      <alignment horizontal="center" vertical="center"/>
    </xf>
    <xf numFmtId="41" fontId="39" fillId="4" borderId="1" xfId="14" applyFont="1" applyFill="1" applyBorder="1" applyAlignment="1">
      <alignment horizontal="center" vertical="center"/>
    </xf>
    <xf numFmtId="0" fontId="39" fillId="4" borderId="1" xfId="13" applyFont="1" applyFill="1" applyBorder="1" applyAlignment="1">
      <alignment horizontal="center" vertical="center"/>
    </xf>
    <xf numFmtId="176" fontId="39" fillId="4" borderId="1" xfId="1" applyNumberFormat="1" applyFont="1" applyFill="1" applyBorder="1" applyAlignment="1">
      <alignment horizontal="right" vertical="center"/>
    </xf>
    <xf numFmtId="176" fontId="39" fillId="4" borderId="1" xfId="14" applyNumberFormat="1" applyFont="1" applyFill="1" applyBorder="1" applyAlignment="1">
      <alignment horizontal="center" vertical="center"/>
    </xf>
    <xf numFmtId="176" fontId="39" fillId="4" borderId="16" xfId="14" applyNumberFormat="1" applyFont="1" applyFill="1" applyBorder="1" applyAlignment="1">
      <alignment horizontal="left" vertical="center"/>
    </xf>
    <xf numFmtId="0" fontId="39" fillId="0" borderId="0" xfId="13" applyFont="1" applyAlignment="1">
      <alignment vertical="center" wrapText="1"/>
    </xf>
    <xf numFmtId="0" fontId="39" fillId="0" borderId="0" xfId="13" applyFont="1" applyAlignment="1">
      <alignment horizontal="left" vertical="center" wrapText="1"/>
    </xf>
    <xf numFmtId="0" fontId="53" fillId="0" borderId="0" xfId="13" applyFont="1" applyAlignment="1">
      <alignment vertical="center" wrapText="1"/>
    </xf>
    <xf numFmtId="0" fontId="53" fillId="0" borderId="0" xfId="13" applyFont="1">
      <alignment vertical="center"/>
    </xf>
    <xf numFmtId="185" fontId="14" fillId="0" borderId="0" xfId="1" applyNumberFormat="1" applyFont="1">
      <alignment vertical="center"/>
    </xf>
    <xf numFmtId="185" fontId="13" fillId="0" borderId="0" xfId="1" applyNumberFormat="1" applyFont="1" applyAlignment="1">
      <alignment horizontal="center" vertical="center"/>
    </xf>
    <xf numFmtId="185" fontId="10" fillId="0" borderId="0" xfId="1" applyNumberFormat="1" applyFont="1">
      <alignment vertical="center"/>
    </xf>
    <xf numFmtId="185" fontId="41" fillId="0" borderId="1" xfId="1" applyNumberFormat="1" applyFont="1" applyFill="1" applyBorder="1" applyAlignment="1">
      <alignment horizontal="center" vertical="center"/>
    </xf>
    <xf numFmtId="185" fontId="39" fillId="0" borderId="29" xfId="1" applyNumberFormat="1" applyFont="1" applyFill="1" applyBorder="1" applyAlignment="1">
      <alignment horizontal="right" vertical="center"/>
    </xf>
    <xf numFmtId="185" fontId="14" fillId="0" borderId="0" xfId="1" applyNumberFormat="1" applyFont="1" applyAlignment="1">
      <alignment horizontal="center" vertical="center"/>
    </xf>
    <xf numFmtId="185" fontId="14" fillId="0" borderId="0" xfId="1" applyNumberFormat="1" applyFont="1" applyAlignment="1">
      <alignment horizontal="left" vertical="center"/>
    </xf>
    <xf numFmtId="185" fontId="30" fillId="0" borderId="0" xfId="1" applyNumberFormat="1" applyFont="1" applyAlignment="1">
      <alignment horizontal="center" vertical="center"/>
    </xf>
    <xf numFmtId="185" fontId="17" fillId="0" borderId="0" xfId="1" applyNumberFormat="1" applyFo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176" fontId="22" fillId="2" borderId="16" xfId="14" applyNumberFormat="1" applyFont="1" applyFill="1" applyBorder="1" applyAlignment="1">
      <alignment horizontal="center" vertical="center"/>
    </xf>
    <xf numFmtId="185" fontId="10" fillId="0" borderId="9" xfId="1" applyNumberFormat="1" applyFont="1" applyFill="1" applyBorder="1" applyAlignment="1">
      <alignment vertical="center"/>
    </xf>
    <xf numFmtId="176" fontId="39" fillId="4" borderId="29" xfId="1" applyNumberFormat="1" applyFont="1" applyFill="1" applyBorder="1" applyAlignment="1">
      <alignment horizontal="right" vertical="center"/>
    </xf>
    <xf numFmtId="0" fontId="55" fillId="0" borderId="0" xfId="13" applyFont="1">
      <alignment vertical="center"/>
    </xf>
    <xf numFmtId="0" fontId="57" fillId="0" borderId="0" xfId="13" applyFont="1" applyAlignment="1">
      <alignment vertical="center" wrapText="1"/>
    </xf>
    <xf numFmtId="0" fontId="57" fillId="0" borderId="0" xfId="13" applyFont="1">
      <alignment vertical="center"/>
    </xf>
    <xf numFmtId="0" fontId="39" fillId="2" borderId="1" xfId="15" applyFont="1" applyFill="1" applyBorder="1" applyAlignment="1">
      <alignment horizontal="center" vertical="center"/>
    </xf>
    <xf numFmtId="0" fontId="39" fillId="0" borderId="0" xfId="13" applyFont="1">
      <alignment vertical="center"/>
    </xf>
    <xf numFmtId="0" fontId="39" fillId="0" borderId="0" xfId="13" applyFont="1" applyAlignment="1">
      <alignment horizontal="center" vertical="center"/>
    </xf>
    <xf numFmtId="0" fontId="58" fillId="0" borderId="0" xfId="13" applyFont="1">
      <alignment vertical="center"/>
    </xf>
    <xf numFmtId="41" fontId="22" fillId="0" borderId="0" xfId="14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8" fillId="2" borderId="0" xfId="0" applyFont="1" applyFill="1">
      <alignment vertical="center"/>
    </xf>
    <xf numFmtId="0" fontId="44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85" fontId="13" fillId="2" borderId="0" xfId="11" applyNumberFormat="1" applyFont="1" applyFill="1" applyBorder="1" applyAlignment="1">
      <alignment horizontal="right"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11" fillId="2" borderId="36" xfId="0" applyFont="1" applyFill="1" applyBorder="1">
      <alignment vertical="center"/>
    </xf>
    <xf numFmtId="0" fontId="18" fillId="0" borderId="0" xfId="21" applyFont="1" applyBorder="1">
      <alignment vertical="center"/>
    </xf>
    <xf numFmtId="0" fontId="51" fillId="0" borderId="0" xfId="0" applyFont="1">
      <alignment vertical="center"/>
    </xf>
    <xf numFmtId="0" fontId="56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61" fillId="0" borderId="0" xfId="0" applyFont="1">
      <alignment vertical="center"/>
    </xf>
    <xf numFmtId="0" fontId="60" fillId="5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>
      <alignment vertical="center"/>
    </xf>
    <xf numFmtId="0" fontId="51" fillId="0" borderId="0" xfId="0" applyFont="1" applyAlignment="1">
      <alignment horizontal="center" vertical="center" wrapText="1"/>
    </xf>
    <xf numFmtId="0" fontId="10" fillId="0" borderId="8" xfId="13" applyFont="1" applyBorder="1" applyAlignment="1">
      <alignment vertical="top"/>
    </xf>
    <xf numFmtId="0" fontId="19" fillId="0" borderId="0" xfId="13" applyFont="1" applyAlignment="1">
      <alignment vertical="top"/>
    </xf>
    <xf numFmtId="0" fontId="32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2" fillId="0" borderId="3" xfId="13" applyFont="1" applyBorder="1" applyAlignment="1">
      <alignment vertical="top" wrapText="1"/>
    </xf>
    <xf numFmtId="0" fontId="32" fillId="0" borderId="0" xfId="13" applyFont="1" applyAlignment="1">
      <alignment horizontal="left" vertical="center"/>
    </xf>
    <xf numFmtId="0" fontId="32" fillId="0" borderId="0" xfId="13" applyFont="1">
      <alignment vertical="center"/>
    </xf>
    <xf numFmtId="0" fontId="19" fillId="0" borderId="9" xfId="13" applyFont="1" applyBorder="1" applyAlignment="1">
      <alignment vertical="top"/>
    </xf>
    <xf numFmtId="0" fontId="22" fillId="2" borderId="15" xfId="13" applyFont="1" applyFill="1" applyBorder="1" applyAlignment="1">
      <alignment horizontal="center" vertical="center"/>
    </xf>
    <xf numFmtId="0" fontId="22" fillId="2" borderId="1" xfId="15" applyFont="1" applyFill="1" applyBorder="1" applyAlignment="1">
      <alignment horizontal="center" vertical="center"/>
    </xf>
    <xf numFmtId="0" fontId="22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1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2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31" xfId="13" applyFont="1" applyBorder="1">
      <alignment vertical="center"/>
    </xf>
    <xf numFmtId="0" fontId="32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2" fillId="0" borderId="8" xfId="13" applyFont="1" applyBorder="1">
      <alignment vertical="center"/>
    </xf>
    <xf numFmtId="0" fontId="33" fillId="0" borderId="26" xfId="13" applyFont="1" applyBorder="1" applyAlignment="1"/>
    <xf numFmtId="0" fontId="33" fillId="0" borderId="26" xfId="13" applyFont="1" applyBorder="1">
      <alignment vertical="center"/>
    </xf>
    <xf numFmtId="0" fontId="32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2" fillId="0" borderId="3" xfId="13" applyFont="1" applyBorder="1">
      <alignment vertical="center"/>
    </xf>
    <xf numFmtId="0" fontId="32" fillId="0" borderId="2" xfId="13" applyFont="1" applyBorder="1">
      <alignment vertical="center"/>
    </xf>
    <xf numFmtId="0" fontId="32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2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36" fillId="0" borderId="8" xfId="13" applyFont="1" applyBorder="1">
      <alignment vertical="center"/>
    </xf>
    <xf numFmtId="0" fontId="10" fillId="0" borderId="25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32" fillId="0" borderId="22" xfId="13" applyFont="1" applyBorder="1">
      <alignment vertical="center"/>
    </xf>
    <xf numFmtId="0" fontId="32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2" fillId="0" borderId="20" xfId="13" applyFont="1" applyBorder="1">
      <alignment vertical="center"/>
    </xf>
    <xf numFmtId="0" fontId="32" fillId="0" borderId="4" xfId="13" applyFont="1" applyBorder="1">
      <alignment vertical="center"/>
    </xf>
    <xf numFmtId="0" fontId="32" fillId="0" borderId="26" xfId="13" applyFont="1" applyBorder="1" applyAlignment="1">
      <alignment vertical="top"/>
    </xf>
    <xf numFmtId="0" fontId="32" fillId="0" borderId="9" xfId="13" applyFont="1" applyBorder="1" applyAlignment="1">
      <alignment vertical="top"/>
    </xf>
    <xf numFmtId="0" fontId="19" fillId="0" borderId="3" xfId="13" applyFont="1" applyBorder="1">
      <alignment vertical="center"/>
    </xf>
    <xf numFmtId="0" fontId="32" fillId="0" borderId="3" xfId="13" applyFont="1" applyBorder="1" applyAlignment="1">
      <alignment vertical="center" wrapText="1"/>
    </xf>
    <xf numFmtId="0" fontId="32" fillId="0" borderId="11" xfId="13" applyFont="1" applyBorder="1" applyAlignment="1">
      <alignment vertical="center" wrapText="1"/>
    </xf>
    <xf numFmtId="40" fontId="10" fillId="0" borderId="8" xfId="13" applyNumberFormat="1" applyFont="1" applyBorder="1">
      <alignment vertical="center"/>
    </xf>
    <xf numFmtId="0" fontId="19" fillId="0" borderId="8" xfId="13" applyFont="1" applyBorder="1">
      <alignment vertical="center"/>
    </xf>
    <xf numFmtId="0" fontId="33" fillId="0" borderId="0" xfId="13" applyFont="1">
      <alignment vertical="center"/>
    </xf>
    <xf numFmtId="0" fontId="35" fillId="0" borderId="0" xfId="13" applyFont="1" applyAlignment="1">
      <alignment horizontal="left" vertical="center"/>
    </xf>
    <xf numFmtId="0" fontId="34" fillId="0" borderId="0" xfId="13" applyFont="1">
      <alignment vertical="center"/>
    </xf>
    <xf numFmtId="0" fontId="32" fillId="0" borderId="11" xfId="13" applyFont="1" applyBorder="1" applyAlignment="1">
      <alignment vertical="top" wrapText="1"/>
    </xf>
    <xf numFmtId="0" fontId="14" fillId="0" borderId="0" xfId="13" applyFont="1" applyAlignment="1">
      <alignment horizontal="centerContinuous" vertical="center"/>
    </xf>
    <xf numFmtId="0" fontId="32" fillId="0" borderId="0" xfId="13" applyFont="1" applyAlignment="1">
      <alignment vertical="center" wrapText="1"/>
    </xf>
    <xf numFmtId="0" fontId="32" fillId="0" borderId="9" xfId="13" applyFont="1" applyBorder="1" applyAlignment="1">
      <alignment vertical="center" wrapText="1"/>
    </xf>
    <xf numFmtId="0" fontId="10" fillId="0" borderId="0" xfId="22" applyFont="1" applyBorder="1">
      <alignment vertical="center"/>
    </xf>
    <xf numFmtId="0" fontId="63" fillId="0" borderId="0" xfId="22" applyFont="1" applyBorder="1">
      <alignment vertical="center"/>
    </xf>
    <xf numFmtId="0" fontId="39" fillId="0" borderId="6" xfId="13" applyFont="1" applyBorder="1">
      <alignment vertical="center"/>
    </xf>
    <xf numFmtId="0" fontId="39" fillId="0" borderId="5" xfId="13" applyFont="1" applyBorder="1">
      <alignment vertical="center"/>
    </xf>
    <xf numFmtId="0" fontId="58" fillId="0" borderId="5" xfId="13" applyFont="1" applyBorder="1">
      <alignment vertical="center"/>
    </xf>
    <xf numFmtId="0" fontId="22" fillId="0" borderId="7" xfId="13" applyFont="1" applyBorder="1" applyAlignment="1">
      <alignment vertical="center" wrapText="1"/>
    </xf>
    <xf numFmtId="0" fontId="64" fillId="0" borderId="12" xfId="13" applyFont="1" applyBorder="1">
      <alignment vertical="center"/>
    </xf>
    <xf numFmtId="41" fontId="22" fillId="0" borderId="0" xfId="14" applyFont="1" applyFill="1" applyBorder="1">
      <alignment vertical="center"/>
    </xf>
    <xf numFmtId="41" fontId="66" fillId="0" borderId="0" xfId="14" applyFont="1" applyFill="1" applyBorder="1">
      <alignment vertical="center"/>
    </xf>
    <xf numFmtId="0" fontId="64" fillId="0" borderId="0" xfId="13" applyFont="1">
      <alignment vertical="center"/>
    </xf>
    <xf numFmtId="0" fontId="65" fillId="0" borderId="9" xfId="13" applyFont="1" applyBorder="1">
      <alignment vertical="center"/>
    </xf>
    <xf numFmtId="0" fontId="66" fillId="0" borderId="9" xfId="13" applyFont="1" applyBorder="1" applyAlignment="1">
      <alignment vertical="center" wrapText="1"/>
    </xf>
    <xf numFmtId="41" fontId="22" fillId="0" borderId="1" xfId="14" applyFont="1" applyFill="1" applyBorder="1" applyAlignment="1">
      <alignment horizontal="center" vertical="center" wrapText="1"/>
    </xf>
    <xf numFmtId="0" fontId="22" fillId="0" borderId="1" xfId="13" applyFont="1" applyBorder="1" applyAlignment="1">
      <alignment horizontal="center" vertical="center" wrapText="1"/>
    </xf>
    <xf numFmtId="41" fontId="39" fillId="0" borderId="29" xfId="14" applyFont="1" applyBorder="1" applyAlignment="1">
      <alignment horizontal="center" vertical="center"/>
    </xf>
    <xf numFmtId="0" fontId="39" fillId="0" borderId="29" xfId="13" applyFont="1" applyBorder="1" applyAlignment="1">
      <alignment horizontal="center" vertical="center"/>
    </xf>
    <xf numFmtId="176" fontId="39" fillId="0" borderId="29" xfId="1" applyNumberFormat="1" applyFont="1" applyBorder="1" applyAlignment="1">
      <alignment horizontal="right" vertical="center"/>
    </xf>
    <xf numFmtId="176" fontId="39" fillId="0" borderId="29" xfId="14" applyNumberFormat="1" applyFont="1" applyBorder="1" applyAlignment="1">
      <alignment horizontal="center" vertical="center"/>
    </xf>
    <xf numFmtId="40" fontId="39" fillId="0" borderId="29" xfId="14" applyNumberFormat="1" applyFont="1" applyFill="1" applyBorder="1" applyAlignment="1">
      <alignment horizontal="right" vertical="center"/>
    </xf>
    <xf numFmtId="178" fontId="39" fillId="0" borderId="29" xfId="14" applyNumberFormat="1" applyFont="1" applyBorder="1" applyAlignment="1">
      <alignment horizontal="right" vertical="center"/>
    </xf>
    <xf numFmtId="178" fontId="39" fillId="0" borderId="33" xfId="14" applyNumberFormat="1" applyFont="1" applyBorder="1" applyAlignment="1">
      <alignment horizontal="left" vertical="center"/>
    </xf>
    <xf numFmtId="0" fontId="64" fillId="0" borderId="6" xfId="13" applyFont="1" applyBorder="1">
      <alignment vertical="center"/>
    </xf>
    <xf numFmtId="0" fontId="39" fillId="0" borderId="8" xfId="13" applyFont="1" applyBorder="1">
      <alignment vertical="center"/>
    </xf>
    <xf numFmtId="0" fontId="65" fillId="0" borderId="0" xfId="13" applyFont="1">
      <alignment vertical="center"/>
    </xf>
    <xf numFmtId="41" fontId="39" fillId="4" borderId="29" xfId="14" applyFont="1" applyFill="1" applyBorder="1" applyAlignment="1">
      <alignment horizontal="center" vertical="center"/>
    </xf>
    <xf numFmtId="0" fontId="39" fillId="4" borderId="29" xfId="13" applyFont="1" applyFill="1" applyBorder="1" applyAlignment="1">
      <alignment horizontal="center" vertical="center"/>
    </xf>
    <xf numFmtId="178" fontId="39" fillId="0" borderId="29" xfId="14" applyNumberFormat="1" applyFont="1" applyBorder="1" applyAlignment="1">
      <alignment horizontal="left" vertical="center"/>
    </xf>
    <xf numFmtId="0" fontId="58" fillId="0" borderId="7" xfId="13" applyFont="1" applyBorder="1">
      <alignment vertical="center"/>
    </xf>
    <xf numFmtId="0" fontId="22" fillId="0" borderId="8" xfId="13" applyFont="1" applyBorder="1" applyAlignment="1">
      <alignment vertical="center" wrapText="1"/>
    </xf>
    <xf numFmtId="0" fontId="66" fillId="0" borderId="12" xfId="13" applyFont="1" applyBorder="1" applyAlignment="1">
      <alignment vertical="center" wrapText="1"/>
    </xf>
    <xf numFmtId="0" fontId="13" fillId="6" borderId="8" xfId="0" applyFont="1" applyFill="1" applyBorder="1">
      <alignment vertical="center"/>
    </xf>
    <xf numFmtId="0" fontId="44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44" fillId="6" borderId="9" xfId="0" applyFont="1" applyFill="1" applyBorder="1">
      <alignment vertical="center"/>
    </xf>
    <xf numFmtId="0" fontId="11" fillId="6" borderId="0" xfId="0" applyFont="1" applyFill="1">
      <alignment vertical="center"/>
    </xf>
    <xf numFmtId="0" fontId="47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3" fillId="6" borderId="0" xfId="0" applyFont="1" applyFill="1" applyAlignment="1">
      <alignment vertical="center" wrapText="1"/>
    </xf>
    <xf numFmtId="0" fontId="32" fillId="0" borderId="11" xfId="13" applyFont="1" applyBorder="1" applyAlignment="1">
      <alignment horizontal="center" vertical="center"/>
    </xf>
    <xf numFmtId="0" fontId="32" fillId="0" borderId="21" xfId="13" applyFont="1" applyBorder="1" applyAlignment="1">
      <alignment horizontal="center" vertical="center"/>
    </xf>
    <xf numFmtId="0" fontId="10" fillId="0" borderId="0" xfId="13" applyFont="1" applyAlignment="1">
      <alignment vertical="top"/>
    </xf>
    <xf numFmtId="0" fontId="32" fillId="0" borderId="0" xfId="13" applyFont="1" applyAlignment="1">
      <alignment vertical="top"/>
    </xf>
    <xf numFmtId="0" fontId="56" fillId="0" borderId="0" xfId="0" applyFont="1">
      <alignment vertical="center"/>
    </xf>
    <xf numFmtId="177" fontId="32" fillId="0" borderId="0" xfId="13" applyNumberFormat="1" applyFont="1">
      <alignment vertical="center"/>
    </xf>
    <xf numFmtId="15" fontId="10" fillId="0" borderId="0" xfId="13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67" fillId="0" borderId="0" xfId="13" applyFont="1" applyAlignment="1">
      <alignment horizontal="left" vertical="center"/>
    </xf>
    <xf numFmtId="176" fontId="22" fillId="2" borderId="1" xfId="1" applyNumberFormat="1" applyFont="1" applyFill="1" applyBorder="1" applyAlignment="1">
      <alignment horizontal="center" vertical="center"/>
    </xf>
    <xf numFmtId="176" fontId="17" fillId="0" borderId="0" xfId="1" applyNumberFormat="1" applyFont="1" applyBorder="1" applyAlignment="1">
      <alignment horizontal="center" vertical="center"/>
    </xf>
    <xf numFmtId="176" fontId="17" fillId="0" borderId="0" xfId="1" applyNumberFormat="1" applyFont="1" applyAlignment="1">
      <alignment horizontal="center" vertical="center"/>
    </xf>
    <xf numFmtId="41" fontId="20" fillId="0" borderId="1" xfId="14" applyFont="1" applyFill="1" applyBorder="1" applyAlignment="1">
      <alignment horizontal="center" vertical="center" wrapText="1"/>
    </xf>
    <xf numFmtId="0" fontId="20" fillId="0" borderId="1" xfId="13" applyFont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185" fontId="20" fillId="0" borderId="1" xfId="1" applyNumberFormat="1" applyFont="1" applyBorder="1" applyAlignment="1">
      <alignment horizontal="center" vertical="center" wrapText="1"/>
    </xf>
    <xf numFmtId="176" fontId="22" fillId="2" borderId="16" xfId="1" applyNumberFormat="1" applyFont="1" applyFill="1" applyBorder="1" applyAlignment="1">
      <alignment horizontal="left" vertical="center"/>
    </xf>
    <xf numFmtId="0" fontId="10" fillId="0" borderId="0" xfId="13" applyFont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57" fillId="0" borderId="0" xfId="13" applyFont="1" applyAlignment="1">
      <alignment horizontal="right" vertical="center" wrapText="1"/>
    </xf>
    <xf numFmtId="0" fontId="57" fillId="0" borderId="0" xfId="0" applyFont="1" applyAlignment="1">
      <alignment horizontal="left" vertical="center"/>
    </xf>
    <xf numFmtId="0" fontId="69" fillId="0" borderId="0" xfId="13" applyFont="1" applyAlignment="1">
      <alignment vertical="center" wrapText="1"/>
    </xf>
    <xf numFmtId="0" fontId="69" fillId="0" borderId="0" xfId="13" applyFont="1">
      <alignment vertical="center"/>
    </xf>
    <xf numFmtId="176" fontId="41" fillId="0" borderId="1" xfId="1" applyNumberFormat="1" applyFont="1" applyFill="1" applyBorder="1" applyAlignment="1">
      <alignment horizontal="center" vertical="center"/>
    </xf>
    <xf numFmtId="176" fontId="70" fillId="4" borderId="1" xfId="1" applyNumberFormat="1" applyFont="1" applyFill="1" applyBorder="1" applyAlignment="1">
      <alignment horizontal="center" vertical="center"/>
    </xf>
    <xf numFmtId="176" fontId="10" fillId="0" borderId="9" xfId="1" applyNumberFormat="1" applyFont="1" applyFill="1" applyBorder="1" applyAlignment="1">
      <alignment vertical="center"/>
    </xf>
    <xf numFmtId="176" fontId="32" fillId="0" borderId="14" xfId="1" applyNumberFormat="1" applyFont="1" applyFill="1" applyBorder="1" applyAlignment="1">
      <alignment vertical="center"/>
    </xf>
    <xf numFmtId="0" fontId="49" fillId="2" borderId="42" xfId="0" applyFont="1" applyFill="1" applyBorder="1" applyAlignment="1">
      <alignment horizontal="left" vertical="center"/>
    </xf>
    <xf numFmtId="0" fontId="13" fillId="2" borderId="43" xfId="0" applyFont="1" applyFill="1" applyBorder="1">
      <alignment vertical="center"/>
    </xf>
    <xf numFmtId="0" fontId="13" fillId="2" borderId="42" xfId="0" applyFont="1" applyFill="1" applyBorder="1">
      <alignment vertical="center"/>
    </xf>
    <xf numFmtId="0" fontId="44" fillId="2" borderId="43" xfId="0" applyFont="1" applyFill="1" applyBorder="1">
      <alignment vertical="center"/>
    </xf>
    <xf numFmtId="0" fontId="13" fillId="6" borderId="42" xfId="0" applyFont="1" applyFill="1" applyBorder="1">
      <alignment vertical="center"/>
    </xf>
    <xf numFmtId="0" fontId="13" fillId="6" borderId="0" xfId="0" quotePrefix="1" applyFont="1" applyFill="1">
      <alignment vertical="center"/>
    </xf>
    <xf numFmtId="0" fontId="44" fillId="6" borderId="43" xfId="0" applyFont="1" applyFill="1" applyBorder="1">
      <alignment vertical="center"/>
    </xf>
    <xf numFmtId="0" fontId="13" fillId="0" borderId="42" xfId="0" applyFont="1" applyBorder="1">
      <alignment vertical="center"/>
    </xf>
    <xf numFmtId="40" fontId="18" fillId="0" borderId="0" xfId="0" applyNumberFormat="1" applyFont="1">
      <alignment vertical="center"/>
    </xf>
    <xf numFmtId="0" fontId="44" fillId="0" borderId="43" xfId="0" applyFont="1" applyBorder="1">
      <alignment vertical="center"/>
    </xf>
    <xf numFmtId="0" fontId="49" fillId="2" borderId="42" xfId="0" applyFont="1" applyFill="1" applyBorder="1">
      <alignment vertical="center"/>
    </xf>
    <xf numFmtId="0" fontId="44" fillId="2" borderId="44" xfId="0" applyFont="1" applyFill="1" applyBorder="1">
      <alignment vertical="center"/>
    </xf>
    <xf numFmtId="0" fontId="42" fillId="2" borderId="45" xfId="0" applyFont="1" applyFill="1" applyBorder="1">
      <alignment vertical="center"/>
    </xf>
    <xf numFmtId="0" fontId="44" fillId="2" borderId="46" xfId="0" applyFont="1" applyFill="1" applyBorder="1">
      <alignment vertical="center"/>
    </xf>
    <xf numFmtId="0" fontId="44" fillId="2" borderId="47" xfId="0" applyFont="1" applyFill="1" applyBorder="1">
      <alignment vertical="center"/>
    </xf>
    <xf numFmtId="0" fontId="42" fillId="2" borderId="47" xfId="0" applyFont="1" applyFill="1" applyBorder="1">
      <alignment vertical="center"/>
    </xf>
    <xf numFmtId="0" fontId="42" fillId="2" borderId="48" xfId="0" applyFont="1" applyFill="1" applyBorder="1">
      <alignment vertical="center"/>
    </xf>
    <xf numFmtId="0" fontId="44" fillId="2" borderId="8" xfId="0" applyFont="1" applyFill="1" applyBorder="1">
      <alignment vertical="center"/>
    </xf>
    <xf numFmtId="0" fontId="42" fillId="2" borderId="9" xfId="0" applyFont="1" applyFill="1" applyBorder="1">
      <alignment vertical="center"/>
    </xf>
    <xf numFmtId="40" fontId="22" fillId="0" borderId="1" xfId="14" applyNumberFormat="1" applyFont="1" applyFill="1" applyBorder="1" applyAlignment="1">
      <alignment horizontal="left" vertical="center" wrapText="1"/>
    </xf>
    <xf numFmtId="176" fontId="22" fillId="2" borderId="1" xfId="1" applyNumberFormat="1" applyFont="1" applyFill="1" applyBorder="1" applyAlignment="1">
      <alignment horizontal="left" vertical="center" wrapText="1"/>
    </xf>
    <xf numFmtId="16" fontId="22" fillId="2" borderId="15" xfId="13" quotePrefix="1" applyNumberFormat="1" applyFont="1" applyFill="1" applyBorder="1" applyAlignment="1">
      <alignment horizontal="center" vertical="center"/>
    </xf>
    <xf numFmtId="0" fontId="22" fillId="2" borderId="1" xfId="15" applyFont="1" applyFill="1" applyBorder="1" applyAlignment="1">
      <alignment horizontal="center" vertical="center" wrapText="1"/>
    </xf>
    <xf numFmtId="0" fontId="22" fillId="2" borderId="1" xfId="13" applyFont="1" applyFill="1" applyBorder="1" applyAlignment="1">
      <alignment horizontal="left" vertical="center"/>
    </xf>
    <xf numFmtId="176" fontId="22" fillId="2" borderId="1" xfId="1" applyNumberFormat="1" applyFont="1" applyFill="1" applyBorder="1" applyAlignment="1">
      <alignment horizontal="center" vertical="center" wrapText="1"/>
    </xf>
    <xf numFmtId="176" fontId="10" fillId="2" borderId="1" xfId="1" applyNumberFormat="1" applyFont="1" applyFill="1" applyBorder="1" applyAlignment="1">
      <alignment horizontal="center" vertical="center" wrapText="1"/>
    </xf>
    <xf numFmtId="0" fontId="22" fillId="2" borderId="16" xfId="14" applyNumberFormat="1" applyFont="1" applyFill="1" applyBorder="1" applyAlignment="1">
      <alignment horizontal="left" vertical="center"/>
    </xf>
    <xf numFmtId="0" fontId="22" fillId="2" borderId="16" xfId="14" applyNumberFormat="1" applyFont="1" applyFill="1" applyBorder="1" applyAlignment="1">
      <alignment horizontal="left" vertical="center" wrapText="1"/>
    </xf>
    <xf numFmtId="40" fontId="41" fillId="0" borderId="1" xfId="14" applyNumberFormat="1" applyFont="1" applyFill="1" applyBorder="1" applyAlignment="1">
      <alignment horizontal="left" vertical="center" wrapText="1"/>
    </xf>
    <xf numFmtId="0" fontId="42" fillId="0" borderId="1" xfId="13" applyFont="1" applyBorder="1" applyAlignment="1">
      <alignment horizontal="center" vertical="center"/>
    </xf>
    <xf numFmtId="0" fontId="42" fillId="0" borderId="0" xfId="13" applyFont="1" applyBorder="1" applyAlignment="1">
      <alignment horizontal="center" vertical="center"/>
    </xf>
    <xf numFmtId="0" fontId="4" fillId="0" borderId="0" xfId="13" applyFont="1" applyBorder="1">
      <alignment vertical="center"/>
    </xf>
    <xf numFmtId="0" fontId="42" fillId="0" borderId="29" xfId="13" applyFont="1" applyBorder="1" applyAlignment="1">
      <alignment horizontal="center" vertical="center"/>
    </xf>
    <xf numFmtId="43" fontId="17" fillId="0" borderId="0" xfId="13" applyNumberFormat="1" applyFont="1">
      <alignment vertical="center"/>
    </xf>
    <xf numFmtId="0" fontId="32" fillId="3" borderId="0" xfId="13" applyFont="1" applyFill="1" applyAlignment="1">
      <alignment horizontal="center" vertical="center"/>
    </xf>
    <xf numFmtId="0" fontId="32" fillId="3" borderId="9" xfId="13" applyFont="1" applyFill="1" applyBorder="1" applyAlignment="1">
      <alignment horizontal="center" vertical="center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31" fillId="0" borderId="20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2" fillId="0" borderId="13" xfId="13" applyFont="1" applyBorder="1" applyAlignment="1">
      <alignment horizontal="center" vertical="center"/>
    </xf>
    <xf numFmtId="176" fontId="32" fillId="0" borderId="13" xfId="13" applyNumberFormat="1" applyFont="1" applyBorder="1" applyAlignment="1">
      <alignment horizontal="center" vertical="center"/>
    </xf>
    <xf numFmtId="176" fontId="32" fillId="0" borderId="14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0" fontId="32" fillId="0" borderId="3" xfId="13" applyFont="1" applyBorder="1" applyAlignment="1">
      <alignment horizontal="center" vertical="center"/>
    </xf>
    <xf numFmtId="0" fontId="32" fillId="0" borderId="22" xfId="13" applyFont="1" applyBorder="1" applyAlignment="1">
      <alignment horizontal="center" vertical="center"/>
    </xf>
    <xf numFmtId="0" fontId="32" fillId="0" borderId="11" xfId="13" applyFont="1" applyBorder="1" applyAlignment="1">
      <alignment horizontal="center" vertical="center"/>
    </xf>
    <xf numFmtId="41" fontId="10" fillId="0" borderId="24" xfId="14" quotePrefix="1" applyFont="1" applyFill="1" applyBorder="1" applyAlignment="1">
      <alignment horizontal="center" vertical="center"/>
    </xf>
    <xf numFmtId="41" fontId="10" fillId="0" borderId="20" xfId="14" quotePrefix="1" applyFont="1" applyFill="1" applyBorder="1" applyAlignment="1">
      <alignment horizontal="center" vertical="center"/>
    </xf>
    <xf numFmtId="41" fontId="10" fillId="0" borderId="23" xfId="14" quotePrefix="1" applyFont="1" applyFill="1" applyBorder="1" applyAlignment="1">
      <alignment horizontal="center" vertical="center"/>
    </xf>
    <xf numFmtId="182" fontId="10" fillId="0" borderId="24" xfId="14" applyNumberFormat="1" applyFont="1" applyFill="1" applyBorder="1" applyAlignment="1">
      <alignment horizontal="center" vertical="center"/>
    </xf>
    <xf numFmtId="182" fontId="10" fillId="0" borderId="20" xfId="14" applyNumberFormat="1" applyFont="1" applyFill="1" applyBorder="1" applyAlignment="1">
      <alignment horizontal="center" vertical="center"/>
    </xf>
    <xf numFmtId="182" fontId="10" fillId="0" borderId="23" xfId="14" applyNumberFormat="1" applyFont="1" applyFill="1" applyBorder="1" applyAlignment="1">
      <alignment horizontal="center" vertical="center"/>
    </xf>
    <xf numFmtId="41" fontId="10" fillId="0" borderId="26" xfId="14" quotePrefix="1" applyFont="1" applyFill="1" applyBorder="1" applyAlignment="1">
      <alignment horizontal="center" vertical="center"/>
    </xf>
    <xf numFmtId="41" fontId="10" fillId="0" borderId="0" xfId="14" quotePrefix="1" applyFont="1" applyFill="1" applyBorder="1" applyAlignment="1">
      <alignment horizontal="center" vertical="center"/>
    </xf>
    <xf numFmtId="41" fontId="10" fillId="0" borderId="25" xfId="14" quotePrefix="1" applyFont="1" applyFill="1" applyBorder="1" applyAlignment="1">
      <alignment horizontal="center" vertical="center"/>
    </xf>
    <xf numFmtId="182" fontId="10" fillId="0" borderId="26" xfId="14" applyNumberFormat="1" applyFont="1" applyFill="1" applyBorder="1" applyAlignment="1">
      <alignment horizontal="center" vertical="center"/>
    </xf>
    <xf numFmtId="182" fontId="10" fillId="0" borderId="0" xfId="14" applyNumberFormat="1" applyFont="1" applyFill="1" applyBorder="1" applyAlignment="1">
      <alignment horizontal="center" vertical="center"/>
    </xf>
    <xf numFmtId="182" fontId="10" fillId="0" borderId="25" xfId="14" applyNumberFormat="1" applyFont="1" applyFill="1" applyBorder="1" applyAlignment="1">
      <alignment horizontal="center" vertical="center"/>
    </xf>
    <xf numFmtId="183" fontId="10" fillId="0" borderId="26" xfId="14" applyNumberFormat="1" applyFont="1" applyFill="1" applyBorder="1" applyAlignment="1">
      <alignment horizontal="center" vertical="center"/>
    </xf>
    <xf numFmtId="183" fontId="10" fillId="0" borderId="0" xfId="14" applyNumberFormat="1" applyFont="1" applyFill="1" applyBorder="1" applyAlignment="1">
      <alignment horizontal="center" vertical="center"/>
    </xf>
    <xf numFmtId="183" fontId="10" fillId="0" borderId="25" xfId="14" applyNumberFormat="1" applyFont="1" applyFill="1" applyBorder="1" applyAlignment="1">
      <alignment horizontal="center" vertical="center"/>
    </xf>
    <xf numFmtId="0" fontId="32" fillId="0" borderId="17" xfId="13" applyFont="1" applyBorder="1" applyAlignment="1">
      <alignment horizontal="center" vertical="center"/>
    </xf>
    <xf numFmtId="0" fontId="32" fillId="0" borderId="14" xfId="13" applyFont="1" applyBorder="1" applyAlignment="1">
      <alignment horizontal="center" vertical="center"/>
    </xf>
    <xf numFmtId="0" fontId="32" fillId="0" borderId="19" xfId="13" applyFont="1" applyBorder="1" applyAlignment="1">
      <alignment horizontal="left" vertical="top"/>
    </xf>
    <xf numFmtId="0" fontId="32" fillId="0" borderId="20" xfId="13" applyFont="1" applyBorder="1" applyAlignment="1">
      <alignment horizontal="left" vertical="top"/>
    </xf>
    <xf numFmtId="0" fontId="32" fillId="0" borderId="23" xfId="13" applyFont="1" applyBorder="1" applyAlignment="1">
      <alignment horizontal="left" vertical="top"/>
    </xf>
    <xf numFmtId="0" fontId="32" fillId="0" borderId="10" xfId="13" applyFont="1" applyBorder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22" xfId="13" applyFont="1" applyBorder="1" applyAlignment="1">
      <alignment horizontal="left" vertical="top"/>
    </xf>
    <xf numFmtId="0" fontId="32" fillId="0" borderId="24" xfId="13" applyFont="1" applyBorder="1" applyAlignment="1">
      <alignment horizontal="center" vertical="center"/>
    </xf>
    <xf numFmtId="0" fontId="32" fillId="0" borderId="20" xfId="13" applyFont="1" applyBorder="1" applyAlignment="1">
      <alignment horizontal="center" vertical="center"/>
    </xf>
    <xf numFmtId="0" fontId="32" fillId="0" borderId="21" xfId="13" applyFont="1" applyBorder="1" applyAlignment="1">
      <alignment horizontal="center" vertical="center"/>
    </xf>
    <xf numFmtId="0" fontId="32" fillId="0" borderId="23" xfId="13" applyFont="1" applyBorder="1" applyAlignment="1">
      <alignment horizontal="center" vertical="center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2" fillId="3" borderId="5" xfId="13" applyFont="1" applyFill="1" applyBorder="1" applyAlignment="1">
      <alignment horizontal="center" vertical="center"/>
    </xf>
    <xf numFmtId="14" fontId="32" fillId="3" borderId="20" xfId="13" applyNumberFormat="1" applyFont="1" applyFill="1" applyBorder="1" applyAlignment="1">
      <alignment horizontal="center" vertical="center"/>
    </xf>
    <xf numFmtId="0" fontId="32" fillId="3" borderId="0" xfId="13" applyFont="1" applyFill="1" applyAlignment="1">
      <alignment horizontal="left" vertical="top" wrapText="1"/>
    </xf>
    <xf numFmtId="0" fontId="32" fillId="3" borderId="9" xfId="13" applyFont="1" applyFill="1" applyBorder="1" applyAlignment="1">
      <alignment horizontal="left" vertical="top" wrapText="1"/>
    </xf>
    <xf numFmtId="176" fontId="10" fillId="0" borderId="0" xfId="1" applyNumberFormat="1" applyFont="1" applyBorder="1" applyAlignment="1">
      <alignment horizontal="center" vertical="center"/>
    </xf>
    <xf numFmtId="0" fontId="32" fillId="0" borderId="20" xfId="13" applyFont="1" applyBorder="1" applyAlignment="1">
      <alignment horizontal="left" vertical="center" wrapText="1"/>
    </xf>
    <xf numFmtId="0" fontId="32" fillId="0" borderId="21" xfId="13" applyFont="1" applyBorder="1" applyAlignment="1">
      <alignment horizontal="left" vertical="center" wrapText="1"/>
    </xf>
    <xf numFmtId="0" fontId="10" fillId="0" borderId="0" xfId="13" applyFont="1" applyAlignment="1">
      <alignment horizontal="center" vertical="center"/>
    </xf>
    <xf numFmtId="15" fontId="10" fillId="0" borderId="0" xfId="13" applyNumberFormat="1" applyFont="1" applyAlignment="1">
      <alignment horizontal="left" vertical="center"/>
    </xf>
    <xf numFmtId="0" fontId="32" fillId="0" borderId="24" xfId="13" applyFont="1" applyBorder="1" applyAlignment="1">
      <alignment horizontal="left" vertical="center" wrapText="1"/>
    </xf>
    <xf numFmtId="0" fontId="32" fillId="0" borderId="23" xfId="13" applyFont="1" applyBorder="1" applyAlignment="1">
      <alignment horizontal="left" vertical="center" wrapText="1"/>
    </xf>
    <xf numFmtId="0" fontId="32" fillId="0" borderId="0" xfId="13" applyFont="1" applyAlignment="1">
      <alignment horizontal="left" vertical="center" wrapText="1"/>
    </xf>
    <xf numFmtId="0" fontId="32" fillId="0" borderId="25" xfId="13" applyFont="1" applyBorder="1" applyAlignment="1">
      <alignment horizontal="left" vertical="center" wrapText="1"/>
    </xf>
    <xf numFmtId="0" fontId="32" fillId="0" borderId="26" xfId="13" applyFont="1" applyBorder="1" applyAlignment="1">
      <alignment horizontal="left" vertical="center" wrapText="1"/>
    </xf>
    <xf numFmtId="0" fontId="13" fillId="0" borderId="0" xfId="13" applyFont="1" applyAlignment="1">
      <alignment horizontal="center" vertical="center" wrapText="1"/>
    </xf>
    <xf numFmtId="0" fontId="18" fillId="3" borderId="29" xfId="1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2" fillId="0" borderId="34" xfId="13" applyNumberFormat="1" applyFont="1" applyBorder="1" applyAlignment="1">
      <alignment horizontal="center" vertical="center"/>
    </xf>
    <xf numFmtId="176" fontId="32" fillId="0" borderId="35" xfId="13" applyNumberFormat="1" applyFont="1" applyBorder="1" applyAlignment="1">
      <alignment horizontal="center" vertical="center"/>
    </xf>
    <xf numFmtId="176" fontId="32" fillId="0" borderId="34" xfId="14" applyNumberFormat="1" applyFont="1" applyFill="1" applyBorder="1" applyAlignment="1">
      <alignment horizontal="center" vertical="center"/>
    </xf>
    <xf numFmtId="176" fontId="32" fillId="0" borderId="13" xfId="14" applyNumberFormat="1" applyFont="1" applyFill="1" applyBorder="1" applyAlignment="1">
      <alignment horizontal="center" vertical="center"/>
    </xf>
    <xf numFmtId="176" fontId="32" fillId="0" borderId="35" xfId="14" applyNumberFormat="1" applyFont="1" applyFill="1" applyBorder="1" applyAlignment="1">
      <alignment horizontal="center" vertical="center"/>
    </xf>
    <xf numFmtId="177" fontId="32" fillId="0" borderId="34" xfId="13" applyNumberFormat="1" applyFont="1" applyBorder="1" applyAlignment="1">
      <alignment horizontal="center" vertical="center"/>
    </xf>
    <xf numFmtId="177" fontId="32" fillId="0" borderId="13" xfId="13" applyNumberFormat="1" applyFont="1" applyBorder="1" applyAlignment="1">
      <alignment horizontal="center" vertical="center"/>
    </xf>
    <xf numFmtId="177" fontId="32" fillId="0" borderId="35" xfId="13" applyNumberFormat="1" applyFont="1" applyBorder="1" applyAlignment="1">
      <alignment horizontal="center" vertical="center"/>
    </xf>
    <xf numFmtId="0" fontId="32" fillId="0" borderId="35" xfId="13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32" fillId="0" borderId="0" xfId="13" applyFont="1" applyAlignment="1">
      <alignment horizontal="left" vertical="top" wrapText="1"/>
    </xf>
    <xf numFmtId="0" fontId="32" fillId="0" borderId="9" xfId="13" applyFont="1" applyBorder="1" applyAlignment="1">
      <alignment horizontal="left" vertical="top" wrapText="1"/>
    </xf>
    <xf numFmtId="178" fontId="22" fillId="0" borderId="32" xfId="13" applyNumberFormat="1" applyFont="1" applyBorder="1" applyAlignment="1">
      <alignment horizontal="center" vertical="center" wrapText="1"/>
    </xf>
    <xf numFmtId="178" fontId="22" fillId="0" borderId="16" xfId="13" applyNumberFormat="1" applyFont="1" applyBorder="1" applyAlignment="1">
      <alignment horizontal="center" vertical="center" wrapText="1"/>
    </xf>
    <xf numFmtId="178" fontId="22" fillId="0" borderId="28" xfId="13" applyNumberFormat="1" applyFont="1" applyBorder="1" applyAlignment="1">
      <alignment horizontal="center" vertical="center" wrapText="1"/>
    </xf>
    <xf numFmtId="178" fontId="22" fillId="0" borderId="1" xfId="13" applyNumberFormat="1" applyFont="1" applyBorder="1" applyAlignment="1">
      <alignment horizontal="center" vertical="center" wrapText="1"/>
    </xf>
    <xf numFmtId="0" fontId="39" fillId="4" borderId="38" xfId="13" applyFont="1" applyFill="1" applyBorder="1" applyAlignment="1">
      <alignment horizontal="center" vertical="center"/>
    </xf>
    <xf numFmtId="0" fontId="39" fillId="4" borderId="29" xfId="13" applyFont="1" applyFill="1" applyBorder="1" applyAlignment="1">
      <alignment horizontal="center" vertical="center"/>
    </xf>
    <xf numFmtId="0" fontId="26" fillId="0" borderId="0" xfId="13" applyFont="1" applyAlignment="1">
      <alignment horizontal="center" vertical="center"/>
    </xf>
    <xf numFmtId="0" fontId="22" fillId="0" borderId="27" xfId="13" applyFont="1" applyBorder="1" applyAlignment="1">
      <alignment horizontal="center" vertical="center"/>
    </xf>
    <xf numFmtId="0" fontId="22" fillId="0" borderId="15" xfId="13" applyFont="1" applyBorder="1" applyAlignment="1">
      <alignment horizontal="center" vertical="center"/>
    </xf>
    <xf numFmtId="0" fontId="22" fillId="0" borderId="28" xfId="13" applyFont="1" applyBorder="1" applyAlignment="1">
      <alignment horizontal="center" vertical="center" wrapText="1"/>
    </xf>
    <xf numFmtId="0" fontId="22" fillId="0" borderId="1" xfId="13" applyFont="1" applyBorder="1" applyAlignment="1">
      <alignment horizontal="center" vertical="center" wrapText="1"/>
    </xf>
    <xf numFmtId="41" fontId="22" fillId="0" borderId="28" xfId="14" applyFont="1" applyFill="1" applyBorder="1" applyAlignment="1">
      <alignment horizontal="center" vertical="center" wrapText="1"/>
    </xf>
    <xf numFmtId="176" fontId="22" fillId="0" borderId="28" xfId="1" applyNumberFormat="1" applyFont="1" applyBorder="1" applyAlignment="1">
      <alignment horizontal="center" vertical="center" wrapText="1"/>
    </xf>
    <xf numFmtId="176" fontId="22" fillId="0" borderId="28" xfId="14" applyNumberFormat="1" applyFont="1" applyFill="1" applyBorder="1" applyAlignment="1">
      <alignment horizontal="center" vertical="center" wrapText="1"/>
    </xf>
    <xf numFmtId="176" fontId="22" fillId="0" borderId="1" xfId="14" applyNumberFormat="1" applyFont="1" applyFill="1" applyBorder="1" applyAlignment="1">
      <alignment horizontal="center" vertical="center" wrapText="1"/>
    </xf>
    <xf numFmtId="176" fontId="22" fillId="0" borderId="28" xfId="1" applyNumberFormat="1" applyFont="1" applyFill="1" applyBorder="1" applyAlignment="1">
      <alignment horizontal="center" vertical="center" wrapText="1"/>
    </xf>
    <xf numFmtId="176" fontId="22" fillId="0" borderId="1" xfId="1" applyNumberFormat="1" applyFont="1" applyFill="1" applyBorder="1" applyAlignment="1">
      <alignment horizontal="center" vertical="center" wrapText="1"/>
    </xf>
    <xf numFmtId="0" fontId="39" fillId="0" borderId="38" xfId="13" applyFont="1" applyBorder="1" applyAlignment="1">
      <alignment horizontal="center" vertical="center"/>
    </xf>
    <xf numFmtId="0" fontId="39" fillId="0" borderId="29" xfId="13" applyFont="1" applyBorder="1" applyAlignment="1">
      <alignment horizontal="center" vertical="center"/>
    </xf>
    <xf numFmtId="176" fontId="20" fillId="0" borderId="28" xfId="14" applyNumberFormat="1" applyFont="1" applyFill="1" applyBorder="1" applyAlignment="1">
      <alignment horizontal="center" vertical="center" wrapText="1"/>
    </xf>
    <xf numFmtId="176" fontId="20" fillId="0" borderId="1" xfId="14" applyNumberFormat="1" applyFont="1" applyFill="1" applyBorder="1" applyAlignment="1">
      <alignment horizontal="center" vertical="center" wrapText="1"/>
    </xf>
    <xf numFmtId="0" fontId="20" fillId="0" borderId="27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20" fillId="0" borderId="28" xfId="13" applyFont="1" applyBorder="1" applyAlignment="1">
      <alignment horizontal="center" vertical="center" wrapText="1"/>
    </xf>
    <xf numFmtId="0" fontId="20" fillId="0" borderId="1" xfId="13" applyFont="1" applyBorder="1" applyAlignment="1">
      <alignment horizontal="center" vertical="center" wrapText="1"/>
    </xf>
    <xf numFmtId="41" fontId="20" fillId="0" borderId="28" xfId="14" applyFont="1" applyFill="1" applyBorder="1" applyAlignment="1">
      <alignment horizontal="center" vertical="center" wrapText="1"/>
    </xf>
    <xf numFmtId="176" fontId="20" fillId="0" borderId="28" xfId="1" applyNumberFormat="1" applyFont="1" applyBorder="1" applyAlignment="1">
      <alignment horizontal="center" vertical="center" wrapText="1"/>
    </xf>
    <xf numFmtId="176" fontId="20" fillId="0" borderId="28" xfId="1" applyNumberFormat="1" applyFont="1" applyFill="1" applyBorder="1" applyAlignment="1">
      <alignment horizontal="center" vertical="center" wrapText="1"/>
    </xf>
    <xf numFmtId="176" fontId="20" fillId="0" borderId="1" xfId="1" applyNumberFormat="1" applyFont="1" applyFill="1" applyBorder="1" applyAlignment="1">
      <alignment horizontal="center" vertical="center" wrapText="1"/>
    </xf>
    <xf numFmtId="178" fontId="20" fillId="0" borderId="28" xfId="13" applyNumberFormat="1" applyFont="1" applyBorder="1" applyAlignment="1">
      <alignment horizontal="center" vertical="center" wrapText="1"/>
    </xf>
    <xf numFmtId="178" fontId="20" fillId="0" borderId="1" xfId="13" applyNumberFormat="1" applyFont="1" applyBorder="1" applyAlignment="1">
      <alignment horizontal="center" vertical="center" wrapText="1"/>
    </xf>
    <xf numFmtId="178" fontId="20" fillId="0" borderId="32" xfId="13" applyNumberFormat="1" applyFont="1" applyBorder="1" applyAlignment="1">
      <alignment horizontal="center" vertical="center" wrapText="1"/>
    </xf>
    <xf numFmtId="178" fontId="20" fillId="0" borderId="16" xfId="13" applyNumberFormat="1" applyFont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top" wrapText="1"/>
    </xf>
    <xf numFmtId="0" fontId="13" fillId="2" borderId="43" xfId="0" applyFont="1" applyFill="1" applyBorder="1" applyAlignment="1">
      <alignment horizontal="left" vertical="top" wrapText="1"/>
    </xf>
    <xf numFmtId="0" fontId="45" fillId="2" borderId="5" xfId="0" applyFont="1" applyFill="1" applyBorder="1" applyAlignment="1">
      <alignment horizontal="center" vertical="center" wrapText="1"/>
    </xf>
    <xf numFmtId="0" fontId="45" fillId="2" borderId="5" xfId="0" applyFont="1" applyFill="1" applyBorder="1" applyAlignment="1">
      <alignment horizontal="center" vertical="center"/>
    </xf>
    <xf numFmtId="0" fontId="45" fillId="2" borderId="47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45" fillId="2" borderId="17" xfId="0" applyFont="1" applyFill="1" applyBorder="1" applyAlignment="1">
      <alignment horizontal="center" vertical="center" wrapText="1"/>
    </xf>
    <xf numFmtId="0" fontId="45" fillId="2" borderId="13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vertical="center" wrapText="1"/>
    </xf>
    <xf numFmtId="0" fontId="45" fillId="2" borderId="0" xfId="0" applyFont="1" applyFill="1" applyAlignment="1">
      <alignment horizontal="center" vertical="center"/>
    </xf>
    <xf numFmtId="0" fontId="45" fillId="2" borderId="39" xfId="0" applyFont="1" applyFill="1" applyBorder="1" applyAlignment="1">
      <alignment horizontal="center" vertical="center" wrapText="1"/>
    </xf>
    <xf numFmtId="0" fontId="45" fillId="2" borderId="40" xfId="0" applyFont="1" applyFill="1" applyBorder="1" applyAlignment="1">
      <alignment horizontal="center" vertical="center" wrapText="1"/>
    </xf>
    <xf numFmtId="0" fontId="45" fillId="2" borderId="4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left" vertical="top" wrapText="1"/>
    </xf>
  </cellXfs>
  <cellStyles count="31">
    <cellStyle name="Comma" xfId="16" xr:uid="{48FE13E0-BB85-44EE-BFC9-2E50576CDEA3}"/>
    <cellStyle name="Comma [0]" xfId="11" xr:uid="{DF041988-E041-453A-A8AE-3C157737AB24}"/>
    <cellStyle name="Comma [0] 2" xfId="23" xr:uid="{D178E479-D40F-4620-914E-BC4BB3C4B840}"/>
    <cellStyle name="Normal 2" xfId="9" xr:uid="{00000000-0005-0000-0000-000001000000}"/>
    <cellStyle name="Standaard_Packing List(Sample for Hadjret HRSG)" xfId="4" xr:uid="{00000000-0005-0000-0000-000003000000}"/>
    <cellStyle name="쉼표 [0]" xfId="1" builtinId="6"/>
    <cellStyle name="쉼표 [0] 2" xfId="5" xr:uid="{00000000-0005-0000-0000-000004000000}"/>
    <cellStyle name="쉼표 [0] 2 2" xfId="12" xr:uid="{0E42C55F-1058-45EC-815D-B457C183F6BB}"/>
    <cellStyle name="쉼표 [0] 2 2 2" xfId="27" xr:uid="{85DDA3EC-264B-457B-BD96-4E9328BEDEAF}"/>
    <cellStyle name="쉼표 [0] 2 3" xfId="24" xr:uid="{3EA4F832-D2DA-492A-A7DB-ACBF76260DB0}"/>
    <cellStyle name="쉼표 [0] 3" xfId="14" xr:uid="{3C09C07A-4643-4949-9916-7078E6C34789}"/>
    <cellStyle name="쉼표 [0] 3 2" xfId="28" xr:uid="{EDC8AE31-E8AD-4739-AE8A-62EFE7B7FBD3}"/>
    <cellStyle name="쉼표 [0] 4" xfId="18" xr:uid="{4152EF58-1602-4F99-881C-10298C8EB8A9}"/>
    <cellStyle name="쉼표 [0] 4 2" xfId="8" xr:uid="{00000000-0005-0000-0000-000005000000}"/>
    <cellStyle name="쉼표 [0] 4 2 2" xfId="26" xr:uid="{8265607A-AFE4-4F12-9E0A-41DAEFB6412B}"/>
    <cellStyle name="쉼표 [0] 4 3" xfId="29" xr:uid="{B32CEEBC-D1A6-4658-A58B-B65EF7439747}"/>
    <cellStyle name="쉼표 [0] 5" xfId="30" xr:uid="{5190E6DF-24AE-4E76-98E2-09D4C9EEAA0F}"/>
    <cellStyle name="쉼표 2" xfId="7" xr:uid="{00000000-0005-0000-0000-000006000000}"/>
    <cellStyle name="쉼표 2 2" xfId="25" xr:uid="{A5EC79DB-3F37-49D7-B2FD-1741989777C0}"/>
    <cellStyle name="제목 1" xfId="21" builtinId="16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9" xr:uid="{C75AE464-5571-4553-8FCE-2C5CC6A417B1}"/>
    <cellStyle name="표준 3" xfId="13" xr:uid="{6854AB22-7CAE-4A6C-A66B-7A905DB545A4}"/>
    <cellStyle name="표준 4" xfId="17" xr:uid="{234C1612-CB5E-4938-B502-427D5E60166D}"/>
    <cellStyle name="표준 4 2" xfId="20" xr:uid="{4CED8403-DA1C-46D4-A129-BDCDE0B257FD}"/>
    <cellStyle name="표준_080407 3항차 final packing List(r3)통합" xfId="15" xr:uid="{76496DC4-684C-4D0E-9683-BB9BBEC43D78}"/>
    <cellStyle name="標準_SpecSheet1" xfId="10" xr:uid="{00000000-0005-0000-0000-00000B000000}"/>
    <cellStyle name="하이퍼링크" xfId="22" builtinId="8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134837</xdr:colOff>
      <xdr:row>2</xdr:row>
      <xdr:rowOff>55428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52</xdr:row>
      <xdr:rowOff>12700</xdr:rowOff>
    </xdr:from>
    <xdr:to>
      <xdr:col>28</xdr:col>
      <xdr:colOff>286824</xdr:colOff>
      <xdr:row>56</xdr:row>
      <xdr:rowOff>58522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49</xdr:row>
      <xdr:rowOff>120650</xdr:rowOff>
    </xdr:from>
    <xdr:to>
      <xdr:col>28</xdr:col>
      <xdr:colOff>1445488</xdr:colOff>
      <xdr:row>56</xdr:row>
      <xdr:rowOff>135630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548760</xdr:colOff>
      <xdr:row>2</xdr:row>
      <xdr:rowOff>95250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548760</xdr:colOff>
      <xdr:row>2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2B663AD-6024-416B-91E9-4928F3B7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50"/>
          <a:ext cx="148221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132841</xdr:colOff>
      <xdr:row>2</xdr:row>
      <xdr:rowOff>74068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50</xdr:row>
      <xdr:rowOff>139700</xdr:rowOff>
    </xdr:from>
    <xdr:to>
      <xdr:col>28</xdr:col>
      <xdr:colOff>171435</xdr:colOff>
      <xdr:row>55</xdr:row>
      <xdr:rowOff>56887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0" y="102743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222250</xdr:colOff>
      <xdr:row>48</xdr:row>
      <xdr:rowOff>63500</xdr:rowOff>
    </xdr:from>
    <xdr:to>
      <xdr:col>28</xdr:col>
      <xdr:colOff>1313088</xdr:colOff>
      <xdr:row>55</xdr:row>
      <xdr:rowOff>56531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3050" y="9893300"/>
          <a:ext cx="1085850" cy="1138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57201</xdr:colOff>
      <xdr:row>2</xdr:row>
      <xdr:rowOff>58689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101197</xdr:colOff>
      <xdr:row>4</xdr:row>
      <xdr:rowOff>71555</xdr:rowOff>
    </xdr:from>
    <xdr:to>
      <xdr:col>23</xdr:col>
      <xdr:colOff>437927</xdr:colOff>
      <xdr:row>8</xdr:row>
      <xdr:rowOff>36782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53475" y="777111"/>
          <a:ext cx="5800023" cy="12422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103</xdr:row>
      <xdr:rowOff>0</xdr:rowOff>
    </xdr:from>
    <xdr:to>
      <xdr:col>10</xdr:col>
      <xdr:colOff>24779</xdr:colOff>
      <xdr:row>103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10</xdr:col>
      <xdr:colOff>24779</xdr:colOff>
      <xdr:row>103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10</xdr:col>
      <xdr:colOff>24779</xdr:colOff>
      <xdr:row>103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171091</xdr:colOff>
      <xdr:row>2</xdr:row>
      <xdr:rowOff>93009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4730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159227</xdr:colOff>
      <xdr:row>5</xdr:row>
      <xdr:rowOff>85497</xdr:rowOff>
    </xdr:from>
    <xdr:to>
      <xdr:col>20</xdr:col>
      <xdr:colOff>133603</xdr:colOff>
      <xdr:row>7</xdr:row>
      <xdr:rowOff>169874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BADF152-7516-49E7-8F02-48A49B30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76227" y="861608"/>
          <a:ext cx="4376368" cy="9543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6</xdr:col>
      <xdr:colOff>15875</xdr:colOff>
      <xdr:row>8</xdr:row>
      <xdr:rowOff>7011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9DEB9F61-EAF2-4E61-87E5-CF544CDC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4100" y="6223000"/>
          <a:ext cx="1565275" cy="3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62-F88D-482F-B221-0537376F6871}">
  <sheetPr>
    <tabColor rgb="FF00B0F0"/>
  </sheetPr>
  <dimension ref="A1:AV61"/>
  <sheetViews>
    <sheetView showGridLines="0" view="pageBreakPreview" zoomScale="85" zoomScaleNormal="100" zoomScaleSheetLayoutView="85" workbookViewId="0">
      <selection activeCell="I47" sqref="I47:Q47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09765625" style="5" customWidth="1"/>
    <col min="18" max="18" width="3.5" style="5" customWidth="1"/>
    <col min="19" max="20" width="2.59765625" style="5" customWidth="1"/>
    <col min="21" max="22" width="3.5" style="5" customWidth="1"/>
    <col min="23" max="25" width="4" style="5" customWidth="1"/>
    <col min="26" max="28" width="3.5" style="5" customWidth="1"/>
    <col min="29" max="29" width="21" style="5" customWidth="1"/>
    <col min="30" max="30" width="12" style="9" bestFit="1" customWidth="1"/>
    <col min="31" max="31" width="11" style="9" bestFit="1" customWidth="1"/>
    <col min="32" max="32" width="12.69921875" style="9" customWidth="1"/>
    <col min="33" max="16384" width="3" style="9"/>
  </cols>
  <sheetData>
    <row r="1" spans="1:30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 t="s">
        <v>0</v>
      </c>
      <c r="X1" s="207"/>
      <c r="Y1" s="207"/>
      <c r="Z1" s="207"/>
      <c r="AA1" s="207"/>
      <c r="AB1" s="207"/>
      <c r="AC1" s="208"/>
    </row>
    <row r="2" spans="1:30">
      <c r="A2" s="209"/>
      <c r="W2" s="5" t="s">
        <v>1</v>
      </c>
      <c r="AC2" s="210"/>
    </row>
    <row r="3" spans="1:30">
      <c r="A3" s="209"/>
      <c r="W3" s="5" t="s">
        <v>2</v>
      </c>
      <c r="AC3" s="210"/>
    </row>
    <row r="4" spans="1:30">
      <c r="A4" s="209"/>
      <c r="W4" s="5" t="s">
        <v>3</v>
      </c>
      <c r="AC4" s="210"/>
    </row>
    <row r="5" spans="1:30">
      <c r="A5" s="209"/>
      <c r="W5" s="5" t="s">
        <v>4</v>
      </c>
      <c r="AC5" s="210"/>
    </row>
    <row r="6" spans="1:30" ht="40.200000000000003" customHeight="1">
      <c r="A6" s="403" t="s">
        <v>5</v>
      </c>
      <c r="B6" s="404"/>
      <c r="C6" s="404"/>
      <c r="D6" s="404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5"/>
    </row>
    <row r="7" spans="1:30" ht="14.4" thickBot="1">
      <c r="A7" s="211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3"/>
      <c r="AD7" s="160"/>
    </row>
    <row r="8" spans="1:30" s="23" customFormat="1" ht="13.5" customHeight="1">
      <c r="A8" s="214" t="s">
        <v>6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6"/>
      <c r="R8" s="217" t="s">
        <v>7</v>
      </c>
      <c r="S8" s="215"/>
      <c r="T8" s="215"/>
      <c r="U8" s="217"/>
      <c r="V8" s="406" t="s">
        <v>8</v>
      </c>
      <c r="W8" s="406"/>
      <c r="X8" s="406"/>
      <c r="Y8" s="406"/>
      <c r="Z8" s="406"/>
      <c r="AA8" s="215"/>
      <c r="AB8" s="215"/>
      <c r="AC8" s="242"/>
      <c r="AD8" s="160"/>
    </row>
    <row r="9" spans="1:30" s="23" customFormat="1" ht="14.4">
      <c r="A9" s="218"/>
      <c r="B9" s="201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28"/>
      <c r="R9" s="227" t="s">
        <v>10</v>
      </c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243"/>
    </row>
    <row r="10" spans="1:30" s="23" customFormat="1" ht="14.4">
      <c r="A10" s="218"/>
      <c r="B10" s="20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94"/>
      <c r="R10" s="201" t="s">
        <v>12</v>
      </c>
      <c r="S10" s="20"/>
      <c r="T10" s="20"/>
      <c r="U10" s="20"/>
      <c r="V10" s="407">
        <f ca="1">TODAY()</f>
        <v>46202</v>
      </c>
      <c r="W10" s="407"/>
      <c r="X10" s="407"/>
      <c r="Y10" s="407"/>
      <c r="Z10" s="407"/>
      <c r="AA10" s="20"/>
      <c r="AB10" s="20"/>
      <c r="AC10" s="219"/>
    </row>
    <row r="11" spans="1:30" s="23" customFormat="1" ht="14.4">
      <c r="A11" s="195"/>
      <c r="B11" s="197" t="s">
        <v>13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8"/>
      <c r="R11" s="227" t="s">
        <v>14</v>
      </c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243"/>
    </row>
    <row r="12" spans="1:30" s="23" customFormat="1" ht="14.4">
      <c r="A12" s="220" t="s">
        <v>15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94"/>
      <c r="R12" s="201" t="s">
        <v>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9"/>
    </row>
    <row r="13" spans="1:30" s="23" customFormat="1" ht="14.4">
      <c r="A13" s="218"/>
      <c r="B13" s="201" t="s">
        <v>17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94"/>
      <c r="R13" s="20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9"/>
    </row>
    <row r="14" spans="1:30" s="23" customFormat="1" ht="14.4">
      <c r="A14" s="220"/>
      <c r="B14" s="20" t="s">
        <v>18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94"/>
      <c r="R14" s="201"/>
      <c r="S14" s="200" t="s">
        <v>19</v>
      </c>
      <c r="T14" s="20"/>
      <c r="U14" s="20"/>
      <c r="V14" s="20"/>
      <c r="W14" s="20"/>
      <c r="X14" s="20"/>
      <c r="Y14" s="20"/>
      <c r="Z14" s="20"/>
      <c r="AA14" s="20"/>
      <c r="AB14" s="20"/>
      <c r="AC14" s="219"/>
    </row>
    <row r="15" spans="1:30" s="23" customFormat="1" ht="15" customHeight="1">
      <c r="A15" s="218"/>
      <c r="B15" s="20" t="s">
        <v>20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94"/>
      <c r="R15" s="201"/>
      <c r="S15" s="408" t="s">
        <v>79</v>
      </c>
      <c r="T15" s="408"/>
      <c r="U15" s="408"/>
      <c r="V15" s="408"/>
      <c r="W15" s="408"/>
      <c r="X15" s="408"/>
      <c r="Y15" s="408"/>
      <c r="Z15" s="408"/>
      <c r="AA15" s="408"/>
      <c r="AB15" s="408"/>
      <c r="AC15" s="409"/>
    </row>
    <row r="16" spans="1:30" s="23" customFormat="1" ht="14.4">
      <c r="A16" s="2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94"/>
      <c r="R16" s="201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09"/>
    </row>
    <row r="17" spans="1:48" s="23" customFormat="1" ht="14.7" customHeight="1">
      <c r="A17" s="218"/>
      <c r="B17" s="18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94"/>
      <c r="R17" s="201"/>
      <c r="S17" s="200" t="s">
        <v>21</v>
      </c>
      <c r="T17" s="20"/>
      <c r="U17" s="20"/>
      <c r="V17" s="20"/>
      <c r="W17" s="20"/>
      <c r="X17" s="20"/>
      <c r="Y17" s="20"/>
      <c r="Z17" s="20"/>
      <c r="AA17" s="20"/>
      <c r="AB17" s="20"/>
      <c r="AC17" s="219"/>
    </row>
    <row r="18" spans="1:48" s="23" customFormat="1" ht="14.4">
      <c r="A18" s="195"/>
      <c r="B18" s="196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8"/>
      <c r="R18" s="201"/>
      <c r="S18" s="359" t="s">
        <v>270</v>
      </c>
      <c r="T18" s="359"/>
      <c r="U18" s="359"/>
      <c r="V18" s="359"/>
      <c r="W18" s="359"/>
      <c r="X18" s="359"/>
      <c r="Y18" s="359"/>
      <c r="Z18" s="359"/>
      <c r="AA18" s="359"/>
      <c r="AB18" s="359"/>
      <c r="AC18" s="360"/>
    </row>
    <row r="19" spans="1:48" s="23" customFormat="1" ht="14.4">
      <c r="A19" s="220" t="s">
        <v>22</v>
      </c>
      <c r="B19" s="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94"/>
      <c r="R19" s="201"/>
      <c r="S19" s="200" t="s">
        <v>23</v>
      </c>
      <c r="T19" s="20"/>
      <c r="U19" s="20"/>
      <c r="V19" s="20"/>
      <c r="W19" s="68"/>
      <c r="X19" s="68"/>
      <c r="Y19" s="68"/>
      <c r="Z19" s="201"/>
      <c r="AA19" s="201"/>
      <c r="AB19" s="201"/>
      <c r="AC19" s="219"/>
    </row>
    <row r="20" spans="1:48" s="23" customFormat="1" ht="14.4">
      <c r="A20" s="218"/>
      <c r="B20" s="201" t="s">
        <v>24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94"/>
      <c r="R20" s="201"/>
      <c r="S20" s="359">
        <v>2024</v>
      </c>
      <c r="T20" s="359"/>
      <c r="U20" s="359"/>
      <c r="V20" s="359"/>
      <c r="W20" s="359"/>
      <c r="X20" s="359"/>
      <c r="Y20" s="359"/>
      <c r="Z20" s="359"/>
      <c r="AA20" s="359"/>
      <c r="AB20" s="359"/>
      <c r="AC20" s="360"/>
    </row>
    <row r="21" spans="1:48" s="23" customFormat="1" ht="14.4">
      <c r="A21" s="218"/>
      <c r="B21" s="260" t="s">
        <v>25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94"/>
      <c r="R21" s="20"/>
      <c r="S21" s="200" t="s">
        <v>26</v>
      </c>
      <c r="T21" s="200"/>
      <c r="U21" s="200"/>
      <c r="V21" s="200"/>
      <c r="W21" s="130"/>
      <c r="X21" s="130"/>
      <c r="Y21" s="130"/>
      <c r="Z21" s="201"/>
      <c r="AA21" s="20"/>
      <c r="AB21" s="20"/>
      <c r="AC21" s="219"/>
      <c r="AV21" s="1"/>
    </row>
    <row r="22" spans="1:48" s="23" customFormat="1" ht="14.4">
      <c r="A22" s="252"/>
      <c r="B22" s="261" t="s">
        <v>27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94"/>
      <c r="R22" s="221"/>
      <c r="S22" s="359" t="s">
        <v>268</v>
      </c>
      <c r="T22" s="359"/>
      <c r="U22" s="359"/>
      <c r="V22" s="359"/>
      <c r="W22" s="359"/>
      <c r="X22" s="359"/>
      <c r="Y22" s="359"/>
      <c r="Z22" s="359"/>
      <c r="AA22" s="359"/>
      <c r="AB22" s="359"/>
      <c r="AC22" s="360"/>
    </row>
    <row r="23" spans="1:48" s="23" customFormat="1" ht="14.4">
      <c r="A23" s="218"/>
      <c r="B23" s="180" t="s">
        <v>28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94"/>
      <c r="R23" s="222"/>
      <c r="S23" s="200" t="s">
        <v>29</v>
      </c>
      <c r="T23" s="254"/>
      <c r="U23" s="20"/>
      <c r="V23" s="20"/>
      <c r="AA23" s="20"/>
      <c r="AB23" s="20"/>
      <c r="AC23" s="219"/>
    </row>
    <row r="24" spans="1:48" s="23" customFormat="1" ht="14.4">
      <c r="A24" s="218"/>
      <c r="B24" s="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94"/>
      <c r="R24" s="253"/>
      <c r="S24" s="359" t="s">
        <v>269</v>
      </c>
      <c r="T24" s="359"/>
      <c r="U24" s="359"/>
      <c r="V24" s="359"/>
      <c r="W24" s="359"/>
      <c r="X24" s="359"/>
      <c r="Y24" s="359"/>
      <c r="Z24" s="359"/>
      <c r="AA24" s="359"/>
      <c r="AB24" s="359"/>
      <c r="AC24" s="360"/>
    </row>
    <row r="25" spans="1:48" s="23" customFormat="1" ht="15" customHeight="1">
      <c r="A25" s="218"/>
      <c r="B25" s="255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94"/>
      <c r="R25" s="248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50"/>
    </row>
    <row r="26" spans="1:48" s="23" customFormat="1" ht="15" customHeight="1">
      <c r="A26" s="223" t="s">
        <v>30</v>
      </c>
      <c r="B26" s="224"/>
      <c r="C26" s="224"/>
      <c r="D26" s="224"/>
      <c r="E26" s="224"/>
      <c r="F26" s="224"/>
      <c r="G26" s="224"/>
      <c r="H26" s="225"/>
      <c r="I26" s="415" t="s">
        <v>31</v>
      </c>
      <c r="J26" s="411"/>
      <c r="K26" s="411"/>
      <c r="L26" s="411"/>
      <c r="M26" s="411"/>
      <c r="N26" s="411"/>
      <c r="O26" s="411"/>
      <c r="P26" s="411"/>
      <c r="Q26" s="416"/>
      <c r="R26" s="411" t="s">
        <v>32</v>
      </c>
      <c r="S26" s="411"/>
      <c r="T26" s="411"/>
      <c r="U26" s="411"/>
      <c r="V26" s="411"/>
      <c r="W26" s="411"/>
      <c r="X26" s="411"/>
      <c r="Y26" s="411"/>
      <c r="Z26" s="411"/>
      <c r="AA26" s="411"/>
      <c r="AB26" s="411"/>
      <c r="AC26" s="412"/>
    </row>
    <row r="27" spans="1:48" s="23" customFormat="1" ht="14.4">
      <c r="A27" s="218"/>
      <c r="B27" s="20" t="s">
        <v>274</v>
      </c>
      <c r="C27" s="20"/>
      <c r="D27" s="20"/>
      <c r="E27" s="20"/>
      <c r="F27" s="20"/>
      <c r="G27" s="20"/>
      <c r="H27" s="194"/>
      <c r="I27" s="20"/>
      <c r="J27" s="20" t="s">
        <v>33</v>
      </c>
      <c r="K27" s="20"/>
      <c r="L27" s="20"/>
      <c r="M27" s="20"/>
      <c r="N27" s="20"/>
      <c r="O27" s="20"/>
      <c r="P27" s="20"/>
      <c r="Q27" s="194"/>
      <c r="R27" s="20"/>
      <c r="AA27" s="20"/>
      <c r="AB27" s="20"/>
      <c r="AC27" s="219"/>
    </row>
    <row r="28" spans="1:48" s="23" customFormat="1" ht="14.4">
      <c r="A28" s="195"/>
      <c r="B28" s="226"/>
      <c r="C28" s="197"/>
      <c r="D28" s="197"/>
      <c r="E28" s="197"/>
      <c r="F28" s="197"/>
      <c r="G28" s="197"/>
      <c r="H28" s="198"/>
      <c r="I28" s="197"/>
      <c r="J28" s="226"/>
      <c r="K28" s="197"/>
      <c r="L28" s="197"/>
      <c r="M28" s="197"/>
      <c r="N28" s="197"/>
      <c r="O28" s="197"/>
      <c r="P28" s="197"/>
      <c r="Q28" s="198"/>
      <c r="R28" s="20"/>
      <c r="S28" s="200" t="s">
        <v>34</v>
      </c>
      <c r="U28" s="20"/>
      <c r="V28" s="20"/>
      <c r="X28" s="20" t="s">
        <v>35</v>
      </c>
      <c r="Y28" s="20" t="s">
        <v>36</v>
      </c>
      <c r="AA28" s="20"/>
      <c r="AB28" s="20"/>
      <c r="AC28" s="219"/>
    </row>
    <row r="29" spans="1:48" s="23" customFormat="1" ht="14.4">
      <c r="A29" s="220" t="s">
        <v>37</v>
      </c>
      <c r="B29" s="20"/>
      <c r="C29" s="20"/>
      <c r="D29" s="20"/>
      <c r="E29" s="20"/>
      <c r="F29" s="20"/>
      <c r="G29" s="20"/>
      <c r="H29" s="194"/>
      <c r="I29" s="415" t="s">
        <v>38</v>
      </c>
      <c r="J29" s="411"/>
      <c r="K29" s="411"/>
      <c r="L29" s="411"/>
      <c r="M29" s="411"/>
      <c r="N29" s="411"/>
      <c r="O29" s="411"/>
      <c r="P29" s="411"/>
      <c r="Q29" s="416"/>
      <c r="R29" s="20"/>
      <c r="S29" s="200" t="s">
        <v>39</v>
      </c>
      <c r="T29" s="20"/>
      <c r="X29" s="20" t="s">
        <v>35</v>
      </c>
      <c r="Y29" s="413">
        <f>COUNT('Summary PL'!A14:A15)</f>
        <v>2</v>
      </c>
      <c r="Z29" s="413"/>
      <c r="AA29" s="413"/>
      <c r="AB29" s="20" t="s">
        <v>40</v>
      </c>
      <c r="AC29" s="219"/>
    </row>
    <row r="30" spans="1:48" s="23" customFormat="1" ht="14.4">
      <c r="A30" s="220"/>
      <c r="B30" s="20"/>
      <c r="C30" s="20"/>
      <c r="D30" s="20"/>
      <c r="E30" s="20"/>
      <c r="F30" s="20"/>
      <c r="G30" s="20"/>
      <c r="H30" s="194"/>
      <c r="I30" s="419"/>
      <c r="J30" s="417"/>
      <c r="K30" s="417"/>
      <c r="L30" s="417"/>
      <c r="M30" s="417"/>
      <c r="N30" s="417"/>
      <c r="O30" s="417"/>
      <c r="P30" s="417"/>
      <c r="Q30" s="418"/>
      <c r="R30" s="20"/>
      <c r="S30" s="200" t="s">
        <v>41</v>
      </c>
      <c r="X30" s="20" t="s">
        <v>35</v>
      </c>
      <c r="Y30" s="410">
        <f>'Summary PL'!L16</f>
        <v>367</v>
      </c>
      <c r="Z30" s="410"/>
      <c r="AA30" s="410"/>
      <c r="AB30" s="20" t="s">
        <v>42</v>
      </c>
      <c r="AC30" s="219"/>
    </row>
    <row r="31" spans="1:48" s="23" customFormat="1" ht="17.7" customHeight="1">
      <c r="A31" s="218"/>
      <c r="B31" s="20" t="s">
        <v>33</v>
      </c>
      <c r="C31" s="20"/>
      <c r="D31" s="20"/>
      <c r="E31" s="20"/>
      <c r="F31" s="20"/>
      <c r="G31" s="20"/>
      <c r="H31" s="194"/>
      <c r="I31" s="361" t="s">
        <v>271</v>
      </c>
      <c r="J31" s="362"/>
      <c r="K31" s="362"/>
      <c r="L31" s="362"/>
      <c r="M31" s="362"/>
      <c r="N31" s="362"/>
      <c r="O31" s="362"/>
      <c r="P31" s="362"/>
      <c r="Q31" s="363"/>
      <c r="R31" s="20"/>
      <c r="S31" s="200" t="s">
        <v>43</v>
      </c>
      <c r="X31" s="20" t="s">
        <v>35</v>
      </c>
      <c r="Y31" s="410">
        <f>'Summary PL'!M16</f>
        <v>607</v>
      </c>
      <c r="Z31" s="410"/>
      <c r="AA31" s="410"/>
      <c r="AB31" s="20" t="s">
        <v>42</v>
      </c>
      <c r="AC31" s="219"/>
    </row>
    <row r="32" spans="1:48" s="23" customFormat="1" ht="16.2">
      <c r="A32" s="195"/>
      <c r="B32" s="197"/>
      <c r="C32" s="197"/>
      <c r="D32" s="197"/>
      <c r="E32" s="197"/>
      <c r="F32" s="197"/>
      <c r="G32" s="197"/>
      <c r="H32" s="198"/>
      <c r="I32" s="364"/>
      <c r="J32" s="365"/>
      <c r="K32" s="365"/>
      <c r="L32" s="365"/>
      <c r="M32" s="365"/>
      <c r="N32" s="365"/>
      <c r="O32" s="365"/>
      <c r="P32" s="365"/>
      <c r="Q32" s="366"/>
      <c r="R32" s="20"/>
      <c r="S32" s="200" t="s">
        <v>44</v>
      </c>
      <c r="U32" s="20"/>
      <c r="V32" s="20"/>
      <c r="W32" s="20"/>
      <c r="X32" s="20" t="s">
        <v>35</v>
      </c>
      <c r="Y32" s="410">
        <f>'Summary PL'!K16</f>
        <v>3.6929879999999997</v>
      </c>
      <c r="Z32" s="410"/>
      <c r="AA32" s="410"/>
      <c r="AB32" s="20" t="s">
        <v>45</v>
      </c>
      <c r="AC32" s="219"/>
    </row>
    <row r="33" spans="1:32" s="23" customFormat="1" ht="16.5" customHeight="1">
      <c r="A33" s="223" t="s">
        <v>46</v>
      </c>
      <c r="B33" s="224"/>
      <c r="C33" s="224"/>
      <c r="D33" s="224"/>
      <c r="E33" s="224"/>
      <c r="F33" s="224"/>
      <c r="G33" s="224"/>
      <c r="H33" s="225"/>
      <c r="I33" s="415" t="s">
        <v>47</v>
      </c>
      <c r="J33" s="411"/>
      <c r="K33" s="411"/>
      <c r="L33" s="411"/>
      <c r="M33" s="411"/>
      <c r="N33" s="411"/>
      <c r="O33" s="411"/>
      <c r="P33" s="411"/>
      <c r="Q33" s="416"/>
      <c r="R33" s="20"/>
      <c r="T33" s="20"/>
      <c r="U33" s="20"/>
      <c r="V33" s="20"/>
      <c r="W33" s="20"/>
      <c r="X33" s="20"/>
      <c r="AA33" s="20"/>
      <c r="AB33" s="20"/>
      <c r="AC33" s="219"/>
    </row>
    <row r="34" spans="1:32" s="23" customFormat="1" ht="14.4">
      <c r="A34" s="220"/>
      <c r="B34" s="20"/>
      <c r="C34" s="20"/>
      <c r="D34" s="20"/>
      <c r="E34" s="20"/>
      <c r="F34" s="20"/>
      <c r="G34" s="20"/>
      <c r="H34" s="194"/>
      <c r="I34" s="417"/>
      <c r="J34" s="417"/>
      <c r="K34" s="417"/>
      <c r="L34" s="417"/>
      <c r="M34" s="417"/>
      <c r="N34" s="417"/>
      <c r="O34" s="417"/>
      <c r="P34" s="417"/>
      <c r="Q34" s="418"/>
      <c r="R34" s="20"/>
      <c r="S34" s="201"/>
      <c r="T34" s="20"/>
      <c r="U34" s="20"/>
      <c r="V34" s="20"/>
      <c r="W34" s="20"/>
      <c r="X34" s="20"/>
      <c r="Y34" s="20"/>
      <c r="Z34" s="20"/>
      <c r="AA34" s="20"/>
      <c r="AB34" s="20"/>
      <c r="AC34" s="219"/>
    </row>
    <row r="35" spans="1:32" s="23" customFormat="1" ht="14.7" customHeight="1">
      <c r="A35" s="218"/>
      <c r="B35" s="20" t="s">
        <v>33</v>
      </c>
      <c r="C35" s="20"/>
      <c r="D35" s="20"/>
      <c r="E35" s="20"/>
      <c r="F35" s="20"/>
      <c r="G35" s="20"/>
      <c r="H35" s="194"/>
      <c r="I35" s="20"/>
      <c r="J35" s="414" t="s">
        <v>33</v>
      </c>
      <c r="K35" s="414"/>
      <c r="L35" s="414"/>
      <c r="M35" s="414"/>
      <c r="N35" s="414"/>
      <c r="O35" s="414"/>
      <c r="P35" s="414"/>
      <c r="Q35" s="194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9"/>
    </row>
    <row r="36" spans="1:32" s="23" customFormat="1" ht="14.4">
      <c r="A36" s="195"/>
      <c r="B36" s="197"/>
      <c r="C36" s="197"/>
      <c r="D36" s="197"/>
      <c r="E36" s="197"/>
      <c r="F36" s="197"/>
      <c r="G36" s="197"/>
      <c r="H36" s="198"/>
      <c r="I36" s="197"/>
      <c r="J36" s="197"/>
      <c r="K36" s="197"/>
      <c r="L36" s="197"/>
      <c r="M36" s="197"/>
      <c r="N36" s="197"/>
      <c r="O36" s="197"/>
      <c r="P36" s="197"/>
      <c r="Q36" s="198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19"/>
    </row>
    <row r="37" spans="1:32" s="23" customFormat="1" ht="14.4">
      <c r="A37" s="223" t="s">
        <v>48</v>
      </c>
      <c r="B37" s="224"/>
      <c r="C37" s="224"/>
      <c r="D37" s="224"/>
      <c r="E37" s="224"/>
      <c r="F37" s="224"/>
      <c r="G37" s="224"/>
      <c r="H37" s="224"/>
      <c r="I37" s="244"/>
      <c r="J37" s="224"/>
      <c r="K37" s="224"/>
      <c r="L37" s="224"/>
      <c r="M37" s="224"/>
      <c r="N37" s="224"/>
      <c r="O37" s="224"/>
      <c r="P37" s="224"/>
      <c r="Q37" s="225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9"/>
    </row>
    <row r="38" spans="1:32" s="23" customFormat="1" ht="14.4">
      <c r="A38" s="218"/>
      <c r="B38" s="20" t="s">
        <v>275</v>
      </c>
      <c r="C38" s="20"/>
      <c r="D38" s="20"/>
      <c r="E38" s="20"/>
      <c r="F38" s="20"/>
      <c r="G38" s="20"/>
      <c r="H38" s="20"/>
      <c r="I38" s="20"/>
      <c r="J38" s="304"/>
      <c r="K38" s="304"/>
      <c r="L38" s="304"/>
      <c r="M38" s="304"/>
      <c r="N38" s="304"/>
      <c r="O38" s="304"/>
      <c r="P38" s="304"/>
      <c r="Q38" s="194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19"/>
    </row>
    <row r="39" spans="1:32" s="23" customFormat="1" ht="14.4">
      <c r="A39" s="195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19"/>
    </row>
    <row r="40" spans="1:32" s="23" customFormat="1" ht="16.5" customHeight="1">
      <c r="A40" s="393" t="s">
        <v>49</v>
      </c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5"/>
      <c r="R40" s="399" t="s">
        <v>50</v>
      </c>
      <c r="S40" s="400"/>
      <c r="T40" s="400"/>
      <c r="U40" s="400"/>
      <c r="V40" s="402"/>
      <c r="W40" s="399" t="s">
        <v>51</v>
      </c>
      <c r="X40" s="400"/>
      <c r="Y40" s="400"/>
      <c r="Z40" s="402"/>
      <c r="AA40" s="399" t="s">
        <v>52</v>
      </c>
      <c r="AB40" s="400"/>
      <c r="AC40" s="401"/>
    </row>
    <row r="41" spans="1:32" s="23" customFormat="1" ht="16.5" customHeight="1">
      <c r="A41" s="396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7"/>
      <c r="M41" s="397"/>
      <c r="N41" s="397"/>
      <c r="O41" s="397"/>
      <c r="P41" s="397"/>
      <c r="Q41" s="398"/>
      <c r="R41" s="372" t="s">
        <v>53</v>
      </c>
      <c r="S41" s="373"/>
      <c r="T41" s="373"/>
      <c r="U41" s="373"/>
      <c r="V41" s="374"/>
      <c r="W41" s="372" t="s">
        <v>54</v>
      </c>
      <c r="X41" s="373"/>
      <c r="Y41" s="373"/>
      <c r="Z41" s="374"/>
      <c r="AA41" s="372" t="s">
        <v>55</v>
      </c>
      <c r="AB41" s="373"/>
      <c r="AC41" s="375"/>
    </row>
    <row r="42" spans="1:32" s="66" customFormat="1" ht="18" customHeight="1">
      <c r="A42" s="218" t="str">
        <f>+PL!A42</f>
        <v>STG_VMS Unit 1</v>
      </c>
      <c r="C42" s="65"/>
      <c r="D42" s="65"/>
      <c r="E42" s="65"/>
      <c r="F42" s="65"/>
      <c r="G42" s="65"/>
      <c r="H42" s="65"/>
      <c r="I42" s="224"/>
      <c r="J42" s="224"/>
      <c r="K42" s="224"/>
      <c r="L42" s="224"/>
      <c r="M42" s="224"/>
      <c r="N42" s="224"/>
      <c r="O42" s="224"/>
      <c r="P42" s="224"/>
      <c r="Q42" s="194"/>
      <c r="R42" s="376"/>
      <c r="S42" s="377"/>
      <c r="T42" s="377"/>
      <c r="U42" s="377"/>
      <c r="V42" s="378"/>
      <c r="W42" s="379" t="s">
        <v>276</v>
      </c>
      <c r="X42" s="380"/>
      <c r="Y42" s="380"/>
      <c r="Z42" s="381"/>
      <c r="AA42" s="73"/>
      <c r="AB42" s="74"/>
      <c r="AC42" s="75">
        <f>CI_BD!I11</f>
        <v>179358.86</v>
      </c>
      <c r="AE42" s="65"/>
    </row>
    <row r="43" spans="1:32" s="23" customFormat="1" ht="18" customHeight="1">
      <c r="A43" s="25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94"/>
      <c r="R43" s="382"/>
      <c r="S43" s="383"/>
      <c r="T43" s="383"/>
      <c r="U43" s="383"/>
      <c r="V43" s="384"/>
      <c r="W43" s="385"/>
      <c r="X43" s="386"/>
      <c r="Y43" s="386"/>
      <c r="Z43" s="387"/>
      <c r="AA43" s="73"/>
      <c r="AB43" s="74"/>
      <c r="AC43" s="75"/>
      <c r="AE43" s="20"/>
    </row>
    <row r="44" spans="1:32" s="23" customFormat="1" ht="18" customHeight="1">
      <c r="A44" s="218"/>
      <c r="B44" s="201"/>
      <c r="C44" s="201"/>
      <c r="D44" s="201"/>
      <c r="E44" s="201"/>
      <c r="F44" s="201"/>
      <c r="G44" s="201"/>
      <c r="H44" s="201"/>
      <c r="I44" s="20"/>
      <c r="J44" s="201"/>
      <c r="K44" s="201"/>
      <c r="L44" s="201"/>
      <c r="M44" s="201"/>
      <c r="N44" s="201"/>
      <c r="O44" s="201"/>
      <c r="P44" s="201"/>
      <c r="Q44" s="228"/>
      <c r="R44" s="382"/>
      <c r="S44" s="383"/>
      <c r="T44" s="383"/>
      <c r="U44" s="383"/>
      <c r="V44" s="384"/>
      <c r="W44" s="388"/>
      <c r="X44" s="389"/>
      <c r="Y44" s="389"/>
      <c r="Z44" s="390"/>
      <c r="AA44" s="67"/>
      <c r="AB44" s="68"/>
      <c r="AC44" s="75"/>
    </row>
    <row r="45" spans="1:32" s="23" customFormat="1" ht="18" customHeight="1">
      <c r="A45" s="236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28"/>
      <c r="R45" s="18"/>
      <c r="S45" s="18"/>
      <c r="T45" s="18"/>
      <c r="U45" s="18"/>
      <c r="V45" s="237"/>
      <c r="W45" s="18"/>
      <c r="X45" s="76"/>
      <c r="Y45" s="18"/>
      <c r="Z45" s="18"/>
      <c r="AA45" s="238"/>
      <c r="AB45" s="18"/>
      <c r="AC45" s="239"/>
      <c r="AF45" s="69"/>
    </row>
    <row r="46" spans="1:32" s="23" customFormat="1" ht="18" customHeight="1" thickBot="1">
      <c r="A46" s="220"/>
      <c r="B46" s="201"/>
      <c r="C46" s="201"/>
      <c r="D46" s="201"/>
      <c r="E46" s="201"/>
      <c r="F46" s="201"/>
      <c r="G46" s="201"/>
      <c r="H46" s="201"/>
      <c r="I46" s="245"/>
      <c r="J46" s="245"/>
      <c r="K46" s="245"/>
      <c r="L46" s="245"/>
      <c r="M46" s="245"/>
      <c r="N46" s="245"/>
      <c r="O46" s="245"/>
      <c r="P46" s="245"/>
      <c r="Q46" s="240"/>
      <c r="R46" s="201"/>
      <c r="S46" s="201"/>
      <c r="T46" s="201"/>
      <c r="U46" s="201"/>
      <c r="V46" s="240"/>
      <c r="W46" s="201"/>
      <c r="X46" s="71"/>
      <c r="Y46" s="71"/>
      <c r="Z46" s="71"/>
      <c r="AA46" s="70"/>
      <c r="AB46" s="71"/>
      <c r="AC46" s="72"/>
    </row>
    <row r="47" spans="1:32" s="23" customFormat="1" ht="18" customHeight="1" thickBot="1">
      <c r="A47" s="229"/>
      <c r="B47" s="241"/>
      <c r="C47" s="230"/>
      <c r="D47" s="230"/>
      <c r="E47" s="230"/>
      <c r="F47" s="230"/>
      <c r="G47" s="230"/>
      <c r="H47" s="230"/>
      <c r="I47" s="369" t="s">
        <v>56</v>
      </c>
      <c r="J47" s="369"/>
      <c r="K47" s="369"/>
      <c r="L47" s="369"/>
      <c r="M47" s="369"/>
      <c r="N47" s="369"/>
      <c r="O47" s="369"/>
      <c r="P47" s="369"/>
      <c r="Q47" s="369"/>
      <c r="R47" s="391"/>
      <c r="S47" s="369"/>
      <c r="T47" s="369"/>
      <c r="U47" s="369"/>
      <c r="V47" s="369"/>
      <c r="W47" s="369"/>
      <c r="X47" s="369"/>
      <c r="Y47" s="369"/>
      <c r="Z47" s="392"/>
      <c r="AA47" s="370">
        <f>AC42</f>
        <v>179358.86</v>
      </c>
      <c r="AB47" s="370"/>
      <c r="AC47" s="371"/>
      <c r="AD47" s="99"/>
      <c r="AE47" s="99"/>
      <c r="AF47" s="100"/>
    </row>
    <row r="48" spans="1:32">
      <c r="A48" s="206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8"/>
    </row>
    <row r="49" spans="1:29">
      <c r="A49" s="209"/>
      <c r="AC49" s="210"/>
    </row>
    <row r="50" spans="1:29">
      <c r="A50" s="209"/>
      <c r="AC50" s="210"/>
    </row>
    <row r="51" spans="1:29">
      <c r="A51" s="209"/>
      <c r="AC51" s="210"/>
    </row>
    <row r="52" spans="1:29">
      <c r="A52" s="209"/>
      <c r="AC52" s="210"/>
    </row>
    <row r="53" spans="1:29">
      <c r="A53" s="209"/>
      <c r="AC53" s="210"/>
    </row>
    <row r="54" spans="1:29">
      <c r="A54" s="209"/>
      <c r="AC54" s="210"/>
    </row>
    <row r="55" spans="1:29" ht="14.4">
      <c r="A55" s="21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S55" s="20" t="s">
        <v>57</v>
      </c>
      <c r="AC55" s="210"/>
    </row>
    <row r="56" spans="1:29" ht="14.4">
      <c r="A56" s="218" t="s">
        <v>58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AC56" s="210"/>
    </row>
    <row r="57" spans="1:29" ht="14.4">
      <c r="A57" s="218" t="s">
        <v>59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W57" s="231"/>
      <c r="X57" s="231"/>
      <c r="AC57" s="210"/>
    </row>
    <row r="58" spans="1:29" ht="14.4">
      <c r="A58" s="218" t="s">
        <v>60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V58" s="367" t="s">
        <v>61</v>
      </c>
      <c r="W58" s="367"/>
      <c r="X58" s="367"/>
      <c r="Y58" s="367"/>
      <c r="Z58" s="367"/>
      <c r="AA58" s="367"/>
      <c r="AB58" s="367"/>
      <c r="AC58" s="368"/>
    </row>
    <row r="59" spans="1:29" ht="14.4">
      <c r="A59" s="218" t="s">
        <v>62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S59" s="200"/>
      <c r="U59" s="257"/>
      <c r="V59" s="257"/>
      <c r="W59" s="257"/>
      <c r="X59" s="257"/>
      <c r="Y59" s="257"/>
      <c r="Z59" s="257"/>
      <c r="AA59" s="257"/>
      <c r="AB59" s="257"/>
      <c r="AC59" s="210"/>
    </row>
    <row r="60" spans="1:29" ht="12.6" thickBot="1">
      <c r="A60" s="23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3"/>
    </row>
    <row r="61" spans="1:29" ht="15" thickBot="1">
      <c r="A61" s="233" t="s">
        <v>63</v>
      </c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5"/>
    </row>
  </sheetData>
  <protectedRanges>
    <protectedRange sqref="J44" name="범위1"/>
  </protectedRanges>
  <mergeCells count="35">
    <mergeCell ref="I33:Q34"/>
    <mergeCell ref="I29:Q30"/>
    <mergeCell ref="I26:Q26"/>
    <mergeCell ref="A40:Q41"/>
    <mergeCell ref="AA40:AC40"/>
    <mergeCell ref="R40:V40"/>
    <mergeCell ref="A6:AC6"/>
    <mergeCell ref="V8:Z8"/>
    <mergeCell ref="V10:Z10"/>
    <mergeCell ref="S15:AC16"/>
    <mergeCell ref="W40:Z40"/>
    <mergeCell ref="Y31:AA31"/>
    <mergeCell ref="Y32:AA32"/>
    <mergeCell ref="S22:AC22"/>
    <mergeCell ref="S24:AC24"/>
    <mergeCell ref="R26:AC26"/>
    <mergeCell ref="Y29:AA29"/>
    <mergeCell ref="Y30:AA30"/>
    <mergeCell ref="J35:P35"/>
    <mergeCell ref="S18:AC18"/>
    <mergeCell ref="S20:AC20"/>
    <mergeCell ref="I31:Q32"/>
    <mergeCell ref="V58:AC58"/>
    <mergeCell ref="I47:Q47"/>
    <mergeCell ref="AA47:AC47"/>
    <mergeCell ref="R41:V41"/>
    <mergeCell ref="W41:Z41"/>
    <mergeCell ref="AA41:AC41"/>
    <mergeCell ref="R42:V42"/>
    <mergeCell ref="W42:Z42"/>
    <mergeCell ref="R43:V43"/>
    <mergeCell ref="W43:Z43"/>
    <mergeCell ref="R44:V44"/>
    <mergeCell ref="W44:Z44"/>
    <mergeCell ref="R47:Z47"/>
  </mergeCells>
  <phoneticPr fontId="9" type="noConversion"/>
  <hyperlinks>
    <hyperlink ref="B22" r:id="rId1" xr:uid="{ED1A2E9E-E31C-4DCD-8372-5559B7AE01BE}"/>
  </hyperlinks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E9F8-4C36-47BF-AF8D-3742277CCD45}">
  <dimension ref="A1:K22"/>
  <sheetViews>
    <sheetView view="pageBreakPreview" zoomScale="70" zoomScaleNormal="100" zoomScaleSheetLayoutView="70" workbookViewId="0">
      <selection activeCell="H9" sqref="H9:H10"/>
    </sheetView>
  </sheetViews>
  <sheetFormatPr defaultColWidth="10" defaultRowHeight="14.4"/>
  <cols>
    <col min="1" max="1" width="12.19921875" style="14" customWidth="1"/>
    <col min="2" max="2" width="39.8984375" style="50" customWidth="1"/>
    <col min="3" max="3" width="53.69921875" style="50" customWidth="1"/>
    <col min="4" max="4" width="18" style="50" customWidth="1"/>
    <col min="5" max="5" width="18.69921875" style="50" customWidth="1"/>
    <col min="6" max="6" width="14.19921875" style="97" customWidth="1"/>
    <col min="7" max="7" width="10.5" style="50" customWidth="1"/>
    <col min="8" max="9" width="16.19921875" style="50" customWidth="1"/>
    <col min="10" max="10" width="17.5" style="93" customWidth="1"/>
    <col min="11" max="11" width="20.09765625" style="20" customWidth="1"/>
    <col min="12" max="13" width="10" style="14"/>
    <col min="14" max="15" width="24.8984375" style="14" customWidth="1"/>
    <col min="16" max="16384" width="10" style="14"/>
  </cols>
  <sheetData>
    <row r="1" spans="1:11" s="9" customFormat="1">
      <c r="B1" s="5"/>
      <c r="C1" s="5"/>
      <c r="D1" s="5"/>
      <c r="E1" s="5"/>
      <c r="F1" s="94"/>
      <c r="G1" s="5"/>
      <c r="H1" s="5"/>
      <c r="I1" s="5"/>
      <c r="J1" s="5" t="s">
        <v>0</v>
      </c>
      <c r="K1" s="20"/>
    </row>
    <row r="2" spans="1:11" s="9" customFormat="1">
      <c r="B2" s="5"/>
      <c r="C2" s="5"/>
      <c r="D2" s="5"/>
      <c r="E2" s="5"/>
      <c r="F2" s="94"/>
      <c r="G2" s="5"/>
      <c r="H2" s="5"/>
      <c r="I2" s="5"/>
      <c r="J2" s="5" t="s">
        <v>1</v>
      </c>
      <c r="K2" s="20"/>
    </row>
    <row r="3" spans="1:11" s="9" customFormat="1">
      <c r="B3" s="5"/>
      <c r="C3" s="5"/>
      <c r="D3" s="5"/>
      <c r="E3" s="5"/>
      <c r="F3" s="94"/>
      <c r="G3" s="5"/>
      <c r="H3" s="5"/>
      <c r="I3" s="5"/>
      <c r="J3" s="5" t="s">
        <v>2</v>
      </c>
      <c r="K3" s="20"/>
    </row>
    <row r="4" spans="1:11" s="9" customFormat="1">
      <c r="B4" s="5"/>
      <c r="C4" s="5"/>
      <c r="D4" s="5"/>
      <c r="E4" s="5"/>
      <c r="F4" s="94"/>
      <c r="G4" s="5"/>
      <c r="H4" s="5"/>
      <c r="I4" s="5"/>
      <c r="J4" s="5" t="s">
        <v>3</v>
      </c>
      <c r="K4" s="20"/>
    </row>
    <row r="5" spans="1:11" s="9" customFormat="1">
      <c r="B5" s="5"/>
      <c r="C5" s="5"/>
      <c r="D5" s="5"/>
      <c r="E5" s="5"/>
      <c r="F5" s="94"/>
      <c r="G5" s="5"/>
      <c r="H5" s="5"/>
      <c r="I5" s="5"/>
      <c r="J5" s="5" t="s">
        <v>4</v>
      </c>
      <c r="K5" s="20"/>
    </row>
    <row r="6" spans="1:11" ht="49.2" customHeight="1">
      <c r="A6" s="420" t="s">
        <v>64</v>
      </c>
      <c r="B6" s="420"/>
      <c r="C6" s="404"/>
      <c r="D6" s="404"/>
      <c r="E6" s="404"/>
      <c r="F6" s="404"/>
      <c r="G6" s="404"/>
      <c r="H6" s="404"/>
      <c r="I6" s="404"/>
      <c r="J6" s="404"/>
      <c r="K6" s="404"/>
    </row>
    <row r="7" spans="1:11" ht="33" customHeight="1" thickBot="1">
      <c r="A7" s="15" t="s">
        <v>65</v>
      </c>
      <c r="B7" s="15" t="str">
        <f>CI!V8</f>
        <v>PGU-DE-0149</v>
      </c>
      <c r="C7" s="15"/>
      <c r="D7" s="15"/>
      <c r="E7" s="77"/>
      <c r="F7" s="95"/>
      <c r="G7" s="77"/>
      <c r="H7" s="77"/>
      <c r="I7" s="77"/>
      <c r="J7" s="78"/>
      <c r="K7" s="79"/>
    </row>
    <row r="8" spans="1:11" s="83" customFormat="1" ht="39.75" customHeight="1">
      <c r="A8" s="80" t="s">
        <v>66</v>
      </c>
      <c r="B8" s="81" t="s">
        <v>272</v>
      </c>
      <c r="C8" s="81" t="s">
        <v>67</v>
      </c>
      <c r="D8" s="81" t="s">
        <v>68</v>
      </c>
      <c r="E8" s="81" t="s">
        <v>69</v>
      </c>
      <c r="F8" s="96" t="s">
        <v>70</v>
      </c>
      <c r="G8" s="81" t="s">
        <v>71</v>
      </c>
      <c r="H8" s="123" t="s">
        <v>72</v>
      </c>
      <c r="I8" s="123" t="s">
        <v>73</v>
      </c>
      <c r="J8" s="81" t="s">
        <v>74</v>
      </c>
      <c r="K8" s="82" t="s">
        <v>75</v>
      </c>
    </row>
    <row r="9" spans="1:11" ht="30" customHeight="1">
      <c r="A9" s="84">
        <v>1</v>
      </c>
      <c r="B9" s="354" t="s">
        <v>144</v>
      </c>
      <c r="C9" s="85" t="s">
        <v>277</v>
      </c>
      <c r="D9" s="85"/>
      <c r="E9" s="125"/>
      <c r="F9" s="126">
        <v>1</v>
      </c>
      <c r="G9" s="85" t="s">
        <v>273</v>
      </c>
      <c r="H9" s="86">
        <v>97743.24</v>
      </c>
      <c r="I9" s="86">
        <f>H9*F9</f>
        <v>97743.24</v>
      </c>
      <c r="J9" s="87"/>
      <c r="K9" s="88"/>
    </row>
    <row r="10" spans="1:11" ht="30" customHeight="1">
      <c r="A10" s="84">
        <v>2</v>
      </c>
      <c r="B10" s="354" t="s">
        <v>131</v>
      </c>
      <c r="C10" s="85" t="s">
        <v>278</v>
      </c>
      <c r="D10" s="85"/>
      <c r="E10" s="125"/>
      <c r="F10" s="126">
        <v>1</v>
      </c>
      <c r="G10" s="85" t="s">
        <v>273</v>
      </c>
      <c r="H10" s="86">
        <v>81615.62</v>
      </c>
      <c r="I10" s="86">
        <f>H10*F10</f>
        <v>81615.62</v>
      </c>
      <c r="J10" s="87"/>
      <c r="K10" s="88"/>
    </row>
    <row r="11" spans="1:11" ht="30" customHeight="1" thickBot="1">
      <c r="A11" s="89"/>
      <c r="B11" s="357"/>
      <c r="C11" s="421" t="s">
        <v>76</v>
      </c>
      <c r="D11" s="421"/>
      <c r="E11" s="421"/>
      <c r="F11" s="421"/>
      <c r="G11" s="421"/>
      <c r="H11" s="124"/>
      <c r="I11" s="101">
        <f>SUM(I9:I10)</f>
        <v>179358.86</v>
      </c>
      <c r="J11" s="90"/>
      <c r="K11" s="91"/>
    </row>
    <row r="12" spans="1:11" s="20" customFormat="1" ht="18">
      <c r="A12" s="14"/>
      <c r="B12" s="355"/>
      <c r="C12" s="50"/>
      <c r="D12" s="50"/>
      <c r="E12" s="50"/>
      <c r="F12" s="97"/>
      <c r="G12" s="50"/>
      <c r="H12" s="50"/>
      <c r="I12" s="50"/>
      <c r="J12" s="92"/>
    </row>
    <row r="13" spans="1:11" s="20" customFormat="1" ht="18">
      <c r="A13" s="14"/>
      <c r="B13" s="355"/>
      <c r="C13" s="50"/>
      <c r="D13" s="50"/>
      <c r="E13" s="50"/>
      <c r="F13" s="97"/>
      <c r="G13" s="50"/>
      <c r="H13" s="50"/>
      <c r="I13" s="50"/>
      <c r="J13" s="92"/>
    </row>
    <row r="14" spans="1:11" ht="18">
      <c r="B14" s="355"/>
    </row>
    <row r="15" spans="1:11" ht="18">
      <c r="B15" s="355"/>
    </row>
    <row r="16" spans="1:11" ht="18">
      <c r="B16" s="355"/>
      <c r="I16" s="358"/>
    </row>
    <row r="17" spans="2:2" ht="18">
      <c r="B17" s="355"/>
    </row>
    <row r="18" spans="2:2" ht="18">
      <c r="B18" s="355"/>
    </row>
    <row r="19" spans="2:2" ht="18">
      <c r="B19" s="355"/>
    </row>
    <row r="20" spans="2:2" ht="18">
      <c r="B20" s="355"/>
    </row>
    <row r="21" spans="2:2" ht="18">
      <c r="B21" s="355"/>
    </row>
    <row r="22" spans="2:2">
      <c r="B22" s="356"/>
    </row>
  </sheetData>
  <protectedRanges>
    <protectedRange sqref="D10:H10 D9:G9 I9:I10" name="범위1_12"/>
    <protectedRange sqref="C9:C10" name="범위1_12_1"/>
  </protectedRanges>
  <autoFilter ref="C8:K11" xr:uid="{00000000-0009-0000-0000-000001000000}"/>
  <mergeCells count="2">
    <mergeCell ref="A6:K6"/>
    <mergeCell ref="C11:G11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982-D43C-442B-A342-A7C4C2986A43}">
  <sheetPr>
    <tabColor rgb="FF00B0F0"/>
  </sheetPr>
  <dimension ref="A1:AV60"/>
  <sheetViews>
    <sheetView showGridLines="0" view="pageBreakPreview" zoomScale="85" zoomScaleNormal="100" zoomScaleSheetLayoutView="85" workbookViewId="0">
      <selection activeCell="S24" sqref="S24:AC24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3.5" style="5" customWidth="1"/>
    <col min="19" max="20" width="2.59765625" style="5" customWidth="1"/>
    <col min="21" max="22" width="3.5" style="5" customWidth="1"/>
    <col min="23" max="23" width="4" style="5" customWidth="1"/>
    <col min="24" max="24" width="4.5" style="5" customWidth="1"/>
    <col min="25" max="25" width="4" style="5" customWidth="1"/>
    <col min="26" max="27" width="3.5" style="5" customWidth="1"/>
    <col min="28" max="28" width="4" style="5" customWidth="1"/>
    <col min="29" max="29" width="21.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 t="s">
        <v>0</v>
      </c>
      <c r="X1" s="207"/>
      <c r="Y1" s="207"/>
      <c r="Z1" s="207"/>
      <c r="AA1" s="207"/>
      <c r="AB1" s="207"/>
      <c r="AC1" s="208"/>
    </row>
    <row r="2" spans="1:29">
      <c r="A2" s="209"/>
      <c r="W2" s="5" t="s">
        <v>1</v>
      </c>
      <c r="AC2" s="210"/>
    </row>
    <row r="3" spans="1:29">
      <c r="A3" s="209"/>
      <c r="W3" s="5" t="s">
        <v>2</v>
      </c>
      <c r="AC3" s="210"/>
    </row>
    <row r="4" spans="1:29">
      <c r="A4" s="209"/>
      <c r="W4" s="5" t="s">
        <v>3</v>
      </c>
      <c r="AC4" s="210"/>
    </row>
    <row r="5" spans="1:29">
      <c r="A5" s="209"/>
      <c r="W5" s="5" t="s">
        <v>4</v>
      </c>
      <c r="AC5" s="210"/>
    </row>
    <row r="6" spans="1:29" ht="40.200000000000003" customHeight="1">
      <c r="A6" s="403" t="s">
        <v>77</v>
      </c>
      <c r="B6" s="404"/>
      <c r="C6" s="404"/>
      <c r="D6" s="404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5"/>
    </row>
    <row r="7" spans="1:29" ht="14.4" thickBot="1">
      <c r="A7" s="211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3"/>
    </row>
    <row r="8" spans="1:29" s="23" customFormat="1" ht="15" customHeight="1">
      <c r="A8" s="214" t="s">
        <v>6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6"/>
      <c r="R8" s="217" t="s">
        <v>78</v>
      </c>
      <c r="S8" s="215"/>
      <c r="T8" s="215"/>
      <c r="U8" s="217"/>
      <c r="V8" s="406" t="str">
        <f>CI!V8</f>
        <v>PGU-DE-0149</v>
      </c>
      <c r="W8" s="406"/>
      <c r="X8" s="406"/>
      <c r="Y8" s="406"/>
      <c r="Z8" s="406"/>
      <c r="AA8" s="215"/>
      <c r="AB8" s="215"/>
      <c r="AC8" s="242"/>
    </row>
    <row r="9" spans="1:29" s="23" customFormat="1" ht="15" customHeight="1">
      <c r="A9" s="218"/>
      <c r="B9" s="201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28"/>
      <c r="R9" s="227" t="s">
        <v>10</v>
      </c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243"/>
    </row>
    <row r="10" spans="1:29" s="23" customFormat="1" ht="15" customHeight="1">
      <c r="A10" s="218"/>
      <c r="B10" s="20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94"/>
      <c r="R10" s="201" t="s">
        <v>12</v>
      </c>
      <c r="S10" s="20"/>
      <c r="T10" s="20"/>
      <c r="U10" s="20"/>
      <c r="V10" s="407">
        <f ca="1">CI!V10</f>
        <v>46202</v>
      </c>
      <c r="W10" s="407"/>
      <c r="X10" s="407"/>
      <c r="Y10" s="407"/>
      <c r="Z10" s="407"/>
      <c r="AA10" s="20"/>
      <c r="AB10" s="20"/>
      <c r="AC10" s="219"/>
    </row>
    <row r="11" spans="1:29" s="23" customFormat="1" ht="15" customHeight="1">
      <c r="A11" s="195"/>
      <c r="B11" s="197" t="s">
        <v>13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8"/>
      <c r="R11" s="227" t="s">
        <v>14</v>
      </c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243"/>
    </row>
    <row r="12" spans="1:29" s="23" customFormat="1" ht="14.4">
      <c r="A12" s="220" t="s">
        <v>15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94"/>
      <c r="R12" s="201" t="s">
        <v>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9"/>
    </row>
    <row r="13" spans="1:29" s="191" customFormat="1" ht="16.2" customHeight="1">
      <c r="A13" s="190"/>
      <c r="B13" s="201" t="s">
        <v>17</v>
      </c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193"/>
      <c r="R13" s="300"/>
      <c r="AC13" s="202"/>
    </row>
    <row r="14" spans="1:29" s="191" customFormat="1" ht="15" customHeight="1">
      <c r="A14" s="192"/>
      <c r="B14" s="20" t="s">
        <v>18</v>
      </c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193"/>
      <c r="R14" s="301"/>
      <c r="S14" s="200" t="s">
        <v>19</v>
      </c>
      <c r="T14" s="20"/>
      <c r="U14" s="20"/>
      <c r="V14" s="20"/>
      <c r="W14" s="20"/>
      <c r="X14" s="20"/>
      <c r="Y14" s="20"/>
      <c r="Z14" s="20"/>
      <c r="AA14" s="20"/>
      <c r="AB14" s="20"/>
      <c r="AC14" s="219"/>
    </row>
    <row r="15" spans="1:29" s="191" customFormat="1" ht="15" customHeight="1">
      <c r="A15" s="190"/>
      <c r="B15" s="20" t="s">
        <v>20</v>
      </c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193"/>
      <c r="R15" s="300"/>
      <c r="S15" s="408" t="s">
        <v>79</v>
      </c>
      <c r="T15" s="408"/>
      <c r="U15" s="408"/>
      <c r="V15" s="408"/>
      <c r="W15" s="408"/>
      <c r="X15" s="408"/>
      <c r="Y15" s="408"/>
      <c r="Z15" s="408"/>
      <c r="AA15" s="408"/>
      <c r="AB15" s="408"/>
      <c r="AC15" s="409"/>
    </row>
    <row r="16" spans="1:29" s="23" customFormat="1" ht="15" customHeight="1">
      <c r="A16" s="2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94"/>
      <c r="R16" s="201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09"/>
    </row>
    <row r="17" spans="1:48" s="23" customFormat="1" ht="15" customHeight="1">
      <c r="A17" s="218"/>
      <c r="B17" s="18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94"/>
      <c r="R17" s="201"/>
      <c r="S17" s="200" t="s">
        <v>21</v>
      </c>
      <c r="T17" s="20"/>
      <c r="U17" s="20"/>
      <c r="V17" s="20"/>
      <c r="W17" s="20"/>
      <c r="X17" s="20"/>
      <c r="Y17" s="20"/>
      <c r="Z17" s="20"/>
      <c r="AA17" s="20"/>
      <c r="AB17" s="20"/>
      <c r="AC17" s="219"/>
    </row>
    <row r="18" spans="1:48" s="23" customFormat="1" ht="14.4">
      <c r="A18" s="195"/>
      <c r="B18" s="196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8"/>
      <c r="R18" s="201"/>
      <c r="S18" s="359" t="s">
        <v>270</v>
      </c>
      <c r="T18" s="359"/>
      <c r="U18" s="359"/>
      <c r="V18" s="359"/>
      <c r="W18" s="359"/>
      <c r="X18" s="359"/>
      <c r="Y18" s="359"/>
      <c r="Z18" s="359"/>
      <c r="AA18" s="359"/>
      <c r="AB18" s="359"/>
      <c r="AC18" s="360"/>
    </row>
    <row r="19" spans="1:48" s="23" customFormat="1" ht="14.4">
      <c r="A19" s="220" t="s">
        <v>22</v>
      </c>
      <c r="B19" s="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94"/>
      <c r="R19" s="201"/>
      <c r="S19" s="200" t="s">
        <v>23</v>
      </c>
      <c r="T19" s="20"/>
      <c r="U19" s="20"/>
      <c r="V19" s="20"/>
      <c r="W19" s="68"/>
      <c r="X19" s="68"/>
      <c r="Y19" s="68"/>
      <c r="Z19" s="201"/>
      <c r="AA19" s="201"/>
      <c r="AB19" s="201"/>
      <c r="AC19" s="219"/>
    </row>
    <row r="20" spans="1:48" s="23" customFormat="1" ht="14.4">
      <c r="A20" s="218"/>
      <c r="B20" s="302" t="str">
        <f>CI!B20</f>
        <v>Wise Logistics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94"/>
      <c r="R20" s="201"/>
      <c r="S20" s="359">
        <v>2024</v>
      </c>
      <c r="T20" s="359"/>
      <c r="U20" s="359"/>
      <c r="V20" s="359"/>
      <c r="W20" s="359"/>
      <c r="X20" s="359"/>
      <c r="Y20" s="359"/>
      <c r="Z20" s="359"/>
      <c r="AA20" s="359"/>
      <c r="AB20" s="359"/>
      <c r="AC20" s="360"/>
    </row>
    <row r="21" spans="1:48" s="23" customFormat="1" ht="14.4">
      <c r="A21" s="218"/>
      <c r="B21" s="180" t="str">
        <f>CI!B21</f>
        <v xml:space="preserve">ATTAN: MS. Aliya 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94"/>
      <c r="R21" s="20"/>
      <c r="S21" s="200" t="s">
        <v>26</v>
      </c>
      <c r="T21" s="200"/>
      <c r="U21" s="200"/>
      <c r="V21" s="200"/>
      <c r="W21" s="130"/>
      <c r="X21" s="130"/>
      <c r="Y21" s="130"/>
      <c r="Z21" s="201"/>
      <c r="AA21" s="20"/>
      <c r="AB21" s="20"/>
      <c r="AC21" s="219"/>
      <c r="AV21" s="1"/>
    </row>
    <row r="22" spans="1:48" s="23" customFormat="1" ht="14.4">
      <c r="A22" s="252"/>
      <c r="B22" s="180" t="str">
        <f>CI!B22</f>
        <v>(E): a.kipshakbayeva@wiselogistics.kz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94"/>
      <c r="R22" s="221"/>
      <c r="S22" s="359" t="s">
        <v>268</v>
      </c>
      <c r="T22" s="359"/>
      <c r="U22" s="359"/>
      <c r="V22" s="359"/>
      <c r="W22" s="359"/>
      <c r="X22" s="359"/>
      <c r="Y22" s="359"/>
      <c r="Z22" s="359"/>
      <c r="AA22" s="359"/>
      <c r="AB22" s="359"/>
      <c r="AC22" s="360"/>
    </row>
    <row r="23" spans="1:48" s="23" customFormat="1" ht="14.4">
      <c r="A23" s="218"/>
      <c r="B23" s="180" t="str">
        <f>CI!B23</f>
        <v>(T): +7 701 512 19 69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94"/>
      <c r="R23" s="222"/>
      <c r="S23" s="200" t="s">
        <v>29</v>
      </c>
      <c r="T23" s="254"/>
      <c r="U23" s="20"/>
      <c r="V23" s="20"/>
      <c r="AA23" s="20"/>
      <c r="AB23" s="20"/>
      <c r="AC23" s="219"/>
    </row>
    <row r="24" spans="1:48" s="23" customFormat="1" ht="14.4">
      <c r="A24" s="21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94"/>
      <c r="R24" s="253"/>
      <c r="S24" s="359" t="s">
        <v>269</v>
      </c>
      <c r="T24" s="359"/>
      <c r="U24" s="359"/>
      <c r="V24" s="359"/>
      <c r="W24" s="359"/>
      <c r="X24" s="359"/>
      <c r="Y24" s="359"/>
      <c r="Z24" s="359"/>
      <c r="AA24" s="359"/>
      <c r="AB24" s="359"/>
      <c r="AC24" s="360"/>
    </row>
    <row r="25" spans="1:48" s="23" customFormat="1" ht="14.7" customHeight="1">
      <c r="A25" s="218"/>
      <c r="B25" s="255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94"/>
      <c r="R25" s="131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3"/>
    </row>
    <row r="26" spans="1:48" s="23" customFormat="1" ht="15" customHeight="1">
      <c r="A26" s="223" t="s">
        <v>30</v>
      </c>
      <c r="B26" s="224"/>
      <c r="C26" s="224"/>
      <c r="D26" s="224"/>
      <c r="E26" s="224"/>
      <c r="F26" s="224"/>
      <c r="G26" s="224"/>
      <c r="H26" s="225"/>
      <c r="I26" s="415" t="s">
        <v>31</v>
      </c>
      <c r="J26" s="411"/>
      <c r="K26" s="411"/>
      <c r="L26" s="411"/>
      <c r="M26" s="411"/>
      <c r="N26" s="411"/>
      <c r="O26" s="411"/>
      <c r="P26" s="411"/>
      <c r="Q26" s="416"/>
      <c r="R26" s="246" t="s">
        <v>32</v>
      </c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247"/>
    </row>
    <row r="27" spans="1:48" s="23" customFormat="1" ht="14.4">
      <c r="A27" s="218"/>
      <c r="B27" s="20" t="s">
        <v>274</v>
      </c>
      <c r="C27" s="20"/>
      <c r="D27" s="20"/>
      <c r="E27" s="20"/>
      <c r="F27" s="20"/>
      <c r="G27" s="20"/>
      <c r="H27" s="194"/>
      <c r="I27" s="20"/>
      <c r="J27" s="20" t="s">
        <v>33</v>
      </c>
      <c r="K27" s="20"/>
      <c r="L27" s="20"/>
      <c r="M27" s="20"/>
      <c r="N27" s="20"/>
      <c r="O27" s="20"/>
      <c r="P27" s="20"/>
      <c r="Q27" s="194"/>
      <c r="R27" s="20"/>
      <c r="AA27" s="20"/>
      <c r="AB27" s="20"/>
      <c r="AC27" s="219"/>
    </row>
    <row r="28" spans="1:48" s="23" customFormat="1" ht="14.4">
      <c r="A28" s="195"/>
      <c r="B28" s="226"/>
      <c r="C28" s="197"/>
      <c r="D28" s="197"/>
      <c r="E28" s="197"/>
      <c r="F28" s="197"/>
      <c r="G28" s="197"/>
      <c r="H28" s="198"/>
      <c r="I28" s="197"/>
      <c r="J28" s="226"/>
      <c r="K28" s="197"/>
      <c r="L28" s="197"/>
      <c r="M28" s="197"/>
      <c r="N28" s="197"/>
      <c r="O28" s="197"/>
      <c r="P28" s="197"/>
      <c r="Q28" s="198"/>
      <c r="R28" s="20"/>
      <c r="S28" s="200" t="s">
        <v>34</v>
      </c>
      <c r="U28" s="20"/>
      <c r="V28" s="20"/>
      <c r="X28" s="20" t="s">
        <v>35</v>
      </c>
      <c r="Y28" s="20" t="str">
        <f>CI!Y28</f>
        <v>PGU-DE-0149-STG-MMS-001, 002</v>
      </c>
      <c r="AA28" s="20"/>
      <c r="AB28" s="20"/>
      <c r="AC28" s="219"/>
    </row>
    <row r="29" spans="1:48" s="23" customFormat="1" ht="14.4">
      <c r="A29" s="220" t="s">
        <v>37</v>
      </c>
      <c r="B29" s="20"/>
      <c r="C29" s="20"/>
      <c r="D29" s="20"/>
      <c r="E29" s="20"/>
      <c r="F29" s="20"/>
      <c r="G29" s="20"/>
      <c r="H29" s="194"/>
      <c r="I29" s="415" t="s">
        <v>38</v>
      </c>
      <c r="J29" s="411"/>
      <c r="K29" s="411"/>
      <c r="L29" s="411"/>
      <c r="M29" s="411"/>
      <c r="N29" s="411"/>
      <c r="O29" s="411"/>
      <c r="P29" s="411"/>
      <c r="Q29" s="416"/>
      <c r="R29" s="20"/>
      <c r="S29" s="200" t="s">
        <v>39</v>
      </c>
      <c r="T29" s="20"/>
      <c r="X29" s="20" t="s">
        <v>35</v>
      </c>
      <c r="Y29" s="441">
        <f>COUNT('Summary PL'!A14:A15)</f>
        <v>2</v>
      </c>
      <c r="Z29" s="441"/>
      <c r="AA29" s="441"/>
      <c r="AB29" s="441"/>
      <c r="AC29" s="219" t="s">
        <v>40</v>
      </c>
    </row>
    <row r="30" spans="1:48" s="23" customFormat="1" ht="14.4">
      <c r="A30" s="220"/>
      <c r="B30" s="20"/>
      <c r="C30" s="20"/>
      <c r="D30" s="20"/>
      <c r="E30" s="20"/>
      <c r="F30" s="20"/>
      <c r="G30" s="20"/>
      <c r="H30" s="194"/>
      <c r="I30" s="419"/>
      <c r="J30" s="417"/>
      <c r="K30" s="417"/>
      <c r="L30" s="417"/>
      <c r="M30" s="417"/>
      <c r="N30" s="417"/>
      <c r="O30" s="417"/>
      <c r="P30" s="417"/>
      <c r="Q30" s="418"/>
      <c r="R30" s="20"/>
      <c r="S30" s="200" t="s">
        <v>41</v>
      </c>
      <c r="X30" s="20" t="s">
        <v>35</v>
      </c>
      <c r="Y30" s="442">
        <f>U46</f>
        <v>367</v>
      </c>
      <c r="Z30" s="442"/>
      <c r="AA30" s="442"/>
      <c r="AB30" s="442"/>
      <c r="AC30" s="219" t="s">
        <v>42</v>
      </c>
    </row>
    <row r="31" spans="1:48" s="23" customFormat="1" ht="14.7" customHeight="1">
      <c r="A31" s="218"/>
      <c r="B31" s="20" t="s">
        <v>33</v>
      </c>
      <c r="C31" s="20"/>
      <c r="D31" s="20"/>
      <c r="E31" s="20"/>
      <c r="F31" s="20"/>
      <c r="G31" s="20"/>
      <c r="H31" s="194"/>
      <c r="I31" s="361" t="s">
        <v>271</v>
      </c>
      <c r="J31" s="362"/>
      <c r="K31" s="362"/>
      <c r="L31" s="362"/>
      <c r="M31" s="362"/>
      <c r="N31" s="362"/>
      <c r="O31" s="362"/>
      <c r="P31" s="362"/>
      <c r="Q31" s="363"/>
      <c r="R31" s="20"/>
      <c r="S31" s="200" t="s">
        <v>43</v>
      </c>
      <c r="X31" s="20" t="s">
        <v>35</v>
      </c>
      <c r="Y31" s="410">
        <f>Y46</f>
        <v>607</v>
      </c>
      <c r="Z31" s="410"/>
      <c r="AA31" s="410"/>
      <c r="AB31" s="410"/>
      <c r="AC31" s="219" t="s">
        <v>42</v>
      </c>
    </row>
    <row r="32" spans="1:48" s="23" customFormat="1" ht="16.2">
      <c r="A32" s="195"/>
      <c r="B32" s="197"/>
      <c r="C32" s="197"/>
      <c r="D32" s="197"/>
      <c r="E32" s="197"/>
      <c r="F32" s="197"/>
      <c r="G32" s="197"/>
      <c r="H32" s="198"/>
      <c r="I32" s="364"/>
      <c r="J32" s="365"/>
      <c r="K32" s="365"/>
      <c r="L32" s="365"/>
      <c r="M32" s="365"/>
      <c r="N32" s="365"/>
      <c r="O32" s="365"/>
      <c r="P32" s="365"/>
      <c r="Q32" s="366"/>
      <c r="R32" s="20"/>
      <c r="S32" s="200" t="s">
        <v>44</v>
      </c>
      <c r="U32" s="20"/>
      <c r="V32" s="20"/>
      <c r="W32" s="20"/>
      <c r="X32" s="20" t="s">
        <v>35</v>
      </c>
      <c r="Y32" s="410">
        <f>AC46</f>
        <v>3.6929879999999997</v>
      </c>
      <c r="Z32" s="410"/>
      <c r="AA32" s="410"/>
      <c r="AB32" s="410"/>
      <c r="AC32" s="219" t="s">
        <v>45</v>
      </c>
    </row>
    <row r="33" spans="1:39" s="23" customFormat="1" ht="16.5" customHeight="1">
      <c r="A33" s="220" t="s">
        <v>80</v>
      </c>
      <c r="B33" s="20"/>
      <c r="C33" s="20"/>
      <c r="D33" s="20"/>
      <c r="E33" s="20"/>
      <c r="F33" s="20"/>
      <c r="G33" s="20"/>
      <c r="H33" s="194"/>
      <c r="I33" s="415" t="s">
        <v>47</v>
      </c>
      <c r="J33" s="411"/>
      <c r="K33" s="411"/>
      <c r="L33" s="411"/>
      <c r="M33" s="411"/>
      <c r="N33" s="411"/>
      <c r="O33" s="411"/>
      <c r="P33" s="411"/>
      <c r="Q33" s="416"/>
      <c r="R33" s="20"/>
      <c r="T33" s="20"/>
      <c r="U33" s="20"/>
      <c r="V33" s="20"/>
      <c r="W33" s="20"/>
      <c r="X33" s="20"/>
      <c r="AA33" s="20"/>
      <c r="AB33" s="20"/>
      <c r="AC33" s="219"/>
    </row>
    <row r="34" spans="1:39" s="23" customFormat="1" ht="14.4">
      <c r="A34" s="220"/>
      <c r="B34" s="20" t="s">
        <v>33</v>
      </c>
      <c r="C34" s="20"/>
      <c r="D34" s="20"/>
      <c r="E34" s="20"/>
      <c r="F34" s="20"/>
      <c r="G34" s="20"/>
      <c r="H34" s="194"/>
      <c r="I34" s="419"/>
      <c r="J34" s="417"/>
      <c r="K34" s="417"/>
      <c r="L34" s="417"/>
      <c r="M34" s="417"/>
      <c r="N34" s="417"/>
      <c r="O34" s="417"/>
      <c r="P34" s="417"/>
      <c r="Q34" s="418"/>
      <c r="R34" s="20"/>
      <c r="S34" s="20"/>
      <c r="T34" s="20"/>
      <c r="U34" s="20"/>
      <c r="V34" s="20"/>
      <c r="W34" s="20"/>
      <c r="X34" s="20"/>
      <c r="AA34" s="20"/>
      <c r="AB34" s="20"/>
      <c r="AC34" s="219"/>
    </row>
    <row r="35" spans="1:39" s="23" customFormat="1" ht="14.7" customHeight="1">
      <c r="A35" s="218"/>
      <c r="C35" s="20"/>
      <c r="D35" s="20"/>
      <c r="E35" s="20"/>
      <c r="F35" s="20"/>
      <c r="G35" s="20"/>
      <c r="H35" s="194"/>
      <c r="I35" s="20"/>
      <c r="J35" s="414" t="s">
        <v>33</v>
      </c>
      <c r="K35" s="414"/>
      <c r="L35" s="414"/>
      <c r="M35" s="414"/>
      <c r="N35" s="414"/>
      <c r="O35" s="414"/>
      <c r="P35" s="414"/>
      <c r="Q35" s="194"/>
      <c r="R35" s="20"/>
      <c r="S35" s="443"/>
      <c r="T35" s="443"/>
      <c r="U35" s="443"/>
      <c r="V35" s="443"/>
      <c r="W35" s="443"/>
      <c r="X35" s="443"/>
      <c r="Y35" s="443"/>
      <c r="Z35" s="443"/>
      <c r="AA35" s="443"/>
      <c r="AB35" s="443"/>
      <c r="AC35" s="444"/>
    </row>
    <row r="36" spans="1:39" s="23" customFormat="1" ht="14.4">
      <c r="A36" s="195"/>
      <c r="B36" s="197"/>
      <c r="C36" s="197"/>
      <c r="D36" s="197"/>
      <c r="E36" s="197"/>
      <c r="F36" s="197"/>
      <c r="G36" s="197"/>
      <c r="H36" s="198"/>
      <c r="I36" s="197"/>
      <c r="J36" s="197"/>
      <c r="K36" s="197"/>
      <c r="L36" s="197"/>
      <c r="M36" s="197"/>
      <c r="N36" s="197"/>
      <c r="O36" s="197"/>
      <c r="P36" s="197"/>
      <c r="Q36" s="198"/>
      <c r="R36" s="20"/>
      <c r="S36" s="443"/>
      <c r="T36" s="443"/>
      <c r="U36" s="443"/>
      <c r="V36" s="443"/>
      <c r="W36" s="443"/>
      <c r="X36" s="443"/>
      <c r="Y36" s="443"/>
      <c r="Z36" s="443"/>
      <c r="AA36" s="443"/>
      <c r="AB36" s="443"/>
      <c r="AC36" s="444"/>
    </row>
    <row r="37" spans="1:39" s="23" customFormat="1" ht="14.4">
      <c r="A37" s="223" t="s">
        <v>48</v>
      </c>
      <c r="B37" s="224"/>
      <c r="C37" s="224"/>
      <c r="D37" s="224"/>
      <c r="E37" s="224"/>
      <c r="F37" s="224"/>
      <c r="G37" s="224"/>
      <c r="H37" s="224"/>
      <c r="I37" s="244"/>
      <c r="J37" s="224"/>
      <c r="K37" s="224"/>
      <c r="L37" s="224"/>
      <c r="M37" s="224"/>
      <c r="N37" s="224"/>
      <c r="O37" s="224"/>
      <c r="P37" s="224"/>
      <c r="Q37" s="225"/>
      <c r="R37" s="20"/>
      <c r="S37" s="443"/>
      <c r="T37" s="443"/>
      <c r="U37" s="443"/>
      <c r="V37" s="443"/>
      <c r="W37" s="443"/>
      <c r="X37" s="443"/>
      <c r="Y37" s="443"/>
      <c r="Z37" s="443"/>
      <c r="AA37" s="443"/>
      <c r="AB37" s="443"/>
      <c r="AC37" s="444"/>
    </row>
    <row r="38" spans="1:39" s="23" customFormat="1" ht="14.4">
      <c r="A38" s="218"/>
      <c r="B38" s="20" t="s">
        <v>275</v>
      </c>
      <c r="C38" s="20"/>
      <c r="D38" s="20"/>
      <c r="E38" s="20"/>
      <c r="F38" s="20"/>
      <c r="G38" s="20"/>
      <c r="H38" s="20"/>
      <c r="I38" s="20"/>
      <c r="J38" s="304"/>
      <c r="K38" s="304"/>
      <c r="L38" s="304"/>
      <c r="M38" s="304"/>
      <c r="N38" s="304"/>
      <c r="O38" s="304"/>
      <c r="P38" s="304"/>
      <c r="Q38" s="194"/>
      <c r="R38" s="20"/>
      <c r="S38" s="443"/>
      <c r="T38" s="443"/>
      <c r="U38" s="443"/>
      <c r="V38" s="443"/>
      <c r="W38" s="443"/>
      <c r="X38" s="443"/>
      <c r="Y38" s="443"/>
      <c r="Z38" s="443"/>
      <c r="AA38" s="443"/>
      <c r="AB38" s="443"/>
      <c r="AC38" s="444"/>
    </row>
    <row r="39" spans="1:39" s="23" customFormat="1" ht="14.4">
      <c r="A39" s="195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0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256"/>
    </row>
    <row r="40" spans="1:39" s="23" customFormat="1" ht="16.5" customHeight="1">
      <c r="A40" s="393" t="s">
        <v>49</v>
      </c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5"/>
      <c r="R40" s="399" t="s">
        <v>81</v>
      </c>
      <c r="S40" s="400"/>
      <c r="T40" s="402"/>
      <c r="U40" s="399" t="s">
        <v>82</v>
      </c>
      <c r="V40" s="400"/>
      <c r="W40" s="400"/>
      <c r="X40" s="402"/>
      <c r="Y40" s="399" t="s">
        <v>83</v>
      </c>
      <c r="Z40" s="400"/>
      <c r="AA40" s="400"/>
      <c r="AB40" s="402"/>
      <c r="AC40" s="299" t="s">
        <v>84</v>
      </c>
    </row>
    <row r="41" spans="1:39" s="23" customFormat="1" ht="16.5" customHeight="1">
      <c r="A41" s="396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7"/>
      <c r="M41" s="397"/>
      <c r="N41" s="397"/>
      <c r="O41" s="397"/>
      <c r="P41" s="397"/>
      <c r="Q41" s="398"/>
      <c r="R41" s="372" t="s">
        <v>85</v>
      </c>
      <c r="S41" s="373"/>
      <c r="T41" s="374"/>
      <c r="U41" s="372" t="s">
        <v>86</v>
      </c>
      <c r="V41" s="373"/>
      <c r="W41" s="373"/>
      <c r="X41" s="374"/>
      <c r="Y41" s="372" t="s">
        <v>86</v>
      </c>
      <c r="Z41" s="373"/>
      <c r="AA41" s="373"/>
      <c r="AB41" s="374"/>
      <c r="AC41" s="298" t="s">
        <v>87</v>
      </c>
      <c r="AF41" s="422"/>
      <c r="AG41" s="422"/>
      <c r="AH41" s="422"/>
      <c r="AI41" s="422"/>
      <c r="AJ41" s="422"/>
      <c r="AK41" s="422"/>
      <c r="AL41" s="422"/>
      <c r="AM41" s="422"/>
    </row>
    <row r="42" spans="1:39" s="66" customFormat="1" ht="15" customHeight="1">
      <c r="A42" s="218" t="s">
        <v>88</v>
      </c>
      <c r="B42" s="65"/>
      <c r="C42" s="65"/>
      <c r="D42" s="65"/>
      <c r="E42" s="65"/>
      <c r="F42" s="65"/>
      <c r="G42" s="65"/>
      <c r="H42" s="65"/>
      <c r="I42" s="224"/>
      <c r="J42" s="224"/>
      <c r="K42" s="224"/>
      <c r="L42" s="224"/>
      <c r="M42" s="224"/>
      <c r="N42" s="224"/>
      <c r="O42" s="224"/>
      <c r="P42" s="224"/>
      <c r="Q42" s="194"/>
      <c r="R42" s="423" t="s">
        <v>276</v>
      </c>
      <c r="S42" s="424"/>
      <c r="T42" s="425"/>
      <c r="U42" s="426">
        <f>+'Summary PL'!L16</f>
        <v>367</v>
      </c>
      <c r="V42" s="427"/>
      <c r="W42" s="427"/>
      <c r="X42" s="428"/>
      <c r="Y42" s="426">
        <f>+'Summary PL'!M16</f>
        <v>607</v>
      </c>
      <c r="Z42" s="427"/>
      <c r="AA42" s="427"/>
      <c r="AB42" s="428"/>
      <c r="AC42" s="323">
        <f>+'Summary PL'!K16</f>
        <v>3.6929879999999997</v>
      </c>
      <c r="AE42" s="65"/>
    </row>
    <row r="43" spans="1:39" s="23" customFormat="1" ht="16.5" customHeight="1">
      <c r="A43" s="25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94"/>
      <c r="R43" s="423"/>
      <c r="S43" s="424"/>
      <c r="T43" s="425"/>
      <c r="U43" s="438"/>
      <c r="V43" s="439"/>
      <c r="W43" s="439"/>
      <c r="X43" s="440"/>
      <c r="Y43" s="438"/>
      <c r="Z43" s="439"/>
      <c r="AA43" s="439"/>
      <c r="AB43" s="440"/>
      <c r="AC43" s="158"/>
      <c r="AE43" s="20"/>
    </row>
    <row r="44" spans="1:39" s="23" customFormat="1" ht="13.5" customHeight="1">
      <c r="A44" s="218"/>
      <c r="B44" s="201"/>
      <c r="C44" s="201"/>
      <c r="D44" s="201"/>
      <c r="E44" s="201"/>
      <c r="F44" s="201"/>
      <c r="G44" s="201"/>
      <c r="H44" s="201"/>
      <c r="I44" s="20"/>
      <c r="J44" s="201"/>
      <c r="K44" s="201"/>
      <c r="L44" s="201"/>
      <c r="M44" s="201"/>
      <c r="N44" s="201"/>
      <c r="O44" s="201"/>
      <c r="P44" s="201"/>
      <c r="Q44" s="228"/>
      <c r="R44" s="423"/>
      <c r="S44" s="424"/>
      <c r="T44" s="425"/>
      <c r="U44" s="438"/>
      <c r="V44" s="439"/>
      <c r="W44" s="439"/>
      <c r="X44" s="440"/>
      <c r="Y44" s="438"/>
      <c r="Z44" s="439"/>
      <c r="AA44" s="439"/>
      <c r="AB44" s="440"/>
      <c r="AC44" s="158"/>
    </row>
    <row r="45" spans="1:39" s="23" customFormat="1" ht="15" customHeight="1" thickBot="1">
      <c r="A45" s="220"/>
      <c r="B45" s="201"/>
      <c r="C45" s="201"/>
      <c r="D45" s="201"/>
      <c r="E45" s="201"/>
      <c r="F45" s="201"/>
      <c r="G45" s="201"/>
      <c r="H45" s="201"/>
      <c r="I45" s="245"/>
      <c r="J45" s="245"/>
      <c r="K45" s="245"/>
      <c r="L45" s="245"/>
      <c r="M45" s="245"/>
      <c r="N45" s="245"/>
      <c r="O45" s="245"/>
      <c r="P45" s="245"/>
      <c r="Q45" s="240"/>
      <c r="R45" s="303"/>
      <c r="S45" s="303"/>
      <c r="T45" s="127"/>
      <c r="U45" s="201"/>
      <c r="V45" s="201"/>
      <c r="W45" s="201"/>
      <c r="X45" s="98"/>
      <c r="Y45" s="71"/>
      <c r="Z45" s="71"/>
      <c r="AA45" s="71"/>
      <c r="AB45" s="98"/>
      <c r="AC45" s="158"/>
    </row>
    <row r="46" spans="1:39" s="23" customFormat="1" ht="17.25" customHeight="1" thickBot="1">
      <c r="A46" s="229"/>
      <c r="B46" s="230"/>
      <c r="C46" s="230"/>
      <c r="D46" s="230"/>
      <c r="E46" s="230"/>
      <c r="F46" s="230"/>
      <c r="G46" s="230"/>
      <c r="H46" s="230"/>
      <c r="I46" s="369"/>
      <c r="J46" s="369"/>
      <c r="K46" s="369"/>
      <c r="L46" s="369"/>
      <c r="M46" s="369"/>
      <c r="N46" s="369"/>
      <c r="O46" s="369"/>
      <c r="P46" s="369"/>
      <c r="Q46" s="437"/>
      <c r="R46" s="434"/>
      <c r="S46" s="435"/>
      <c r="T46" s="436"/>
      <c r="U46" s="429">
        <f>SUM(U42:X44)</f>
        <v>367</v>
      </c>
      <c r="V46" s="370"/>
      <c r="W46" s="370"/>
      <c r="X46" s="430"/>
      <c r="Y46" s="431">
        <f>SUM(Y42:AB44)</f>
        <v>607</v>
      </c>
      <c r="Z46" s="432"/>
      <c r="AA46" s="432"/>
      <c r="AB46" s="433"/>
      <c r="AC46" s="324">
        <f>SUM(AC42:AC44)</f>
        <v>3.6929879999999997</v>
      </c>
    </row>
    <row r="47" spans="1:39">
      <c r="A47" s="206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8"/>
    </row>
    <row r="48" spans="1:39">
      <c r="A48" s="209"/>
      <c r="AC48" s="210"/>
    </row>
    <row r="49" spans="1:29">
      <c r="A49" s="209"/>
      <c r="AC49" s="210"/>
    </row>
    <row r="50" spans="1:29">
      <c r="A50" s="209"/>
      <c r="AC50" s="210"/>
    </row>
    <row r="51" spans="1:29">
      <c r="A51" s="209"/>
      <c r="AC51" s="210"/>
    </row>
    <row r="52" spans="1:29">
      <c r="A52" s="209"/>
      <c r="AC52" s="210"/>
    </row>
    <row r="53" spans="1:29">
      <c r="A53" s="209"/>
      <c r="AC53" s="210"/>
    </row>
    <row r="54" spans="1:29" ht="14.4">
      <c r="A54" s="2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S54" s="20" t="s">
        <v>57</v>
      </c>
      <c r="AC54" s="210"/>
    </row>
    <row r="55" spans="1:29" ht="14.4">
      <c r="A55" s="218" t="s">
        <v>58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AC55" s="210"/>
    </row>
    <row r="56" spans="1:29" ht="14.4">
      <c r="A56" s="218" t="s">
        <v>59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W56" s="231"/>
      <c r="X56" s="231"/>
      <c r="AC56" s="210"/>
    </row>
    <row r="57" spans="1:29" ht="14.4">
      <c r="A57" s="218" t="s">
        <v>89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V57" s="367" t="s">
        <v>61</v>
      </c>
      <c r="W57" s="367"/>
      <c r="X57" s="367"/>
      <c r="Y57" s="367"/>
      <c r="Z57" s="367"/>
      <c r="AA57" s="367"/>
      <c r="AB57" s="367"/>
      <c r="AC57" s="368"/>
    </row>
    <row r="58" spans="1:29" ht="14.4">
      <c r="A58" s="218" t="s">
        <v>62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S58" s="200"/>
      <c r="U58" s="257"/>
      <c r="V58" s="257"/>
      <c r="W58" s="257"/>
      <c r="X58" s="257"/>
      <c r="Y58" s="257"/>
      <c r="Z58" s="257"/>
      <c r="AA58" s="257"/>
      <c r="AB58" s="257"/>
      <c r="AC58" s="210"/>
    </row>
    <row r="59" spans="1:29" ht="12.6" thickBot="1">
      <c r="A59" s="23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3"/>
    </row>
    <row r="60" spans="1:29" ht="15" thickBot="1">
      <c r="A60" s="233" t="s">
        <v>63</v>
      </c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5"/>
    </row>
  </sheetData>
  <protectedRanges>
    <protectedRange sqref="J44" name="범위1_1"/>
  </protectedRanges>
  <mergeCells count="41">
    <mergeCell ref="A6:AC6"/>
    <mergeCell ref="V8:Z8"/>
    <mergeCell ref="V10:Z10"/>
    <mergeCell ref="I26:Q26"/>
    <mergeCell ref="S15:AC16"/>
    <mergeCell ref="S18:AC18"/>
    <mergeCell ref="S20:AC20"/>
    <mergeCell ref="S22:AC22"/>
    <mergeCell ref="S24:AC24"/>
    <mergeCell ref="Y29:AB29"/>
    <mergeCell ref="Y30:AB30"/>
    <mergeCell ref="Y31:AB31"/>
    <mergeCell ref="J35:P35"/>
    <mergeCell ref="Y32:AB32"/>
    <mergeCell ref="S35:AC38"/>
    <mergeCell ref="I29:Q30"/>
    <mergeCell ref="I33:Q34"/>
    <mergeCell ref="I31:Q32"/>
    <mergeCell ref="R40:T40"/>
    <mergeCell ref="I46:Q46"/>
    <mergeCell ref="U43:X43"/>
    <mergeCell ref="U44:X44"/>
    <mergeCell ref="Y43:AB43"/>
    <mergeCell ref="Y44:AB44"/>
    <mergeCell ref="A40:Q41"/>
    <mergeCell ref="V57:AC57"/>
    <mergeCell ref="AF41:AI41"/>
    <mergeCell ref="R42:T42"/>
    <mergeCell ref="R43:T43"/>
    <mergeCell ref="R44:T44"/>
    <mergeCell ref="U42:X42"/>
    <mergeCell ref="U46:X46"/>
    <mergeCell ref="Y46:AB46"/>
    <mergeCell ref="R46:T46"/>
    <mergeCell ref="R41:T41"/>
    <mergeCell ref="Y42:AB42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1" orientation="portrait" horizontalDpi="1200" verticalDpi="1200" r:id="rId1"/>
  <headerFooter alignWithMargins="0"/>
  <ignoredErrors>
    <ignoredError sqref="Y3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V64"/>
  <sheetViews>
    <sheetView showGridLines="0" view="pageBreakPreview" zoomScale="70" zoomScaleNormal="80" zoomScaleSheetLayoutView="70" workbookViewId="0">
      <selection activeCell="I44" sqref="I44"/>
    </sheetView>
  </sheetViews>
  <sheetFormatPr defaultColWidth="10" defaultRowHeight="13.8"/>
  <cols>
    <col min="1" max="1" width="18.09765625" style="50" customWidth="1"/>
    <col min="2" max="2" width="24" style="50" customWidth="1"/>
    <col min="3" max="3" width="26.3984375" style="50" customWidth="1"/>
    <col min="4" max="4" width="42.5" style="50" customWidth="1"/>
    <col min="5" max="5" width="17.09765625" style="12" customWidth="1"/>
    <col min="6" max="6" width="11.19921875" style="55" customWidth="1"/>
    <col min="7" max="7" width="9.19921875" style="52" customWidth="1"/>
    <col min="8" max="8" width="11.5" style="64" customWidth="1"/>
    <col min="9" max="10" width="11.5" style="64" bestFit="1" customWidth="1"/>
    <col min="11" max="11" width="11.69921875" style="64" customWidth="1"/>
    <col min="12" max="12" width="17.5" style="56" customWidth="1"/>
    <col min="13" max="13" width="17.5" style="64" customWidth="1"/>
    <col min="14" max="14" width="18.5" style="56" customWidth="1"/>
    <col min="15" max="15" width="15" style="54" customWidth="1"/>
    <col min="16" max="17" width="16.09765625" style="103" customWidth="1"/>
    <col min="18" max="18" width="10" style="12"/>
    <col min="19" max="19" width="21.69921875" style="12" customWidth="1"/>
    <col min="20" max="21" width="10" style="13"/>
    <col min="22" max="16384" width="10" style="14"/>
  </cols>
  <sheetData>
    <row r="1" spans="1:22" s="9" customFormat="1" ht="14.25" customHeight="1">
      <c r="A1" s="5"/>
      <c r="B1" s="5"/>
      <c r="C1" s="5"/>
      <c r="D1" s="5"/>
      <c r="E1" s="6"/>
      <c r="F1" s="7"/>
      <c r="G1" s="8"/>
      <c r="H1" s="107"/>
      <c r="I1" s="57"/>
      <c r="J1" s="57"/>
      <c r="K1" s="57"/>
      <c r="M1" s="57"/>
      <c r="N1" s="5"/>
      <c r="O1" s="10" t="s">
        <v>0</v>
      </c>
      <c r="P1" s="48"/>
      <c r="Q1" s="48"/>
      <c r="R1" s="317" t="s">
        <v>90</v>
      </c>
      <c r="S1" s="318" t="s">
        <v>91</v>
      </c>
      <c r="T1" s="318" t="s">
        <v>92</v>
      </c>
      <c r="U1" s="319"/>
      <c r="V1" s="320"/>
    </row>
    <row r="2" spans="1:22" s="9" customFormat="1" ht="14.25" customHeight="1">
      <c r="A2" s="5"/>
      <c r="B2" s="5"/>
      <c r="C2" s="5"/>
      <c r="D2" s="5"/>
      <c r="E2" s="6"/>
      <c r="F2" s="7"/>
      <c r="G2" s="8"/>
      <c r="H2" s="107"/>
      <c r="I2" s="57"/>
      <c r="J2" s="57"/>
      <c r="K2" s="57"/>
      <c r="M2" s="57"/>
      <c r="N2" s="5"/>
      <c r="O2" s="10" t="s">
        <v>1</v>
      </c>
      <c r="P2" s="48"/>
      <c r="Q2" s="48"/>
      <c r="R2" s="320"/>
      <c r="S2" s="318" t="s">
        <v>93</v>
      </c>
      <c r="T2" s="318" t="s">
        <v>94</v>
      </c>
      <c r="U2" s="320"/>
      <c r="V2" s="320"/>
    </row>
    <row r="3" spans="1:22" s="9" customFormat="1" ht="14.25" customHeight="1">
      <c r="A3" s="5"/>
      <c r="B3" s="5"/>
      <c r="C3" s="5"/>
      <c r="D3" s="5"/>
      <c r="E3" s="6"/>
      <c r="F3" s="7"/>
      <c r="G3" s="8"/>
      <c r="H3" s="107"/>
      <c r="I3" s="57"/>
      <c r="J3" s="57"/>
      <c r="K3" s="57"/>
      <c r="M3" s="57"/>
      <c r="N3" s="5"/>
      <c r="O3" s="10" t="s">
        <v>2</v>
      </c>
      <c r="P3" s="48"/>
      <c r="Q3" s="48"/>
      <c r="R3" s="161"/>
      <c r="S3" s="318" t="s">
        <v>95</v>
      </c>
      <c r="T3" s="318" t="s">
        <v>96</v>
      </c>
      <c r="U3" s="320"/>
      <c r="V3" s="320"/>
    </row>
    <row r="4" spans="1:22" s="9" customFormat="1" ht="14.25" customHeight="1">
      <c r="A4" s="5"/>
      <c r="B4" s="5"/>
      <c r="C4" s="5"/>
      <c r="D4" s="5"/>
      <c r="E4" s="6"/>
      <c r="F4" s="7"/>
      <c r="G4" s="8"/>
      <c r="H4" s="107"/>
      <c r="I4" s="57"/>
      <c r="J4" s="57"/>
      <c r="K4" s="57"/>
      <c r="M4" s="57"/>
      <c r="N4" s="5"/>
      <c r="O4" s="10" t="s">
        <v>3</v>
      </c>
      <c r="P4" s="48"/>
      <c r="Q4" s="48"/>
      <c r="R4" s="161"/>
      <c r="S4" s="318" t="s">
        <v>97</v>
      </c>
      <c r="T4" s="318" t="s">
        <v>98</v>
      </c>
      <c r="U4" s="320"/>
      <c r="V4" s="320"/>
    </row>
    <row r="5" spans="1:22" s="9" customFormat="1" ht="14.25" customHeight="1">
      <c r="A5" s="5"/>
      <c r="B5" s="5"/>
      <c r="C5" s="5"/>
      <c r="D5" s="5"/>
      <c r="E5" s="6"/>
      <c r="F5" s="7"/>
      <c r="G5" s="8"/>
      <c r="H5" s="107"/>
      <c r="I5" s="57"/>
      <c r="J5" s="57"/>
      <c r="K5" s="57"/>
      <c r="M5" s="57"/>
      <c r="N5" s="5"/>
      <c r="O5" s="10" t="s">
        <v>4</v>
      </c>
      <c r="P5" s="48"/>
      <c r="Q5" s="48"/>
      <c r="R5" s="161"/>
    </row>
    <row r="6" spans="1:22" ht="52.2" customHeight="1">
      <c r="A6" s="420" t="s">
        <v>99</v>
      </c>
      <c r="B6" s="420"/>
      <c r="C6" s="404"/>
      <c r="D6" s="404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129"/>
      <c r="R6" s="24"/>
    </row>
    <row r="7" spans="1:22" ht="17.25" customHeight="1">
      <c r="A7" s="164" t="s">
        <v>100</v>
      </c>
      <c r="B7" s="164" t="s">
        <v>101</v>
      </c>
      <c r="C7" s="165"/>
      <c r="D7" s="165"/>
      <c r="E7" s="165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24"/>
    </row>
    <row r="8" spans="1:22" ht="17.25" customHeight="1">
      <c r="A8" s="164"/>
      <c r="B8" s="164" t="s">
        <v>102</v>
      </c>
      <c r="C8" s="165"/>
      <c r="D8" s="165"/>
      <c r="E8" s="165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U8" s="161"/>
      <c r="V8" s="162"/>
    </row>
    <row r="9" spans="1:22" s="23" customFormat="1" ht="17.25" customHeight="1" thickBot="1">
      <c r="A9" s="164" t="s">
        <v>103</v>
      </c>
      <c r="B9" s="164" t="str">
        <f>PL!V8</f>
        <v>PGU-DE-0149</v>
      </c>
      <c r="C9" s="164"/>
      <c r="D9" s="166"/>
      <c r="E9" s="32"/>
      <c r="F9" s="17"/>
      <c r="G9" s="18"/>
      <c r="H9" s="58"/>
      <c r="I9" s="58"/>
      <c r="J9" s="58"/>
      <c r="K9" s="108"/>
      <c r="L9" s="19"/>
      <c r="M9" s="58"/>
      <c r="N9" s="19"/>
      <c r="O9" s="21"/>
      <c r="P9" s="21"/>
      <c r="Q9" s="21"/>
      <c r="U9" s="161"/>
      <c r="V9" s="162"/>
    </row>
    <row r="10" spans="1:22" s="23" customFormat="1" ht="21" customHeight="1">
      <c r="A10" s="262" t="s">
        <v>104</v>
      </c>
      <c r="B10" s="263" t="str">
        <f>PL!B13</f>
        <v>Branch of JSC "Doosan Enerbility" in the Turkestan region</v>
      </c>
      <c r="C10" s="263"/>
      <c r="D10" s="264"/>
      <c r="E10" s="265"/>
      <c r="F10" s="17"/>
      <c r="G10" s="18"/>
      <c r="H10" s="58"/>
      <c r="I10" s="58"/>
      <c r="J10" s="58"/>
      <c r="K10" s="108"/>
      <c r="L10" s="19"/>
      <c r="M10" s="58"/>
      <c r="N10" s="19"/>
      <c r="O10" s="21"/>
      <c r="P10" s="21"/>
      <c r="Q10" s="21"/>
      <c r="U10" s="161"/>
      <c r="V10" s="162"/>
    </row>
    <row r="11" spans="1:22" s="23" customFormat="1" ht="21" customHeight="1" thickBot="1">
      <c r="A11" s="282" t="s">
        <v>105</v>
      </c>
      <c r="B11" s="269" t="str">
        <f>PL!B14</f>
        <v>321 Tauke Khan Avenue, Turkestan region, Turkestan, Kazakhstan, 161200</v>
      </c>
      <c r="C11" s="269"/>
      <c r="D11" s="283"/>
      <c r="E11" s="271"/>
      <c r="F11" s="17"/>
      <c r="G11" s="18"/>
      <c r="H11" s="58"/>
      <c r="I11" s="58"/>
      <c r="J11" s="58"/>
      <c r="K11" s="108"/>
      <c r="L11" s="19"/>
      <c r="M11" s="58"/>
      <c r="N11" s="19"/>
      <c r="O11" s="21"/>
      <c r="P11" s="21"/>
      <c r="Q11" s="21"/>
      <c r="U11" s="161"/>
      <c r="V11" s="162"/>
    </row>
    <row r="12" spans="1:22" s="26" customFormat="1" ht="23.7" customHeight="1">
      <c r="A12" s="452" t="s">
        <v>106</v>
      </c>
      <c r="B12" s="454" t="s">
        <v>107</v>
      </c>
      <c r="C12" s="454" t="s">
        <v>108</v>
      </c>
      <c r="D12" s="454" t="s">
        <v>109</v>
      </c>
      <c r="E12" s="454" t="s">
        <v>110</v>
      </c>
      <c r="F12" s="456" t="s">
        <v>111</v>
      </c>
      <c r="G12" s="456"/>
      <c r="H12" s="457" t="s">
        <v>112</v>
      </c>
      <c r="I12" s="457"/>
      <c r="J12" s="457"/>
      <c r="K12" s="457"/>
      <c r="L12" s="458" t="s">
        <v>113</v>
      </c>
      <c r="M12" s="460" t="s">
        <v>114</v>
      </c>
      <c r="N12" s="458" t="s">
        <v>115</v>
      </c>
      <c r="O12" s="447" t="s">
        <v>116</v>
      </c>
      <c r="P12" s="447" t="s">
        <v>117</v>
      </c>
      <c r="Q12" s="445" t="s">
        <v>118</v>
      </c>
      <c r="S12" s="25"/>
      <c r="T12" s="25"/>
      <c r="U12" s="25"/>
    </row>
    <row r="13" spans="1:22" s="26" customFormat="1" ht="39" customHeight="1">
      <c r="A13" s="453"/>
      <c r="B13" s="455"/>
      <c r="C13" s="455"/>
      <c r="D13" s="455"/>
      <c r="E13" s="455"/>
      <c r="F13" s="272" t="s">
        <v>119</v>
      </c>
      <c r="G13" s="273" t="s">
        <v>120</v>
      </c>
      <c r="H13" s="109" t="s">
        <v>121</v>
      </c>
      <c r="I13" s="109" t="s">
        <v>122</v>
      </c>
      <c r="J13" s="109" t="s">
        <v>123</v>
      </c>
      <c r="K13" s="109" t="s">
        <v>124</v>
      </c>
      <c r="L13" s="459"/>
      <c r="M13" s="461"/>
      <c r="N13" s="459"/>
      <c r="O13" s="448"/>
      <c r="P13" s="448"/>
      <c r="Q13" s="446"/>
      <c r="S13" s="25"/>
      <c r="T13" s="25"/>
      <c r="U13" s="25"/>
    </row>
    <row r="14" spans="1:22" s="105" customFormat="1" ht="46.5" customHeight="1">
      <c r="A14" s="203">
        <v>1</v>
      </c>
      <c r="B14" s="205"/>
      <c r="C14" s="163" t="s">
        <v>125</v>
      </c>
      <c r="D14" s="344" t="s">
        <v>277</v>
      </c>
      <c r="E14" s="205" t="s">
        <v>126</v>
      </c>
      <c r="F14" s="28">
        <v>1</v>
      </c>
      <c r="G14" s="205" t="s">
        <v>127</v>
      </c>
      <c r="H14" s="59">
        <v>102</v>
      </c>
      <c r="I14" s="59">
        <v>102</v>
      </c>
      <c r="J14" s="59">
        <v>232</v>
      </c>
      <c r="K14" s="321">
        <f>(H14*I14*J14)/1000000</f>
        <v>2.4137279999999999</v>
      </c>
      <c r="L14" s="59">
        <v>200</v>
      </c>
      <c r="M14" s="59">
        <v>335</v>
      </c>
      <c r="N14" s="30" t="s">
        <v>128</v>
      </c>
      <c r="O14" s="27" t="s">
        <v>129</v>
      </c>
      <c r="P14" s="30" t="s">
        <v>130</v>
      </c>
      <c r="Q14" s="157"/>
      <c r="R14" s="31"/>
      <c r="S14" s="32"/>
      <c r="T14" s="32"/>
      <c r="U14" s="104"/>
    </row>
    <row r="15" spans="1:22" s="105" customFormat="1" ht="46.5" customHeight="1">
      <c r="A15" s="203">
        <v>2</v>
      </c>
      <c r="B15" s="205"/>
      <c r="C15" s="163" t="s">
        <v>131</v>
      </c>
      <c r="D15" s="344" t="s">
        <v>278</v>
      </c>
      <c r="E15" s="205" t="s">
        <v>126</v>
      </c>
      <c r="F15" s="28">
        <v>1</v>
      </c>
      <c r="G15" s="205" t="s">
        <v>127</v>
      </c>
      <c r="H15" s="59">
        <v>135</v>
      </c>
      <c r="I15" s="59">
        <v>103</v>
      </c>
      <c r="J15" s="59">
        <v>92</v>
      </c>
      <c r="K15" s="321">
        <f>(H15*I15*J15)/1000000</f>
        <v>1.2792600000000001</v>
      </c>
      <c r="L15" s="59">
        <v>167</v>
      </c>
      <c r="M15" s="59">
        <v>272</v>
      </c>
      <c r="N15" s="30" t="s">
        <v>128</v>
      </c>
      <c r="O15" s="27" t="s">
        <v>129</v>
      </c>
      <c r="P15" s="30" t="s">
        <v>130</v>
      </c>
      <c r="Q15" s="157"/>
      <c r="R15" s="31"/>
      <c r="S15" s="32"/>
      <c r="T15" s="32"/>
      <c r="U15" s="104"/>
    </row>
    <row r="16" spans="1:22" s="36" customFormat="1" ht="28.2" customHeight="1" thickBot="1">
      <c r="A16" s="449" t="s">
        <v>132</v>
      </c>
      <c r="B16" s="450"/>
      <c r="C16" s="450"/>
      <c r="D16" s="450"/>
      <c r="E16" s="450"/>
      <c r="F16" s="284">
        <f>SUM(F14:F15)</f>
        <v>2</v>
      </c>
      <c r="G16" s="285"/>
      <c r="H16" s="159"/>
      <c r="I16" s="159"/>
      <c r="J16" s="159"/>
      <c r="K16" s="159">
        <f>SUM(K14:K15)</f>
        <v>3.6929879999999997</v>
      </c>
      <c r="L16" s="159">
        <f>SUM(L14:L15)</f>
        <v>367</v>
      </c>
      <c r="M16" s="159">
        <f>SUM(M14:M15)</f>
        <v>607</v>
      </c>
      <c r="N16" s="278"/>
      <c r="O16" s="279"/>
      <c r="P16" s="286"/>
      <c r="Q16" s="280"/>
      <c r="R16" s="34"/>
      <c r="S16" s="34"/>
      <c r="T16" s="35"/>
      <c r="U16" s="35"/>
    </row>
    <row r="17" spans="1:21" s="9" customFormat="1" ht="22.5" customHeight="1">
      <c r="A17" s="5"/>
      <c r="B17" s="5"/>
      <c r="C17" s="8"/>
      <c r="D17" s="8"/>
      <c r="E17" s="37"/>
      <c r="F17" s="38"/>
      <c r="G17" s="8"/>
      <c r="H17" s="60"/>
      <c r="I17" s="60"/>
      <c r="J17" s="62"/>
      <c r="K17" s="62"/>
      <c r="L17" s="39"/>
      <c r="M17" s="60"/>
      <c r="N17" s="39"/>
      <c r="O17" s="41"/>
      <c r="P17" s="21"/>
      <c r="Q17" s="21"/>
      <c r="R17" s="42"/>
      <c r="S17" s="42"/>
      <c r="T17" s="11"/>
      <c r="U17" s="11"/>
    </row>
    <row r="18" spans="1:21" s="9" customFormat="1" ht="12" customHeight="1">
      <c r="A18" s="5"/>
      <c r="B18" s="5"/>
      <c r="C18" s="8"/>
      <c r="D18" s="8"/>
      <c r="F18" s="38"/>
      <c r="G18" s="8"/>
      <c r="H18" s="60"/>
      <c r="I18" s="60"/>
      <c r="J18" s="62"/>
      <c r="K18" s="62"/>
      <c r="L18" s="39"/>
      <c r="M18" s="60"/>
      <c r="N18" s="39"/>
      <c r="O18" s="41"/>
      <c r="P18" s="21"/>
      <c r="Q18" s="21"/>
      <c r="R18" s="6"/>
      <c r="S18" s="6"/>
      <c r="T18" s="11"/>
      <c r="U18" s="11"/>
    </row>
    <row r="19" spans="1:21" s="9" customFormat="1" ht="22.5" customHeight="1">
      <c r="A19" s="5"/>
      <c r="B19" s="5"/>
      <c r="C19" s="8"/>
      <c r="D19" s="8"/>
      <c r="F19" s="38"/>
      <c r="G19" s="8"/>
      <c r="H19" s="60"/>
      <c r="I19" s="60"/>
      <c r="J19" s="62"/>
      <c r="K19" s="62"/>
      <c r="L19" s="39"/>
      <c r="M19" s="60"/>
      <c r="N19" s="39"/>
      <c r="O19" s="41"/>
      <c r="P19" s="21"/>
      <c r="Q19" s="21"/>
      <c r="R19" s="6"/>
      <c r="S19" s="6"/>
      <c r="T19" s="11"/>
      <c r="U19" s="11"/>
    </row>
    <row r="20" spans="1:21" s="9" customFormat="1" ht="12" customHeight="1">
      <c r="A20" s="5"/>
      <c r="B20" s="5"/>
      <c r="C20" s="8"/>
      <c r="D20" s="8"/>
      <c r="F20" s="38"/>
      <c r="G20" s="8"/>
      <c r="H20" s="60"/>
      <c r="I20" s="60"/>
      <c r="J20" s="62"/>
      <c r="K20" s="62"/>
      <c r="L20" s="39"/>
      <c r="M20" s="60"/>
      <c r="N20" s="39"/>
      <c r="O20" s="41"/>
      <c r="P20" s="21"/>
      <c r="Q20" s="21"/>
      <c r="R20" s="6"/>
      <c r="S20" s="6"/>
      <c r="T20" s="11"/>
      <c r="U20" s="11"/>
    </row>
    <row r="21" spans="1:21" s="9" customFormat="1" ht="12" customHeight="1">
      <c r="A21" s="5"/>
      <c r="B21" s="5"/>
      <c r="C21" s="8"/>
      <c r="D21" s="8"/>
      <c r="F21" s="43"/>
      <c r="G21" s="44"/>
      <c r="H21" s="60"/>
      <c r="I21" s="60"/>
      <c r="J21" s="62"/>
      <c r="K21" s="62"/>
      <c r="L21" s="39"/>
      <c r="M21" s="60"/>
      <c r="N21" s="39"/>
      <c r="O21" s="41"/>
      <c r="P21" s="21"/>
      <c r="Q21" s="21"/>
      <c r="R21" s="6"/>
      <c r="S21" s="6"/>
      <c r="T21" s="11"/>
      <c r="U21" s="11"/>
    </row>
    <row r="22" spans="1:21" s="9" customFormat="1" ht="12" customHeight="1">
      <c r="A22" s="5"/>
      <c r="B22" s="5"/>
      <c r="C22" s="8"/>
      <c r="D22" s="8"/>
      <c r="F22" s="43"/>
      <c r="G22" s="44"/>
      <c r="H22" s="60"/>
      <c r="I22" s="60"/>
      <c r="J22" s="62"/>
      <c r="K22" s="62"/>
      <c r="L22" s="39"/>
      <c r="M22" s="60"/>
      <c r="N22" s="39"/>
      <c r="O22" s="41"/>
      <c r="P22" s="21"/>
      <c r="Q22" s="21"/>
      <c r="R22" s="6"/>
      <c r="S22" s="6"/>
      <c r="T22" s="11"/>
      <c r="U22" s="11"/>
    </row>
    <row r="23" spans="1:21" s="9" customFormat="1" ht="12" customHeight="1">
      <c r="A23" s="5"/>
      <c r="B23" s="5"/>
      <c r="C23" s="8"/>
      <c r="D23" s="8"/>
      <c r="F23" s="43"/>
      <c r="G23" s="44"/>
      <c r="H23" s="60"/>
      <c r="I23" s="60"/>
      <c r="J23" s="62"/>
      <c r="K23" s="62"/>
      <c r="L23" s="39"/>
      <c r="M23" s="60"/>
      <c r="N23" s="39"/>
      <c r="O23" s="41"/>
      <c r="P23" s="21"/>
      <c r="Q23" s="21"/>
      <c r="R23" s="6"/>
      <c r="S23" s="6"/>
      <c r="T23" s="11"/>
      <c r="U23" s="11"/>
    </row>
    <row r="24" spans="1:21" s="48" customFormat="1" ht="29.25" customHeight="1">
      <c r="A24" s="10"/>
      <c r="B24" s="10"/>
      <c r="C24" s="10"/>
      <c r="D24" s="10"/>
      <c r="F24" s="45"/>
      <c r="G24" s="44"/>
      <c r="H24" s="61"/>
      <c r="I24" s="61"/>
      <c r="J24" s="110"/>
      <c r="K24" s="110"/>
      <c r="L24" s="46"/>
      <c r="M24" s="61"/>
      <c r="N24" s="46"/>
      <c r="O24" s="21"/>
      <c r="P24" s="21"/>
      <c r="Q24" s="21"/>
      <c r="R24" s="6"/>
      <c r="S24" s="6"/>
      <c r="T24" s="47"/>
      <c r="U24" s="47"/>
    </row>
    <row r="25" spans="1:21" s="48" customFormat="1" ht="29.25" customHeight="1">
      <c r="A25" s="10"/>
      <c r="B25" s="10"/>
      <c r="C25" s="10"/>
      <c r="D25" s="10"/>
      <c r="F25" s="45"/>
      <c r="G25" s="44"/>
      <c r="H25" s="61"/>
      <c r="I25" s="61"/>
      <c r="J25" s="110"/>
      <c r="K25" s="110"/>
      <c r="L25" s="46"/>
      <c r="M25" s="61"/>
      <c r="N25" s="46"/>
      <c r="O25" s="21"/>
      <c r="P25" s="21"/>
      <c r="Q25" s="21"/>
      <c r="R25" s="6"/>
      <c r="S25" s="6"/>
      <c r="T25" s="47"/>
      <c r="U25" s="47"/>
    </row>
    <row r="26" spans="1:21" s="9" customFormat="1" ht="12" customHeight="1">
      <c r="A26" s="5"/>
      <c r="B26" s="5"/>
      <c r="C26" s="8"/>
      <c r="D26" s="8"/>
      <c r="F26" s="43"/>
      <c r="G26" s="8"/>
      <c r="H26" s="60"/>
      <c r="I26" s="60"/>
      <c r="J26" s="62"/>
      <c r="K26" s="62"/>
      <c r="L26" s="39"/>
      <c r="M26" s="60"/>
      <c r="N26" s="39"/>
      <c r="O26" s="41"/>
      <c r="P26" s="21"/>
      <c r="Q26" s="21"/>
      <c r="R26" s="6"/>
      <c r="S26" s="6"/>
      <c r="T26" s="11"/>
      <c r="U26" s="11"/>
    </row>
    <row r="27" spans="1:21" s="9" customFormat="1" ht="18" customHeight="1">
      <c r="A27" s="5"/>
      <c r="B27" s="5"/>
      <c r="C27" s="8"/>
      <c r="D27" s="8"/>
      <c r="E27" s="5"/>
      <c r="F27" s="43"/>
      <c r="G27" s="8"/>
      <c r="H27" s="60"/>
      <c r="I27" s="60"/>
      <c r="J27" s="62"/>
      <c r="K27" s="62"/>
      <c r="L27" s="39"/>
      <c r="M27" s="60"/>
      <c r="N27" s="39"/>
      <c r="O27" s="41"/>
      <c r="P27" s="21"/>
      <c r="Q27" s="21"/>
      <c r="R27" s="6"/>
      <c r="S27" s="6"/>
      <c r="T27" s="11"/>
      <c r="U27" s="11"/>
    </row>
    <row r="28" spans="1:21" s="9" customFormat="1" ht="12" customHeight="1">
      <c r="A28" s="5"/>
      <c r="B28" s="5"/>
      <c r="C28" s="8"/>
      <c r="D28" s="8"/>
      <c r="E28" s="5"/>
      <c r="F28" s="43"/>
      <c r="G28" s="8"/>
      <c r="H28" s="60"/>
      <c r="I28" s="60"/>
      <c r="J28" s="62"/>
      <c r="K28" s="62"/>
      <c r="L28" s="39"/>
      <c r="M28" s="60"/>
      <c r="N28" s="39"/>
      <c r="O28" s="41"/>
      <c r="P28" s="21"/>
      <c r="Q28" s="21"/>
      <c r="R28" s="6"/>
      <c r="S28" s="6"/>
      <c r="T28" s="11"/>
      <c r="U28" s="11"/>
    </row>
    <row r="29" spans="1:21" s="9" customFormat="1" ht="12" customHeight="1">
      <c r="A29" s="5"/>
      <c r="B29" s="5"/>
      <c r="C29" s="8"/>
      <c r="D29" s="8"/>
      <c r="E29" s="5"/>
      <c r="F29" s="43"/>
      <c r="G29" s="8"/>
      <c r="H29" s="60"/>
      <c r="I29" s="60"/>
      <c r="J29" s="62"/>
      <c r="K29" s="62"/>
      <c r="L29" s="39"/>
      <c r="M29" s="60"/>
      <c r="N29" s="39"/>
      <c r="O29" s="41"/>
      <c r="P29" s="21"/>
      <c r="Q29" s="21"/>
      <c r="R29" s="6"/>
      <c r="S29" s="6"/>
      <c r="T29" s="11"/>
      <c r="U29" s="11"/>
    </row>
    <row r="30" spans="1:21" s="9" customFormat="1" ht="12" customHeight="1">
      <c r="A30" s="5"/>
      <c r="B30" s="5"/>
      <c r="C30" s="8"/>
      <c r="D30" s="8"/>
      <c r="E30" s="5"/>
      <c r="F30" s="43"/>
      <c r="G30" s="8"/>
      <c r="H30" s="60"/>
      <c r="I30" s="60"/>
      <c r="J30" s="62"/>
      <c r="K30" s="62"/>
      <c r="L30" s="39"/>
      <c r="M30" s="60"/>
      <c r="N30" s="39"/>
      <c r="O30" s="41"/>
      <c r="P30" s="21"/>
      <c r="Q30" s="21"/>
      <c r="R30" s="6"/>
      <c r="S30" s="6"/>
      <c r="T30" s="11"/>
      <c r="U30" s="11"/>
    </row>
    <row r="31" spans="1:21" s="9" customFormat="1" ht="12" customHeight="1">
      <c r="A31" s="5"/>
      <c r="B31" s="5"/>
      <c r="C31" s="8"/>
      <c r="D31" s="8"/>
      <c r="E31" s="5"/>
      <c r="F31" s="43"/>
      <c r="G31" s="8"/>
      <c r="H31" s="60"/>
      <c r="I31" s="60"/>
      <c r="J31" s="62"/>
      <c r="K31" s="62"/>
      <c r="L31" s="39"/>
      <c r="M31" s="60"/>
      <c r="N31" s="39"/>
      <c r="O31" s="41"/>
      <c r="P31" s="21"/>
      <c r="Q31" s="21"/>
      <c r="R31" s="6"/>
      <c r="S31" s="6"/>
      <c r="T31" s="11"/>
      <c r="U31" s="11"/>
    </row>
    <row r="32" spans="1:21" s="9" customFormat="1" ht="12" customHeight="1">
      <c r="A32" s="5"/>
      <c r="B32" s="5"/>
      <c r="C32" s="8"/>
      <c r="D32" s="8"/>
      <c r="E32" s="5"/>
      <c r="F32" s="43"/>
      <c r="G32" s="8"/>
      <c r="H32" s="60"/>
      <c r="I32" s="60"/>
      <c r="J32" s="62"/>
      <c r="K32" s="62"/>
      <c r="L32" s="39"/>
      <c r="M32" s="60"/>
      <c r="N32" s="39"/>
      <c r="O32" s="41"/>
      <c r="P32" s="21"/>
      <c r="Q32" s="21"/>
      <c r="R32" s="6"/>
      <c r="S32" s="6"/>
      <c r="T32" s="11"/>
      <c r="U32" s="11"/>
    </row>
    <row r="33" spans="1:21" s="9" customFormat="1" ht="13.5" customHeight="1">
      <c r="A33" s="5"/>
      <c r="B33" s="5"/>
      <c r="C33" s="8"/>
      <c r="D33" s="8"/>
      <c r="E33" s="5"/>
      <c r="F33" s="43"/>
      <c r="G33" s="8"/>
      <c r="H33" s="60"/>
      <c r="I33" s="60"/>
      <c r="J33" s="62"/>
      <c r="K33" s="62"/>
      <c r="L33" s="39"/>
      <c r="M33" s="60"/>
      <c r="N33" s="39"/>
      <c r="O33" s="41"/>
      <c r="P33" s="21"/>
      <c r="Q33" s="21"/>
      <c r="R33" s="6"/>
      <c r="S33" s="6"/>
      <c r="T33" s="11"/>
      <c r="U33" s="11"/>
    </row>
    <row r="34" spans="1:21" s="9" customFormat="1" ht="13.5" customHeight="1">
      <c r="A34" s="5"/>
      <c r="B34" s="5"/>
      <c r="C34" s="8"/>
      <c r="D34" s="8"/>
      <c r="E34" s="5"/>
      <c r="F34" s="43"/>
      <c r="G34" s="8"/>
      <c r="H34" s="60"/>
      <c r="I34" s="60"/>
      <c r="J34" s="62"/>
      <c r="K34" s="62"/>
      <c r="L34" s="39"/>
      <c r="M34" s="60"/>
      <c r="N34" s="39"/>
      <c r="O34" s="41"/>
      <c r="P34" s="21"/>
      <c r="Q34" s="21"/>
      <c r="R34" s="6"/>
      <c r="S34" s="6"/>
      <c r="T34" s="11"/>
      <c r="U34" s="11"/>
    </row>
    <row r="35" spans="1:21" s="9" customFormat="1" ht="13.5" customHeight="1">
      <c r="A35" s="5"/>
      <c r="B35" s="5"/>
      <c r="C35" s="8"/>
      <c r="D35" s="8"/>
      <c r="E35" s="5"/>
      <c r="F35" s="43"/>
      <c r="G35" s="8"/>
      <c r="H35" s="60"/>
      <c r="I35" s="60"/>
      <c r="J35" s="62"/>
      <c r="K35" s="62"/>
      <c r="L35" s="39"/>
      <c r="M35" s="60"/>
      <c r="N35" s="39"/>
      <c r="O35" s="41"/>
      <c r="P35" s="21"/>
      <c r="Q35" s="21"/>
      <c r="R35" s="6"/>
      <c r="S35" s="6"/>
      <c r="T35" s="11"/>
      <c r="U35" s="11"/>
    </row>
    <row r="36" spans="1:21" s="9" customFormat="1" ht="29.25" customHeight="1">
      <c r="A36" s="5"/>
      <c r="B36" s="5"/>
      <c r="C36" s="8"/>
      <c r="D36" s="8"/>
      <c r="E36" s="5"/>
      <c r="F36" s="43"/>
      <c r="G36" s="8"/>
      <c r="H36" s="60"/>
      <c r="I36" s="60"/>
      <c r="J36" s="62"/>
      <c r="K36" s="62"/>
      <c r="L36" s="39"/>
      <c r="M36" s="60"/>
      <c r="N36" s="39"/>
      <c r="O36" s="41"/>
      <c r="P36" s="21"/>
      <c r="Q36" s="21"/>
      <c r="R36" s="6"/>
      <c r="S36" s="6"/>
      <c r="T36" s="11"/>
      <c r="U36" s="11"/>
    </row>
    <row r="37" spans="1:21" s="9" customFormat="1" ht="13.5" customHeight="1">
      <c r="A37" s="5"/>
      <c r="B37" s="5"/>
      <c r="C37" s="8"/>
      <c r="D37" s="8"/>
      <c r="E37" s="5"/>
      <c r="F37" s="43"/>
      <c r="G37" s="8"/>
      <c r="H37" s="60"/>
      <c r="I37" s="60"/>
      <c r="J37" s="62"/>
      <c r="K37" s="62"/>
      <c r="L37" s="39"/>
      <c r="M37" s="60"/>
      <c r="N37" s="39"/>
      <c r="O37" s="41"/>
      <c r="P37" s="21"/>
      <c r="Q37" s="21"/>
      <c r="R37" s="6"/>
      <c r="S37" s="6"/>
      <c r="T37" s="11"/>
      <c r="U37" s="11"/>
    </row>
    <row r="38" spans="1:21" s="9" customFormat="1" ht="13.5" customHeight="1">
      <c r="A38" s="5"/>
      <c r="B38" s="5"/>
      <c r="C38" s="8"/>
      <c r="D38" s="8"/>
      <c r="E38" s="5"/>
      <c r="F38" s="43"/>
      <c r="G38" s="8"/>
      <c r="H38" s="60"/>
      <c r="I38" s="60"/>
      <c r="J38" s="62"/>
      <c r="K38" s="62"/>
      <c r="L38" s="39"/>
      <c r="M38" s="60"/>
      <c r="N38" s="39"/>
      <c r="O38" s="41"/>
      <c r="P38" s="21"/>
      <c r="Q38" s="21"/>
      <c r="R38" s="6"/>
      <c r="S38" s="6"/>
      <c r="T38" s="11"/>
      <c r="U38" s="11"/>
    </row>
    <row r="39" spans="1:21" s="9" customFormat="1" ht="13.5" customHeight="1">
      <c r="A39" s="5"/>
      <c r="B39" s="5"/>
      <c r="C39" s="8"/>
      <c r="D39" s="8"/>
      <c r="E39" s="5"/>
      <c r="F39" s="43"/>
      <c r="G39" s="8"/>
      <c r="H39" s="60"/>
      <c r="I39" s="60"/>
      <c r="J39" s="62"/>
      <c r="K39" s="62"/>
      <c r="L39" s="39"/>
      <c r="M39" s="60"/>
      <c r="N39" s="39"/>
      <c r="O39" s="41"/>
      <c r="P39" s="21"/>
      <c r="Q39" s="21"/>
      <c r="R39" s="6"/>
      <c r="S39" s="6"/>
      <c r="T39" s="11"/>
      <c r="U39" s="11"/>
    </row>
    <row r="40" spans="1:21" s="9" customFormat="1" ht="13.5" customHeight="1">
      <c r="A40" s="5"/>
      <c r="B40" s="5"/>
      <c r="C40" s="8"/>
      <c r="D40" s="8"/>
      <c r="E40" s="5"/>
      <c r="F40" s="43"/>
      <c r="G40" s="8"/>
      <c r="H40" s="60"/>
      <c r="I40" s="60"/>
      <c r="J40" s="62"/>
      <c r="K40" s="62"/>
      <c r="L40" s="39"/>
      <c r="M40" s="60"/>
      <c r="N40" s="39"/>
      <c r="O40" s="41"/>
      <c r="P40" s="21"/>
      <c r="Q40" s="21"/>
      <c r="R40" s="6"/>
      <c r="S40" s="6"/>
      <c r="T40" s="11"/>
      <c r="U40" s="11"/>
    </row>
    <row r="41" spans="1:21" s="9" customFormat="1" ht="13.5" customHeight="1">
      <c r="A41" s="5"/>
      <c r="B41" s="5"/>
      <c r="C41" s="8"/>
      <c r="D41" s="8"/>
      <c r="E41" s="5"/>
      <c r="F41" s="43"/>
      <c r="G41" s="8"/>
      <c r="H41" s="60"/>
      <c r="I41" s="60"/>
      <c r="J41" s="62"/>
      <c r="K41" s="62"/>
      <c r="L41" s="39"/>
      <c r="M41" s="60"/>
      <c r="N41" s="39"/>
      <c r="O41" s="41"/>
      <c r="P41" s="21"/>
      <c r="Q41" s="21"/>
      <c r="R41" s="6"/>
      <c r="S41" s="6"/>
      <c r="T41" s="11"/>
      <c r="U41" s="11"/>
    </row>
    <row r="42" spans="1:21" s="9" customFormat="1" ht="13.5" customHeight="1">
      <c r="A42" s="5"/>
      <c r="B42" s="5"/>
      <c r="C42" s="8"/>
      <c r="D42" s="8"/>
      <c r="E42" s="5"/>
      <c r="F42" s="43"/>
      <c r="G42" s="8"/>
      <c r="H42" s="60"/>
      <c r="I42" s="60"/>
      <c r="J42" s="62"/>
      <c r="K42" s="62"/>
      <c r="L42" s="39"/>
      <c r="M42" s="60"/>
      <c r="N42" s="39"/>
      <c r="O42" s="41"/>
      <c r="P42" s="21"/>
      <c r="Q42" s="21"/>
      <c r="R42" s="6"/>
      <c r="S42" s="6"/>
      <c r="T42" s="11"/>
      <c r="U42" s="11"/>
    </row>
    <row r="43" spans="1:21" s="9" customFormat="1" ht="13.5" customHeight="1">
      <c r="A43" s="5"/>
      <c r="B43" s="5"/>
      <c r="C43" s="8"/>
      <c r="D43" s="8"/>
      <c r="E43" s="5"/>
      <c r="F43" s="43"/>
      <c r="G43" s="8"/>
      <c r="H43" s="60"/>
      <c r="I43" s="60"/>
      <c r="J43" s="62"/>
      <c r="K43" s="62"/>
      <c r="L43" s="39"/>
      <c r="M43" s="60"/>
      <c r="N43" s="39"/>
      <c r="O43" s="41"/>
      <c r="P43" s="21"/>
      <c r="Q43" s="21"/>
      <c r="R43" s="6"/>
      <c r="S43" s="6"/>
      <c r="T43" s="11"/>
      <c r="U43" s="11"/>
    </row>
    <row r="44" spans="1:21" s="9" customFormat="1" ht="13.5" customHeight="1">
      <c r="A44" s="5"/>
      <c r="B44" s="5"/>
      <c r="C44" s="8"/>
      <c r="D44" s="8"/>
      <c r="E44" s="5"/>
      <c r="F44" s="43"/>
      <c r="G44" s="8"/>
      <c r="H44" s="60"/>
      <c r="I44" s="60"/>
      <c r="J44" s="62"/>
      <c r="K44" s="62"/>
      <c r="L44" s="39"/>
      <c r="M44" s="60"/>
      <c r="N44" s="39"/>
      <c r="O44" s="41"/>
      <c r="P44" s="21"/>
      <c r="Q44" s="21"/>
      <c r="R44" s="6"/>
      <c r="S44" s="6"/>
      <c r="T44" s="11"/>
      <c r="U44" s="11"/>
    </row>
    <row r="45" spans="1:21" s="9" customFormat="1" ht="13.5" customHeight="1">
      <c r="A45" s="5"/>
      <c r="B45" s="5"/>
      <c r="C45" s="8"/>
      <c r="D45" s="8"/>
      <c r="E45" s="5"/>
      <c r="F45" s="43"/>
      <c r="G45" s="8"/>
      <c r="H45" s="60"/>
      <c r="I45" s="60"/>
      <c r="J45" s="62"/>
      <c r="K45" s="62"/>
      <c r="L45" s="39"/>
      <c r="M45" s="60"/>
      <c r="N45" s="39"/>
      <c r="O45" s="41"/>
      <c r="P45" s="21"/>
      <c r="Q45" s="21"/>
      <c r="R45" s="6"/>
      <c r="S45" s="6"/>
      <c r="T45" s="11"/>
      <c r="U45" s="11"/>
    </row>
    <row r="46" spans="1:21" s="9" customFormat="1" ht="13.5" customHeight="1">
      <c r="A46" s="5"/>
      <c r="B46" s="5"/>
      <c r="C46" s="8"/>
      <c r="D46" s="8"/>
      <c r="E46" s="5"/>
      <c r="F46" s="43"/>
      <c r="G46" s="8"/>
      <c r="H46" s="60"/>
      <c r="I46" s="60"/>
      <c r="J46" s="62"/>
      <c r="K46" s="62"/>
      <c r="L46" s="39"/>
      <c r="M46" s="60"/>
      <c r="N46" s="39"/>
      <c r="O46" s="41"/>
      <c r="P46" s="21"/>
      <c r="Q46" s="21"/>
      <c r="R46" s="6"/>
      <c r="S46" s="6"/>
      <c r="T46" s="11"/>
      <c r="U46" s="11"/>
    </row>
    <row r="47" spans="1:21" s="9" customFormat="1" ht="13.5" customHeight="1">
      <c r="A47" s="5"/>
      <c r="B47" s="5"/>
      <c r="C47" s="8"/>
      <c r="D47" s="8"/>
      <c r="E47" s="5"/>
      <c r="F47" s="43"/>
      <c r="G47" s="8"/>
      <c r="H47" s="60"/>
      <c r="I47" s="60"/>
      <c r="J47" s="62"/>
      <c r="K47" s="62"/>
      <c r="L47" s="39"/>
      <c r="M47" s="60"/>
      <c r="N47" s="39"/>
      <c r="O47" s="41"/>
      <c r="P47" s="21"/>
      <c r="Q47" s="21"/>
      <c r="R47" s="6"/>
      <c r="S47" s="6"/>
      <c r="T47" s="11"/>
      <c r="U47" s="11"/>
    </row>
    <row r="48" spans="1:21" s="9" customFormat="1" ht="13.5" customHeight="1">
      <c r="A48" s="5"/>
      <c r="B48" s="5"/>
      <c r="C48" s="8"/>
      <c r="D48" s="8"/>
      <c r="E48" s="5"/>
      <c r="F48" s="43"/>
      <c r="G48" s="8"/>
      <c r="H48" s="60"/>
      <c r="I48" s="60"/>
      <c r="J48" s="62"/>
      <c r="K48" s="62"/>
      <c r="L48" s="39"/>
      <c r="M48" s="60"/>
      <c r="N48" s="39"/>
      <c r="O48" s="41"/>
      <c r="P48" s="21"/>
      <c r="Q48" s="21"/>
      <c r="R48" s="6"/>
      <c r="S48" s="6"/>
      <c r="T48" s="11"/>
      <c r="U48" s="11"/>
    </row>
    <row r="49" spans="1:21" s="9" customFormat="1" ht="13.5" customHeight="1">
      <c r="A49" s="5"/>
      <c r="B49" s="5"/>
      <c r="C49" s="8"/>
      <c r="D49" s="8"/>
      <c r="E49" s="5"/>
      <c r="F49" s="43"/>
      <c r="G49" s="8"/>
      <c r="H49" s="60"/>
      <c r="I49" s="60"/>
      <c r="J49" s="62"/>
      <c r="K49" s="62"/>
      <c r="L49" s="39"/>
      <c r="M49" s="60"/>
      <c r="N49" s="39"/>
      <c r="O49" s="41"/>
      <c r="P49" s="21"/>
      <c r="Q49" s="21"/>
      <c r="R49" s="6"/>
      <c r="S49" s="6"/>
      <c r="T49" s="11"/>
      <c r="U49" s="11"/>
    </row>
    <row r="50" spans="1:21" s="9" customFormat="1" ht="13.5" customHeight="1">
      <c r="A50" s="5"/>
      <c r="B50" s="5"/>
      <c r="C50" s="8"/>
      <c r="D50" s="8"/>
      <c r="E50" s="5"/>
      <c r="F50" s="43"/>
      <c r="G50" s="8"/>
      <c r="H50" s="60"/>
      <c r="I50" s="60"/>
      <c r="J50" s="62"/>
      <c r="K50" s="62"/>
      <c r="L50" s="39"/>
      <c r="M50" s="60"/>
      <c r="N50" s="39"/>
      <c r="O50" s="41"/>
      <c r="P50" s="21"/>
      <c r="Q50" s="21"/>
      <c r="R50" s="6"/>
      <c r="S50" s="6"/>
      <c r="T50" s="11"/>
      <c r="U50" s="11"/>
    </row>
    <row r="51" spans="1:21" s="9" customFormat="1" ht="13.5" customHeight="1">
      <c r="A51" s="5"/>
      <c r="B51" s="5"/>
      <c r="C51" s="8"/>
      <c r="D51" s="8"/>
      <c r="E51" s="5"/>
      <c r="F51" s="43"/>
      <c r="G51" s="8"/>
      <c r="H51" s="60"/>
      <c r="I51" s="60"/>
      <c r="J51" s="62"/>
      <c r="K51" s="62"/>
      <c r="L51" s="39"/>
      <c r="M51" s="60"/>
      <c r="N51" s="39"/>
      <c r="O51" s="41"/>
      <c r="P51" s="21"/>
      <c r="Q51" s="21"/>
      <c r="R51" s="12"/>
      <c r="S51" s="12"/>
      <c r="T51" s="11"/>
      <c r="U51" s="11"/>
    </row>
    <row r="52" spans="1:21" s="9" customFormat="1" ht="13.5" customHeight="1">
      <c r="A52" s="5"/>
      <c r="B52" s="5"/>
      <c r="C52" s="8"/>
      <c r="D52" s="8"/>
      <c r="E52" s="5"/>
      <c r="F52" s="43"/>
      <c r="G52" s="8"/>
      <c r="H52" s="60"/>
      <c r="I52" s="60"/>
      <c r="J52" s="62"/>
      <c r="K52" s="62"/>
      <c r="L52" s="39"/>
      <c r="M52" s="60"/>
      <c r="N52" s="39"/>
      <c r="O52" s="41"/>
      <c r="P52" s="21"/>
      <c r="Q52" s="21"/>
      <c r="R52" s="12"/>
      <c r="S52" s="12"/>
      <c r="T52" s="11"/>
      <c r="U52" s="11"/>
    </row>
    <row r="53" spans="1:21" s="9" customFormat="1" ht="13.5" customHeight="1">
      <c r="A53" s="5"/>
      <c r="B53" s="5"/>
      <c r="C53" s="8"/>
      <c r="D53" s="8"/>
      <c r="E53" s="5"/>
      <c r="F53" s="43"/>
      <c r="G53" s="8"/>
      <c r="H53" s="60"/>
      <c r="I53" s="60"/>
      <c r="J53" s="62"/>
      <c r="K53" s="62"/>
      <c r="L53" s="39"/>
      <c r="M53" s="60"/>
      <c r="N53" s="39"/>
      <c r="O53" s="41"/>
      <c r="P53" s="21"/>
      <c r="Q53" s="21"/>
      <c r="R53" s="12"/>
      <c r="S53" s="12"/>
      <c r="T53" s="11"/>
      <c r="U53" s="11"/>
    </row>
    <row r="54" spans="1:21" s="9" customFormat="1" ht="13.5" customHeight="1">
      <c r="A54" s="5"/>
      <c r="B54" s="5"/>
      <c r="C54" s="8"/>
      <c r="D54" s="8"/>
      <c r="E54" s="5"/>
      <c r="F54" s="43"/>
      <c r="G54" s="8"/>
      <c r="H54" s="60"/>
      <c r="I54" s="60"/>
      <c r="J54" s="62"/>
      <c r="K54" s="62"/>
      <c r="L54" s="39"/>
      <c r="M54" s="60"/>
      <c r="N54" s="39"/>
      <c r="O54" s="41"/>
      <c r="P54" s="21"/>
      <c r="Q54" s="21"/>
      <c r="R54" s="12"/>
      <c r="S54" s="12"/>
      <c r="T54" s="11"/>
      <c r="U54" s="11"/>
    </row>
    <row r="55" spans="1:21" s="9" customFormat="1" ht="13.5" customHeight="1">
      <c r="A55" s="5"/>
      <c r="B55" s="5"/>
      <c r="C55" s="8"/>
      <c r="D55" s="8"/>
      <c r="E55" s="5"/>
      <c r="F55" s="43"/>
      <c r="G55" s="8"/>
      <c r="H55" s="60"/>
      <c r="I55" s="60"/>
      <c r="J55" s="62"/>
      <c r="K55" s="62"/>
      <c r="L55" s="39"/>
      <c r="M55" s="60"/>
      <c r="N55" s="39"/>
      <c r="O55" s="41"/>
      <c r="P55" s="21"/>
      <c r="Q55" s="21"/>
      <c r="R55" s="12"/>
      <c r="S55" s="12"/>
      <c r="T55" s="11"/>
      <c r="U55" s="11"/>
    </row>
    <row r="56" spans="1:21" s="9" customFormat="1" ht="13.5" customHeight="1">
      <c r="A56" s="5"/>
      <c r="B56" s="5"/>
      <c r="C56" s="8"/>
      <c r="D56" s="8"/>
      <c r="E56" s="5"/>
      <c r="F56" s="43"/>
      <c r="G56" s="8"/>
      <c r="H56" s="60"/>
      <c r="I56" s="60"/>
      <c r="J56" s="62"/>
      <c r="K56" s="62"/>
      <c r="L56" s="39"/>
      <c r="M56" s="60"/>
      <c r="N56" s="39"/>
      <c r="O56" s="41"/>
      <c r="P56" s="21"/>
      <c r="Q56" s="21"/>
      <c r="R56" s="12"/>
      <c r="S56" s="12"/>
      <c r="T56" s="11"/>
      <c r="U56" s="11"/>
    </row>
    <row r="57" spans="1:21" s="9" customFormat="1" ht="13.5" customHeight="1">
      <c r="A57" s="5"/>
      <c r="B57" s="5"/>
      <c r="C57" s="8"/>
      <c r="D57" s="8"/>
      <c r="E57" s="5"/>
      <c r="F57" s="38"/>
      <c r="G57" s="8"/>
      <c r="H57" s="60"/>
      <c r="I57" s="60"/>
      <c r="J57" s="62"/>
      <c r="K57" s="62"/>
      <c r="L57" s="39"/>
      <c r="M57" s="60"/>
      <c r="N57" s="39"/>
      <c r="O57" s="41"/>
      <c r="P57" s="21"/>
      <c r="Q57" s="21"/>
      <c r="R57" s="12"/>
      <c r="S57" s="12"/>
      <c r="T57" s="11"/>
      <c r="U57" s="11"/>
    </row>
    <row r="58" spans="1:21" s="9" customFormat="1" ht="22.5" customHeight="1">
      <c r="A58" s="5"/>
      <c r="B58" s="5"/>
      <c r="C58" s="451"/>
      <c r="D58" s="451"/>
      <c r="E58" s="451"/>
      <c r="F58" s="38"/>
      <c r="G58" s="8"/>
      <c r="H58" s="62"/>
      <c r="I58" s="62"/>
      <c r="J58" s="62"/>
      <c r="K58" s="111"/>
      <c r="L58" s="40"/>
      <c r="M58" s="62"/>
      <c r="N58" s="40"/>
      <c r="O58" s="49"/>
      <c r="P58" s="102"/>
      <c r="Q58" s="102"/>
      <c r="R58" s="12"/>
      <c r="S58" s="12"/>
      <c r="T58" s="11"/>
      <c r="U58" s="11"/>
    </row>
    <row r="59" spans="1:21">
      <c r="F59" s="51"/>
      <c r="H59" s="63"/>
      <c r="I59" s="63"/>
      <c r="L59" s="53"/>
      <c r="M59" s="63"/>
      <c r="N59" s="53"/>
    </row>
    <row r="60" spans="1:21">
      <c r="F60" s="51"/>
      <c r="H60" s="63"/>
      <c r="I60" s="63"/>
      <c r="L60" s="53"/>
      <c r="M60" s="63"/>
      <c r="N60" s="53"/>
    </row>
    <row r="61" spans="1:21">
      <c r="F61" s="51"/>
      <c r="H61" s="63"/>
      <c r="I61" s="63"/>
      <c r="L61" s="53"/>
      <c r="M61" s="63"/>
      <c r="N61" s="53"/>
    </row>
    <row r="62" spans="1:21">
      <c r="F62" s="51"/>
      <c r="H62" s="63"/>
      <c r="I62" s="63"/>
      <c r="L62" s="53"/>
      <c r="M62" s="63"/>
      <c r="N62" s="53"/>
    </row>
    <row r="63" spans="1:21">
      <c r="F63" s="51"/>
      <c r="H63" s="63"/>
      <c r="I63" s="63"/>
      <c r="L63" s="53"/>
      <c r="M63" s="63"/>
      <c r="N63" s="53"/>
    </row>
    <row r="64" spans="1:21" s="12" customFormat="1">
      <c r="A64" s="50"/>
      <c r="B64" s="50"/>
      <c r="C64" s="50"/>
      <c r="D64" s="50"/>
      <c r="F64" s="51"/>
      <c r="G64" s="52"/>
      <c r="H64" s="63"/>
      <c r="I64" s="63"/>
      <c r="J64" s="64"/>
      <c r="K64" s="64"/>
      <c r="L64" s="53"/>
      <c r="M64" s="63"/>
      <c r="N64" s="53"/>
      <c r="O64" s="54"/>
      <c r="P64" s="103"/>
      <c r="Q64" s="103"/>
      <c r="T64" s="13"/>
      <c r="U64" s="13"/>
    </row>
  </sheetData>
  <protectedRanges>
    <protectedRange sqref="L14:Q15" name="범위1_1"/>
    <protectedRange sqref="E14:E15" name="범위1_1_14"/>
    <protectedRange sqref="F14:J15" name="범위1_1_14_1"/>
    <protectedRange sqref="K14:K15" name="범위1_1_1_10"/>
    <protectedRange sqref="D14:D15" name="범위1_1_14_2"/>
  </protectedRanges>
  <mergeCells count="16"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  <mergeCell ref="Q12:Q13"/>
    <mergeCell ref="O12:O13"/>
    <mergeCell ref="P12:P13"/>
    <mergeCell ref="A16:E16"/>
    <mergeCell ref="C58:E58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3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026F-A11C-4495-874D-1DE93800E339}">
  <sheetPr>
    <tabColor rgb="FF00B0F0"/>
    <pageSetUpPr fitToPage="1"/>
  </sheetPr>
  <dimension ref="A1:V113"/>
  <sheetViews>
    <sheetView showGridLines="0" tabSelected="1" topLeftCell="A43" zoomScaleNormal="100" workbookViewId="0">
      <selection activeCell="B16" sqref="B16"/>
    </sheetView>
  </sheetViews>
  <sheetFormatPr defaultColWidth="10" defaultRowHeight="13.8"/>
  <cols>
    <col min="1" max="1" width="17" style="50" customWidth="1"/>
    <col min="2" max="2" width="25.59765625" style="50" customWidth="1"/>
    <col min="3" max="3" width="60.5" style="50" customWidth="1"/>
    <col min="4" max="4" width="21.09765625" style="12" customWidth="1"/>
    <col min="5" max="5" width="11.69921875" style="55" customWidth="1"/>
    <col min="6" max="6" width="10.09765625" style="52" customWidth="1"/>
    <col min="7" max="7" width="11.5" style="64" customWidth="1"/>
    <col min="8" max="9" width="11.5" style="64" bestFit="1" customWidth="1"/>
    <col min="10" max="10" width="11.69921875" style="155" customWidth="1"/>
    <col min="11" max="11" width="18.59765625" style="56" customWidth="1"/>
    <col min="12" max="12" width="18.59765625" style="64" customWidth="1"/>
    <col min="13" max="13" width="25.59765625" style="309" customWidth="1"/>
    <col min="14" max="14" width="23.8984375" style="64" customWidth="1"/>
    <col min="15" max="15" width="18.59765625" style="56" customWidth="1"/>
    <col min="16" max="16" width="18.59765625" style="54" customWidth="1"/>
    <col min="17" max="17" width="28.3984375" style="103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5"/>
      <c r="D1" s="6"/>
      <c r="E1" s="7"/>
      <c r="F1" s="8"/>
      <c r="G1" s="107"/>
      <c r="H1" s="57"/>
      <c r="I1" s="57"/>
      <c r="J1" s="147"/>
      <c r="L1" s="57"/>
      <c r="M1" s="62"/>
      <c r="N1" s="57"/>
      <c r="O1" s="5"/>
      <c r="P1" s="10" t="s">
        <v>133</v>
      </c>
      <c r="Q1" s="48"/>
      <c r="R1" s="6"/>
      <c r="S1" s="5"/>
      <c r="T1" s="6"/>
      <c r="U1" s="11"/>
      <c r="V1" s="11"/>
    </row>
    <row r="2" spans="1:22" s="9" customFormat="1" ht="14.4">
      <c r="A2" s="5"/>
      <c r="B2" s="5"/>
      <c r="C2" s="5"/>
      <c r="D2" s="6"/>
      <c r="E2" s="7"/>
      <c r="F2" s="8"/>
      <c r="G2" s="107"/>
      <c r="H2" s="57"/>
      <c r="I2" s="57"/>
      <c r="J2" s="147"/>
      <c r="L2" s="57"/>
      <c r="M2" s="62"/>
      <c r="N2" s="57"/>
      <c r="O2" s="5"/>
      <c r="P2" s="10" t="s">
        <v>1</v>
      </c>
      <c r="Q2" s="48"/>
      <c r="R2" s="315" t="s">
        <v>90</v>
      </c>
      <c r="S2" s="305" t="s">
        <v>91</v>
      </c>
      <c r="T2" s="316" t="s">
        <v>92</v>
      </c>
      <c r="U2" s="11"/>
      <c r="V2" s="11"/>
    </row>
    <row r="3" spans="1:22" s="9" customFormat="1" ht="14.4">
      <c r="A3" s="5"/>
      <c r="B3" s="5"/>
      <c r="C3" s="5"/>
      <c r="D3" s="6"/>
      <c r="E3" s="7"/>
      <c r="F3" s="8"/>
      <c r="G3" s="107"/>
      <c r="H3" s="57"/>
      <c r="I3" s="57"/>
      <c r="J3" s="147"/>
      <c r="L3" s="57"/>
      <c r="M3" s="62"/>
      <c r="N3" s="57"/>
      <c r="O3" s="5"/>
      <c r="P3" s="10" t="s">
        <v>2</v>
      </c>
      <c r="Q3" s="48"/>
      <c r="R3" s="16"/>
      <c r="S3" s="305" t="s">
        <v>93</v>
      </c>
      <c r="T3" s="316" t="s">
        <v>94</v>
      </c>
      <c r="U3" s="11"/>
      <c r="V3" s="11"/>
    </row>
    <row r="4" spans="1:22" s="9" customFormat="1" ht="14.4">
      <c r="A4" s="5"/>
      <c r="B4" s="5"/>
      <c r="C4" s="5"/>
      <c r="D4" s="6"/>
      <c r="E4" s="7"/>
      <c r="F4" s="8"/>
      <c r="G4" s="107"/>
      <c r="H4" s="57"/>
      <c r="I4" s="57"/>
      <c r="J4" s="147"/>
      <c r="L4" s="57"/>
      <c r="M4" s="62"/>
      <c r="N4" s="57"/>
      <c r="O4" s="5"/>
      <c r="P4" s="10" t="s">
        <v>3</v>
      </c>
      <c r="Q4" s="48"/>
      <c r="R4" s="16"/>
      <c r="S4" s="305" t="s">
        <v>95</v>
      </c>
      <c r="T4" s="316" t="s">
        <v>96</v>
      </c>
      <c r="U4" s="11"/>
      <c r="V4" s="11"/>
    </row>
    <row r="5" spans="1:22" s="9" customFormat="1" ht="14.4">
      <c r="A5" s="5"/>
      <c r="B5" s="5"/>
      <c r="C5" s="5"/>
      <c r="D5" s="6"/>
      <c r="E5" s="7"/>
      <c r="F5" s="8"/>
      <c r="G5" s="107"/>
      <c r="H5" s="57"/>
      <c r="I5" s="57"/>
      <c r="J5" s="147"/>
      <c r="L5" s="57"/>
      <c r="M5" s="62"/>
      <c r="N5" s="57"/>
      <c r="O5" s="5"/>
      <c r="P5" s="10" t="s">
        <v>4</v>
      </c>
      <c r="Q5" s="48"/>
      <c r="R5" s="16"/>
      <c r="S5" s="305" t="s">
        <v>97</v>
      </c>
      <c r="T5" s="316" t="s">
        <v>98</v>
      </c>
      <c r="U5" s="11"/>
      <c r="V5" s="11"/>
    </row>
    <row r="6" spans="1:22" ht="47.7" customHeight="1">
      <c r="A6" s="420" t="s">
        <v>134</v>
      </c>
      <c r="B6" s="404"/>
      <c r="C6" s="404"/>
      <c r="D6" s="404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404"/>
    </row>
    <row r="7" spans="1:22" ht="21" customHeight="1">
      <c r="A7" s="164" t="s">
        <v>100</v>
      </c>
      <c r="B7" s="164" t="s">
        <v>101</v>
      </c>
      <c r="C7" s="165"/>
      <c r="D7" s="165"/>
      <c r="E7" s="165"/>
      <c r="F7" s="165"/>
      <c r="G7" s="129"/>
      <c r="H7" s="129"/>
      <c r="I7" s="129"/>
      <c r="J7" s="148"/>
      <c r="K7" s="129"/>
      <c r="L7" s="129"/>
      <c r="M7" s="129"/>
      <c r="N7" s="129"/>
      <c r="O7" s="129"/>
      <c r="P7" s="129"/>
      <c r="Q7" s="12"/>
      <c r="S7" s="13"/>
      <c r="T7" s="13"/>
      <c r="U7" s="14"/>
      <c r="V7" s="14"/>
    </row>
    <row r="8" spans="1:22" ht="21" customHeight="1">
      <c r="A8" s="164"/>
      <c r="B8" s="164" t="s">
        <v>102</v>
      </c>
      <c r="C8" s="165"/>
      <c r="D8" s="165"/>
      <c r="E8" s="165"/>
      <c r="F8" s="165"/>
      <c r="G8" s="129"/>
      <c r="H8" s="129"/>
      <c r="I8" s="129"/>
      <c r="J8" s="148"/>
      <c r="K8" s="129"/>
      <c r="L8" s="129"/>
      <c r="M8" s="129"/>
      <c r="N8" s="129"/>
      <c r="O8" s="129"/>
      <c r="P8" s="129"/>
      <c r="Q8" s="12"/>
      <c r="S8" s="13"/>
      <c r="T8" s="13"/>
      <c r="U8" s="14"/>
      <c r="V8" s="14"/>
    </row>
    <row r="9" spans="1:22" s="23" customFormat="1" ht="21" customHeight="1" thickBot="1">
      <c r="A9" s="164" t="s">
        <v>103</v>
      </c>
      <c r="B9" s="164" t="str">
        <f>PL!V8</f>
        <v>PGU-DE-0149</v>
      </c>
      <c r="C9" s="164"/>
      <c r="D9" s="166"/>
      <c r="E9" s="32"/>
      <c r="F9" s="167"/>
      <c r="G9" s="18"/>
      <c r="H9" s="58"/>
      <c r="I9" s="58"/>
      <c r="J9" s="149"/>
      <c r="K9" s="108"/>
      <c r="L9" s="19"/>
      <c r="M9" s="108"/>
      <c r="N9" s="19"/>
      <c r="O9" s="21"/>
      <c r="P9" s="21"/>
      <c r="Q9" s="16"/>
      <c r="R9" s="16"/>
      <c r="S9" s="22"/>
      <c r="T9" s="22"/>
    </row>
    <row r="10" spans="1:22" s="23" customFormat="1" ht="21" customHeight="1">
      <c r="A10" s="281" t="s">
        <v>104</v>
      </c>
      <c r="B10" s="263" t="str">
        <f>PL!B13</f>
        <v>Branch of JSC "Doosan Enerbility" in the Turkestan region</v>
      </c>
      <c r="C10" s="263"/>
      <c r="D10" s="287"/>
      <c r="E10" s="288"/>
      <c r="F10" s="267"/>
      <c r="G10" s="18"/>
      <c r="H10" s="58"/>
      <c r="I10" s="58"/>
      <c r="J10" s="149"/>
      <c r="K10" s="108"/>
      <c r="L10" s="19"/>
      <c r="M10" s="108"/>
      <c r="N10" s="19"/>
      <c r="O10" s="21"/>
      <c r="P10" s="21"/>
      <c r="Q10" s="16"/>
      <c r="R10" s="16"/>
      <c r="S10" s="22"/>
      <c r="T10" s="22"/>
    </row>
    <row r="11" spans="1:22" s="23" customFormat="1" ht="21" customHeight="1" thickBot="1">
      <c r="A11" s="266" t="s">
        <v>105</v>
      </c>
      <c r="B11" s="269" t="str">
        <f>PL!B14</f>
        <v>321 Tauke Khan Avenue, Turkestan region, Turkestan, Kazakhstan, 161200</v>
      </c>
      <c r="C11" s="269"/>
      <c r="D11" s="270"/>
      <c r="E11" s="289"/>
      <c r="F11" s="268"/>
      <c r="G11" s="18"/>
      <c r="H11" s="58"/>
      <c r="I11" s="58"/>
      <c r="J11" s="149"/>
      <c r="K11" s="108"/>
      <c r="L11" s="19"/>
      <c r="M11" s="108"/>
      <c r="N11" s="19"/>
      <c r="O11" s="21"/>
      <c r="P11" s="21"/>
      <c r="Q11" s="16"/>
      <c r="R11" s="16"/>
      <c r="S11" s="22"/>
      <c r="T11" s="22"/>
    </row>
    <row r="12" spans="1:22" s="26" customFormat="1" ht="23.7" customHeight="1">
      <c r="A12" s="466" t="s">
        <v>106</v>
      </c>
      <c r="B12" s="468" t="s">
        <v>135</v>
      </c>
      <c r="C12" s="468" t="s">
        <v>109</v>
      </c>
      <c r="D12" s="468" t="s">
        <v>136</v>
      </c>
      <c r="E12" s="470" t="s">
        <v>111</v>
      </c>
      <c r="F12" s="470"/>
      <c r="G12" s="471" t="s">
        <v>112</v>
      </c>
      <c r="H12" s="471"/>
      <c r="I12" s="471"/>
      <c r="J12" s="471"/>
      <c r="K12" s="464" t="s">
        <v>113</v>
      </c>
      <c r="L12" s="472" t="s">
        <v>114</v>
      </c>
      <c r="M12" s="472" t="s">
        <v>137</v>
      </c>
      <c r="N12" s="472" t="s">
        <v>138</v>
      </c>
      <c r="O12" s="464" t="s">
        <v>139</v>
      </c>
      <c r="P12" s="474" t="s">
        <v>140</v>
      </c>
      <c r="Q12" s="476" t="s">
        <v>141</v>
      </c>
      <c r="R12" s="24"/>
      <c r="S12" s="25"/>
      <c r="T12" s="25"/>
      <c r="U12" s="25"/>
      <c r="V12" s="25"/>
    </row>
    <row r="13" spans="1:22" s="26" customFormat="1" ht="39" customHeight="1">
      <c r="A13" s="467"/>
      <c r="B13" s="469"/>
      <c r="C13" s="469"/>
      <c r="D13" s="469"/>
      <c r="E13" s="310" t="s">
        <v>142</v>
      </c>
      <c r="F13" s="311" t="s">
        <v>143</v>
      </c>
      <c r="G13" s="312" t="s">
        <v>121</v>
      </c>
      <c r="H13" s="312" t="s">
        <v>122</v>
      </c>
      <c r="I13" s="312" t="s">
        <v>123</v>
      </c>
      <c r="J13" s="313" t="s">
        <v>124</v>
      </c>
      <c r="K13" s="465"/>
      <c r="L13" s="473"/>
      <c r="M13" s="473"/>
      <c r="N13" s="473"/>
      <c r="O13" s="465"/>
      <c r="P13" s="475"/>
      <c r="Q13" s="477"/>
      <c r="R13" s="24"/>
      <c r="S13" s="25"/>
      <c r="T13" s="25"/>
      <c r="U13" s="25"/>
      <c r="V13" s="25"/>
    </row>
    <row r="14" spans="1:22" s="105" customFormat="1" ht="39.75" customHeight="1">
      <c r="A14" s="203">
        <v>1</v>
      </c>
      <c r="B14" s="204" t="s">
        <v>144</v>
      </c>
      <c r="C14" s="344" t="s">
        <v>192</v>
      </c>
      <c r="D14" s="205"/>
      <c r="E14" s="28">
        <v>1</v>
      </c>
      <c r="F14" s="205" t="s">
        <v>145</v>
      </c>
      <c r="G14" s="59"/>
      <c r="H14" s="59"/>
      <c r="I14" s="106"/>
      <c r="J14" s="150"/>
      <c r="K14" s="29"/>
      <c r="L14" s="59"/>
      <c r="M14" s="156" t="s">
        <v>193</v>
      </c>
      <c r="N14" s="156" t="s">
        <v>194</v>
      </c>
      <c r="O14" s="30"/>
      <c r="P14" s="27"/>
      <c r="Q14" s="314"/>
      <c r="R14" s="31"/>
      <c r="S14" s="32"/>
      <c r="T14" s="33"/>
      <c r="U14" s="32"/>
      <c r="V14" s="104"/>
    </row>
    <row r="15" spans="1:22" s="146" customFormat="1" ht="39.75" customHeight="1">
      <c r="A15" s="135"/>
      <c r="B15" s="136"/>
      <c r="C15" s="137"/>
      <c r="D15" s="139"/>
      <c r="E15" s="138"/>
      <c r="F15" s="139"/>
      <c r="G15" s="140">
        <v>102</v>
      </c>
      <c r="H15" s="140">
        <v>102</v>
      </c>
      <c r="I15" s="140">
        <v>232</v>
      </c>
      <c r="J15" s="322">
        <f>(G15*H15*I15)/1000000</f>
        <v>2.4137279999999999</v>
      </c>
      <c r="K15" s="140">
        <v>200</v>
      </c>
      <c r="L15" s="140">
        <v>335</v>
      </c>
      <c r="M15" s="141"/>
      <c r="N15" s="141"/>
      <c r="O15" s="141"/>
      <c r="P15" s="137"/>
      <c r="Q15" s="142"/>
      <c r="R15" s="31"/>
      <c r="S15" s="143"/>
      <c r="T15" s="144"/>
      <c r="U15" s="143"/>
      <c r="V15" s="145"/>
    </row>
    <row r="16" spans="1:22" s="105" customFormat="1" ht="39.75" customHeight="1">
      <c r="A16" s="203">
        <v>2</v>
      </c>
      <c r="B16" s="204" t="s">
        <v>279</v>
      </c>
      <c r="C16" s="344" t="s">
        <v>195</v>
      </c>
      <c r="D16" s="348"/>
      <c r="E16" s="28">
        <v>1</v>
      </c>
      <c r="F16" s="205" t="s">
        <v>196</v>
      </c>
      <c r="G16" s="59"/>
      <c r="H16" s="59"/>
      <c r="I16" s="106"/>
      <c r="J16" s="321"/>
      <c r="K16" s="29"/>
      <c r="L16" s="59"/>
      <c r="M16" s="345" t="s">
        <v>224</v>
      </c>
      <c r="N16" s="307"/>
      <c r="O16" s="30"/>
      <c r="P16" s="27"/>
      <c r="Q16" s="351"/>
      <c r="R16" s="31"/>
      <c r="S16" s="32"/>
      <c r="T16" s="33"/>
      <c r="U16" s="32"/>
      <c r="V16" s="104"/>
    </row>
    <row r="17" spans="1:22" s="146" customFormat="1" ht="39.75" customHeight="1">
      <c r="A17" s="346"/>
      <c r="B17" s="347"/>
      <c r="C17" s="344" t="s">
        <v>213</v>
      </c>
      <c r="D17" s="348"/>
      <c r="E17" s="28">
        <v>8</v>
      </c>
      <c r="F17" s="205" t="s">
        <v>196</v>
      </c>
      <c r="G17" s="59"/>
      <c r="H17" s="59"/>
      <c r="I17" s="106"/>
      <c r="J17" s="321"/>
      <c r="K17" s="29"/>
      <c r="L17" s="59"/>
      <c r="M17" s="345" t="s">
        <v>224</v>
      </c>
      <c r="N17" s="307"/>
      <c r="O17" s="30"/>
      <c r="P17" s="27"/>
      <c r="Q17" s="352" t="s">
        <v>212</v>
      </c>
      <c r="R17" s="31"/>
      <c r="S17" s="143"/>
      <c r="T17" s="144"/>
      <c r="U17" s="143"/>
      <c r="V17" s="145"/>
    </row>
    <row r="18" spans="1:22" s="36" customFormat="1" ht="39.75" customHeight="1">
      <c r="A18" s="346"/>
      <c r="B18" s="347"/>
      <c r="C18" s="344" t="s">
        <v>214</v>
      </c>
      <c r="D18" s="348"/>
      <c r="E18" s="28">
        <v>1</v>
      </c>
      <c r="F18" s="205" t="s">
        <v>196</v>
      </c>
      <c r="G18" s="59"/>
      <c r="H18" s="59"/>
      <c r="I18" s="106"/>
      <c r="J18" s="321"/>
      <c r="K18" s="29"/>
      <c r="L18" s="59"/>
      <c r="M18" s="345" t="s">
        <v>224</v>
      </c>
      <c r="N18" s="307"/>
      <c r="O18" s="30"/>
      <c r="P18" s="27"/>
      <c r="Q18" s="351">
        <v>7634</v>
      </c>
      <c r="R18" s="34"/>
      <c r="S18" s="34"/>
      <c r="T18" s="34"/>
      <c r="U18" s="35"/>
      <c r="V18" s="35"/>
    </row>
    <row r="19" spans="1:22" s="9" customFormat="1" ht="39.75" customHeight="1">
      <c r="A19" s="346"/>
      <c r="B19" s="347"/>
      <c r="C19" s="344" t="s">
        <v>215</v>
      </c>
      <c r="D19" s="348"/>
      <c r="E19" s="28">
        <v>1</v>
      </c>
      <c r="F19" s="205" t="s">
        <v>196</v>
      </c>
      <c r="G19" s="59"/>
      <c r="H19" s="59"/>
      <c r="I19" s="106"/>
      <c r="J19" s="321"/>
      <c r="K19" s="29"/>
      <c r="L19" s="59"/>
      <c r="M19" s="345" t="s">
        <v>224</v>
      </c>
      <c r="N19" s="307"/>
      <c r="O19" s="30"/>
      <c r="P19" s="27"/>
      <c r="Q19" s="351">
        <v>23060034</v>
      </c>
      <c r="R19" s="42"/>
      <c r="S19" s="42"/>
      <c r="T19" s="42"/>
      <c r="U19" s="11"/>
      <c r="V19" s="11"/>
    </row>
    <row r="20" spans="1:22" s="9" customFormat="1" ht="68.25" customHeight="1">
      <c r="A20" s="346"/>
      <c r="B20" s="347"/>
      <c r="C20" s="344" t="s">
        <v>218</v>
      </c>
      <c r="D20" s="348"/>
      <c r="E20" s="28">
        <v>4</v>
      </c>
      <c r="F20" s="205" t="s">
        <v>197</v>
      </c>
      <c r="G20" s="59"/>
      <c r="H20" s="59"/>
      <c r="I20" s="106"/>
      <c r="J20" s="321"/>
      <c r="K20" s="29"/>
      <c r="L20" s="59"/>
      <c r="M20" s="345" t="s">
        <v>224</v>
      </c>
      <c r="N20" s="349" t="s">
        <v>217</v>
      </c>
      <c r="O20" s="30"/>
      <c r="P20" s="27"/>
      <c r="Q20" s="352" t="s">
        <v>216</v>
      </c>
      <c r="R20" s="6"/>
      <c r="S20" s="6"/>
      <c r="T20" s="6"/>
      <c r="U20" s="11"/>
      <c r="V20" s="11"/>
    </row>
    <row r="21" spans="1:22" s="9" customFormat="1" ht="68.25" customHeight="1">
      <c r="A21" s="346"/>
      <c r="B21" s="347"/>
      <c r="C21" s="344" t="s">
        <v>198</v>
      </c>
      <c r="D21" s="348"/>
      <c r="E21" s="28">
        <v>3</v>
      </c>
      <c r="F21" s="205" t="s">
        <v>197</v>
      </c>
      <c r="G21" s="59"/>
      <c r="H21" s="59"/>
      <c r="I21" s="106"/>
      <c r="J21" s="321"/>
      <c r="K21" s="29"/>
      <c r="L21" s="59"/>
      <c r="M21" s="345" t="s">
        <v>224</v>
      </c>
      <c r="N21" s="349" t="s">
        <v>219</v>
      </c>
      <c r="O21" s="30"/>
      <c r="P21" s="27"/>
      <c r="Q21" s="351"/>
      <c r="R21" s="6"/>
      <c r="S21" s="6"/>
      <c r="T21" s="6"/>
      <c r="U21" s="11"/>
      <c r="V21" s="11"/>
    </row>
    <row r="22" spans="1:22" s="9" customFormat="1" ht="39.75" customHeight="1">
      <c r="A22" s="346"/>
      <c r="B22" s="347"/>
      <c r="C22" s="344" t="s">
        <v>220</v>
      </c>
      <c r="D22" s="348"/>
      <c r="E22" s="28">
        <v>1</v>
      </c>
      <c r="F22" s="205" t="s">
        <v>196</v>
      </c>
      <c r="G22" s="59"/>
      <c r="H22" s="59"/>
      <c r="I22" s="106"/>
      <c r="J22" s="321"/>
      <c r="K22" s="29"/>
      <c r="L22" s="59"/>
      <c r="M22" s="345" t="s">
        <v>224</v>
      </c>
      <c r="N22" s="307" t="s">
        <v>199</v>
      </c>
      <c r="O22" s="30"/>
      <c r="P22" s="27"/>
      <c r="Q22" s="351"/>
      <c r="R22" s="6"/>
      <c r="S22" s="6"/>
      <c r="T22" s="6"/>
      <c r="U22" s="11"/>
      <c r="V22" s="11"/>
    </row>
    <row r="23" spans="1:22" s="9" customFormat="1" ht="39.75" customHeight="1">
      <c r="A23" s="346"/>
      <c r="B23" s="347"/>
      <c r="C23" s="344" t="s">
        <v>222</v>
      </c>
      <c r="D23" s="348"/>
      <c r="E23" s="28">
        <v>8</v>
      </c>
      <c r="F23" s="205" t="s">
        <v>197</v>
      </c>
      <c r="G23" s="59"/>
      <c r="H23" s="59"/>
      <c r="I23" s="106"/>
      <c r="J23" s="321"/>
      <c r="K23" s="29"/>
      <c r="L23" s="59"/>
      <c r="M23" s="345" t="s">
        <v>224</v>
      </c>
      <c r="N23" s="349" t="s">
        <v>200</v>
      </c>
      <c r="O23" s="30"/>
      <c r="P23" s="27"/>
      <c r="Q23" s="352" t="s">
        <v>221</v>
      </c>
      <c r="R23" s="6"/>
      <c r="S23" s="6"/>
      <c r="T23" s="6"/>
      <c r="U23" s="11"/>
      <c r="V23" s="11"/>
    </row>
    <row r="24" spans="1:22" s="9" customFormat="1" ht="39.75" customHeight="1">
      <c r="A24" s="346"/>
      <c r="B24" s="347"/>
      <c r="C24" s="344" t="s">
        <v>225</v>
      </c>
      <c r="D24" s="348"/>
      <c r="E24" s="28">
        <v>2</v>
      </c>
      <c r="F24" s="205" t="s">
        <v>197</v>
      </c>
      <c r="G24" s="59"/>
      <c r="H24" s="59"/>
      <c r="I24" s="106"/>
      <c r="J24" s="321"/>
      <c r="K24" s="29"/>
      <c r="L24" s="59"/>
      <c r="M24" s="345" t="s">
        <v>224</v>
      </c>
      <c r="N24" s="349" t="s">
        <v>201</v>
      </c>
      <c r="O24" s="30"/>
      <c r="P24" s="27"/>
      <c r="Q24" s="351" t="s">
        <v>223</v>
      </c>
      <c r="R24" s="6"/>
      <c r="S24" s="6"/>
      <c r="T24" s="6"/>
      <c r="U24" s="11"/>
      <c r="V24" s="11"/>
    </row>
    <row r="25" spans="1:22" s="9" customFormat="1" ht="39.75" customHeight="1">
      <c r="A25" s="346"/>
      <c r="B25" s="347"/>
      <c r="C25" s="344" t="s">
        <v>226</v>
      </c>
      <c r="D25" s="348"/>
      <c r="E25" s="28">
        <v>1</v>
      </c>
      <c r="F25" s="205" t="s">
        <v>196</v>
      </c>
      <c r="G25" s="59"/>
      <c r="H25" s="59"/>
      <c r="I25" s="106"/>
      <c r="J25" s="321"/>
      <c r="K25" s="29"/>
      <c r="L25" s="59"/>
      <c r="M25" s="345" t="s">
        <v>224</v>
      </c>
      <c r="N25" s="349" t="s">
        <v>202</v>
      </c>
      <c r="O25" s="30"/>
      <c r="P25" s="27"/>
      <c r="Q25" s="351">
        <v>8095</v>
      </c>
      <c r="R25" s="6"/>
      <c r="S25" s="6"/>
      <c r="T25" s="6"/>
      <c r="U25" s="11"/>
      <c r="V25" s="11"/>
    </row>
    <row r="26" spans="1:22" s="48" customFormat="1" ht="81.75" customHeight="1">
      <c r="A26" s="346"/>
      <c r="B26" s="347"/>
      <c r="C26" s="344" t="s">
        <v>227</v>
      </c>
      <c r="D26" s="348"/>
      <c r="E26" s="28">
        <v>10</v>
      </c>
      <c r="F26" s="205" t="s">
        <v>197</v>
      </c>
      <c r="G26" s="59"/>
      <c r="H26" s="59"/>
      <c r="I26" s="106"/>
      <c r="J26" s="321"/>
      <c r="K26" s="29"/>
      <c r="L26" s="59"/>
      <c r="M26" s="345" t="s">
        <v>224</v>
      </c>
      <c r="N26" s="349" t="s">
        <v>203</v>
      </c>
      <c r="O26" s="30"/>
      <c r="P26" s="27"/>
      <c r="Q26" s="352" t="s">
        <v>228</v>
      </c>
      <c r="R26" s="6"/>
      <c r="S26" s="6"/>
      <c r="T26" s="6"/>
      <c r="U26" s="47"/>
      <c r="V26" s="47"/>
    </row>
    <row r="27" spans="1:22" s="48" customFormat="1" ht="55.5" customHeight="1">
      <c r="A27" s="346"/>
      <c r="B27" s="347"/>
      <c r="C27" s="344" t="s">
        <v>229</v>
      </c>
      <c r="D27" s="348"/>
      <c r="E27" s="28">
        <v>1</v>
      </c>
      <c r="F27" s="205" t="s">
        <v>196</v>
      </c>
      <c r="G27" s="59"/>
      <c r="H27" s="59"/>
      <c r="I27" s="106"/>
      <c r="J27" s="321"/>
      <c r="K27" s="29"/>
      <c r="L27" s="59"/>
      <c r="M27" s="345" t="s">
        <v>224</v>
      </c>
      <c r="N27" s="349" t="s">
        <v>204</v>
      </c>
      <c r="O27" s="30"/>
      <c r="P27" s="27"/>
      <c r="Q27" s="351">
        <v>53811</v>
      </c>
      <c r="R27" s="6"/>
      <c r="S27" s="6"/>
      <c r="T27" s="6"/>
      <c r="U27" s="47"/>
      <c r="V27" s="47"/>
    </row>
    <row r="28" spans="1:22" s="9" customFormat="1" ht="69.75" customHeight="1">
      <c r="A28" s="346"/>
      <c r="B28" s="347"/>
      <c r="C28" s="344" t="s">
        <v>230</v>
      </c>
      <c r="D28" s="348"/>
      <c r="E28" s="28">
        <v>1</v>
      </c>
      <c r="F28" s="205" t="s">
        <v>196</v>
      </c>
      <c r="G28" s="59"/>
      <c r="H28" s="59"/>
      <c r="I28" s="106"/>
      <c r="J28" s="321"/>
      <c r="K28" s="29"/>
      <c r="L28" s="59"/>
      <c r="M28" s="345" t="s">
        <v>224</v>
      </c>
      <c r="N28" s="349" t="s">
        <v>205</v>
      </c>
      <c r="O28" s="30"/>
      <c r="P28" s="27"/>
      <c r="Q28" s="351">
        <v>70439702</v>
      </c>
      <c r="R28" s="6"/>
      <c r="S28" s="6"/>
      <c r="T28" s="6"/>
      <c r="U28" s="11"/>
      <c r="V28" s="11"/>
    </row>
    <row r="29" spans="1:22" s="9" customFormat="1" ht="81" customHeight="1">
      <c r="A29" s="346"/>
      <c r="B29" s="347"/>
      <c r="C29" s="344" t="s">
        <v>231</v>
      </c>
      <c r="D29" s="348"/>
      <c r="E29" s="28">
        <v>2</v>
      </c>
      <c r="F29" s="205" t="s">
        <v>196</v>
      </c>
      <c r="G29" s="59"/>
      <c r="H29" s="59"/>
      <c r="I29" s="106"/>
      <c r="J29" s="321"/>
      <c r="K29" s="29"/>
      <c r="L29" s="59"/>
      <c r="M29" s="345" t="s">
        <v>224</v>
      </c>
      <c r="N29" s="307"/>
      <c r="O29" s="30"/>
      <c r="P29" s="27"/>
      <c r="Q29" s="351"/>
      <c r="R29" s="6"/>
      <c r="S29" s="6"/>
      <c r="T29" s="6"/>
      <c r="U29" s="11"/>
      <c r="V29" s="11"/>
    </row>
    <row r="30" spans="1:22" s="9" customFormat="1" ht="174.75" customHeight="1">
      <c r="A30" s="346"/>
      <c r="B30" s="347"/>
      <c r="C30" s="344" t="s">
        <v>232</v>
      </c>
      <c r="D30" s="348"/>
      <c r="E30" s="28">
        <v>1</v>
      </c>
      <c r="F30" s="205" t="s">
        <v>196</v>
      </c>
      <c r="G30" s="59"/>
      <c r="H30" s="59"/>
      <c r="I30" s="106"/>
      <c r="J30" s="321"/>
      <c r="K30" s="29"/>
      <c r="L30" s="59"/>
      <c r="M30" s="345" t="s">
        <v>224</v>
      </c>
      <c r="N30" s="307"/>
      <c r="O30" s="30"/>
      <c r="P30" s="27"/>
      <c r="Q30" s="351"/>
      <c r="R30" s="6"/>
      <c r="S30" s="6"/>
      <c r="T30" s="6"/>
      <c r="U30" s="11"/>
      <c r="V30" s="11"/>
    </row>
    <row r="31" spans="1:22" s="9" customFormat="1" ht="39.75" customHeight="1">
      <c r="A31" s="346"/>
      <c r="B31" s="347"/>
      <c r="C31" s="344" t="s">
        <v>233</v>
      </c>
      <c r="D31" s="348"/>
      <c r="E31" s="28">
        <v>1</v>
      </c>
      <c r="F31" s="205" t="s">
        <v>196</v>
      </c>
      <c r="G31" s="59"/>
      <c r="H31" s="59"/>
      <c r="I31" s="106"/>
      <c r="J31" s="321"/>
      <c r="K31" s="29"/>
      <c r="L31" s="59"/>
      <c r="M31" s="345" t="s">
        <v>224</v>
      </c>
      <c r="N31" s="307"/>
      <c r="O31" s="30"/>
      <c r="P31" s="27"/>
      <c r="Q31" s="351"/>
      <c r="R31" s="6"/>
      <c r="S31" s="6"/>
      <c r="T31" s="6"/>
      <c r="U31" s="11"/>
      <c r="V31" s="11"/>
    </row>
    <row r="32" spans="1:22" s="9" customFormat="1" ht="101.25" customHeight="1">
      <c r="A32" s="346"/>
      <c r="B32" s="347"/>
      <c r="C32" s="344" t="s">
        <v>234</v>
      </c>
      <c r="D32" s="348"/>
      <c r="E32" s="28">
        <v>2</v>
      </c>
      <c r="F32" s="205" t="s">
        <v>197</v>
      </c>
      <c r="G32" s="59"/>
      <c r="H32" s="59"/>
      <c r="I32" s="106"/>
      <c r="J32" s="321"/>
      <c r="K32" s="29"/>
      <c r="L32" s="59"/>
      <c r="M32" s="345" t="s">
        <v>224</v>
      </c>
      <c r="N32" s="349" t="s">
        <v>206</v>
      </c>
      <c r="O32" s="30"/>
      <c r="P32" s="27"/>
      <c r="Q32" s="351"/>
      <c r="R32" s="6"/>
      <c r="S32" s="6"/>
      <c r="T32" s="6"/>
      <c r="U32" s="11"/>
      <c r="V32" s="11"/>
    </row>
    <row r="33" spans="1:22" s="9" customFormat="1" ht="87.75" customHeight="1">
      <c r="A33" s="346"/>
      <c r="B33" s="347"/>
      <c r="C33" s="344" t="s">
        <v>235</v>
      </c>
      <c r="D33" s="348"/>
      <c r="E33" s="28">
        <v>2</v>
      </c>
      <c r="F33" s="205" t="s">
        <v>197</v>
      </c>
      <c r="G33" s="59"/>
      <c r="H33" s="59"/>
      <c r="I33" s="106"/>
      <c r="J33" s="321"/>
      <c r="K33" s="29"/>
      <c r="L33" s="59"/>
      <c r="M33" s="345" t="s">
        <v>224</v>
      </c>
      <c r="N33" s="349" t="s">
        <v>207</v>
      </c>
      <c r="O33" s="30"/>
      <c r="P33" s="27"/>
      <c r="Q33" s="351"/>
      <c r="R33" s="6"/>
      <c r="S33" s="6"/>
      <c r="T33" s="6"/>
      <c r="U33" s="11"/>
      <c r="V33" s="11"/>
    </row>
    <row r="34" spans="1:22" s="9" customFormat="1" ht="111.75" customHeight="1">
      <c r="A34" s="346"/>
      <c r="B34" s="347"/>
      <c r="C34" s="344" t="s">
        <v>237</v>
      </c>
      <c r="D34" s="348"/>
      <c r="E34" s="28">
        <v>4</v>
      </c>
      <c r="F34" s="205" t="s">
        <v>197</v>
      </c>
      <c r="G34" s="59"/>
      <c r="H34" s="59"/>
      <c r="I34" s="106"/>
      <c r="J34" s="321"/>
      <c r="K34" s="29"/>
      <c r="L34" s="59"/>
      <c r="M34" s="345" t="s">
        <v>224</v>
      </c>
      <c r="N34" s="307"/>
      <c r="O34" s="30"/>
      <c r="P34" s="27"/>
      <c r="Q34" s="351"/>
      <c r="R34" s="6"/>
      <c r="S34" s="6"/>
      <c r="T34" s="6"/>
      <c r="U34" s="11"/>
      <c r="V34" s="11"/>
    </row>
    <row r="35" spans="1:22" s="9" customFormat="1" ht="79.5" customHeight="1">
      <c r="A35" s="346"/>
      <c r="B35" s="347"/>
      <c r="C35" s="344" t="s">
        <v>236</v>
      </c>
      <c r="D35" s="348"/>
      <c r="E35" s="28">
        <v>2</v>
      </c>
      <c r="F35" s="205" t="s">
        <v>197</v>
      </c>
      <c r="G35" s="59"/>
      <c r="H35" s="59"/>
      <c r="I35" s="106"/>
      <c r="J35" s="321"/>
      <c r="K35" s="29"/>
      <c r="L35" s="59"/>
      <c r="M35" s="345" t="s">
        <v>224</v>
      </c>
      <c r="N35" s="307"/>
      <c r="O35" s="30"/>
      <c r="P35" s="27"/>
      <c r="Q35" s="351"/>
      <c r="R35" s="6"/>
      <c r="S35" s="6"/>
      <c r="T35" s="6"/>
      <c r="U35" s="11"/>
      <c r="V35" s="11"/>
    </row>
    <row r="36" spans="1:22" s="9" customFormat="1" ht="105" customHeight="1">
      <c r="A36" s="346"/>
      <c r="B36" s="347"/>
      <c r="C36" s="344" t="s">
        <v>238</v>
      </c>
      <c r="D36" s="348"/>
      <c r="E36" s="28">
        <v>2</v>
      </c>
      <c r="F36" s="205" t="s">
        <v>197</v>
      </c>
      <c r="G36" s="59"/>
      <c r="H36" s="59"/>
      <c r="I36" s="106"/>
      <c r="J36" s="321"/>
      <c r="K36" s="29"/>
      <c r="L36" s="59"/>
      <c r="M36" s="345" t="s">
        <v>224</v>
      </c>
      <c r="N36" s="307"/>
      <c r="O36" s="30"/>
      <c r="P36" s="27"/>
      <c r="Q36" s="351"/>
      <c r="R36" s="6"/>
      <c r="S36" s="6"/>
      <c r="T36" s="6"/>
      <c r="U36" s="11"/>
      <c r="V36" s="11"/>
    </row>
    <row r="37" spans="1:22" s="9" customFormat="1" ht="66.75" customHeight="1">
      <c r="A37" s="346"/>
      <c r="B37" s="347"/>
      <c r="C37" s="344" t="s">
        <v>239</v>
      </c>
      <c r="D37" s="348"/>
      <c r="E37" s="28">
        <v>1</v>
      </c>
      <c r="F37" s="205" t="s">
        <v>196</v>
      </c>
      <c r="G37" s="59"/>
      <c r="H37" s="59"/>
      <c r="I37" s="106"/>
      <c r="J37" s="321"/>
      <c r="K37" s="29"/>
      <c r="L37" s="59"/>
      <c r="M37" s="345" t="s">
        <v>224</v>
      </c>
      <c r="N37" s="307"/>
      <c r="O37" s="30"/>
      <c r="P37" s="27"/>
      <c r="Q37" s="351"/>
      <c r="R37" s="6"/>
      <c r="S37" s="6"/>
      <c r="T37" s="6"/>
      <c r="U37" s="11"/>
      <c r="V37" s="11"/>
    </row>
    <row r="38" spans="1:22" s="9" customFormat="1" ht="109.5" customHeight="1">
      <c r="A38" s="346"/>
      <c r="B38" s="347"/>
      <c r="C38" s="344" t="s">
        <v>240</v>
      </c>
      <c r="D38" s="348"/>
      <c r="E38" s="28">
        <v>4</v>
      </c>
      <c r="F38" s="205" t="s">
        <v>197</v>
      </c>
      <c r="G38" s="59"/>
      <c r="H38" s="59"/>
      <c r="I38" s="106"/>
      <c r="J38" s="321"/>
      <c r="K38" s="29"/>
      <c r="L38" s="59"/>
      <c r="M38" s="345" t="s">
        <v>224</v>
      </c>
      <c r="N38" s="307"/>
      <c r="O38" s="30"/>
      <c r="P38" s="27"/>
      <c r="Q38" s="351"/>
      <c r="R38" s="6"/>
      <c r="S38" s="6"/>
      <c r="T38" s="6"/>
      <c r="U38" s="11"/>
      <c r="V38" s="11"/>
    </row>
    <row r="39" spans="1:22" s="9" customFormat="1" ht="39.75" customHeight="1">
      <c r="A39" s="346"/>
      <c r="B39" s="347"/>
      <c r="C39" s="344" t="s">
        <v>241</v>
      </c>
      <c r="D39" s="348"/>
      <c r="E39" s="28">
        <v>2</v>
      </c>
      <c r="F39" s="205" t="s">
        <v>197</v>
      </c>
      <c r="G39" s="59"/>
      <c r="H39" s="59"/>
      <c r="I39" s="106"/>
      <c r="J39" s="321"/>
      <c r="K39" s="29"/>
      <c r="L39" s="59"/>
      <c r="M39" s="345" t="s">
        <v>224</v>
      </c>
      <c r="N39" s="349" t="s">
        <v>208</v>
      </c>
      <c r="O39" s="30"/>
      <c r="P39" s="27"/>
      <c r="Q39" s="351"/>
      <c r="R39" s="6"/>
      <c r="S39" s="6"/>
      <c r="T39" s="6"/>
      <c r="U39" s="11"/>
      <c r="V39" s="11"/>
    </row>
    <row r="40" spans="1:22" s="9" customFormat="1" ht="68.25" customHeight="1">
      <c r="A40" s="346"/>
      <c r="B40" s="347"/>
      <c r="C40" s="344" t="s">
        <v>243</v>
      </c>
      <c r="D40" s="348"/>
      <c r="E40" s="28">
        <v>3</v>
      </c>
      <c r="F40" s="205" t="s">
        <v>197</v>
      </c>
      <c r="G40" s="59"/>
      <c r="H40" s="59"/>
      <c r="I40" s="106"/>
      <c r="J40" s="321"/>
      <c r="K40" s="29"/>
      <c r="L40" s="59"/>
      <c r="M40" s="345" t="s">
        <v>224</v>
      </c>
      <c r="N40" s="349" t="s">
        <v>242</v>
      </c>
      <c r="O40" s="30"/>
      <c r="P40" s="27"/>
      <c r="Q40" s="352" t="s">
        <v>244</v>
      </c>
      <c r="R40" s="6"/>
      <c r="S40" s="6"/>
      <c r="T40" s="6"/>
      <c r="U40" s="11"/>
      <c r="V40" s="11"/>
    </row>
    <row r="41" spans="1:22" s="9" customFormat="1" ht="60" customHeight="1">
      <c r="A41" s="346"/>
      <c r="B41" s="347"/>
      <c r="C41" s="344" t="s">
        <v>245</v>
      </c>
      <c r="D41" s="348"/>
      <c r="E41" s="28">
        <v>3</v>
      </c>
      <c r="F41" s="205" t="s">
        <v>197</v>
      </c>
      <c r="G41" s="59"/>
      <c r="H41" s="59"/>
      <c r="I41" s="106"/>
      <c r="J41" s="321"/>
      <c r="K41" s="29"/>
      <c r="L41" s="59"/>
      <c r="M41" s="345" t="s">
        <v>224</v>
      </c>
      <c r="N41" s="349" t="s">
        <v>247</v>
      </c>
      <c r="O41" s="30"/>
      <c r="P41" s="27"/>
      <c r="Q41" s="351"/>
      <c r="R41" s="6"/>
      <c r="S41" s="6"/>
      <c r="T41" s="6"/>
      <c r="U41" s="11"/>
      <c r="V41" s="11"/>
    </row>
    <row r="42" spans="1:22" s="9" customFormat="1" ht="57.75" customHeight="1">
      <c r="A42" s="346"/>
      <c r="B42" s="347"/>
      <c r="C42" s="344" t="s">
        <v>246</v>
      </c>
      <c r="D42" s="348"/>
      <c r="E42" s="28">
        <v>3</v>
      </c>
      <c r="F42" s="205" t="s">
        <v>197</v>
      </c>
      <c r="G42" s="59"/>
      <c r="H42" s="59"/>
      <c r="I42" s="106"/>
      <c r="J42" s="321"/>
      <c r="K42" s="29"/>
      <c r="L42" s="59"/>
      <c r="M42" s="345" t="s">
        <v>224</v>
      </c>
      <c r="N42" s="349" t="s">
        <v>248</v>
      </c>
      <c r="O42" s="30"/>
      <c r="P42" s="27"/>
      <c r="Q42" s="351"/>
      <c r="R42" s="6"/>
      <c r="S42" s="6"/>
      <c r="T42" s="6"/>
      <c r="U42" s="11"/>
      <c r="V42" s="11"/>
    </row>
    <row r="43" spans="1:22" s="9" customFormat="1" ht="145.5" customHeight="1">
      <c r="A43" s="346"/>
      <c r="B43" s="347"/>
      <c r="C43" s="344" t="s">
        <v>249</v>
      </c>
      <c r="D43" s="348"/>
      <c r="E43" s="28">
        <v>1</v>
      </c>
      <c r="F43" s="205" t="s">
        <v>196</v>
      </c>
      <c r="G43" s="59"/>
      <c r="H43" s="59"/>
      <c r="I43" s="106"/>
      <c r="J43" s="321"/>
      <c r="K43" s="29"/>
      <c r="L43" s="59"/>
      <c r="M43" s="345" t="s">
        <v>224</v>
      </c>
      <c r="N43" s="307"/>
      <c r="O43" s="30"/>
      <c r="P43" s="27"/>
      <c r="Q43" s="351"/>
      <c r="R43" s="6"/>
      <c r="S43" s="6"/>
      <c r="T43" s="6"/>
      <c r="U43" s="11"/>
      <c r="V43" s="11"/>
    </row>
    <row r="44" spans="1:22" s="9" customFormat="1" ht="39.75" customHeight="1">
      <c r="A44" s="346"/>
      <c r="B44" s="347"/>
      <c r="C44" s="344" t="s">
        <v>243</v>
      </c>
      <c r="D44" s="348"/>
      <c r="E44" s="28">
        <v>3</v>
      </c>
      <c r="F44" s="205" t="s">
        <v>197</v>
      </c>
      <c r="G44" s="59"/>
      <c r="H44" s="59"/>
      <c r="I44" s="106"/>
      <c r="J44" s="321"/>
      <c r="K44" s="29"/>
      <c r="L44" s="59"/>
      <c r="M44" s="345" t="s">
        <v>224</v>
      </c>
      <c r="N44" s="349" t="s">
        <v>209</v>
      </c>
      <c r="O44" s="30"/>
      <c r="P44" s="27"/>
      <c r="Q44" s="352" t="s">
        <v>250</v>
      </c>
      <c r="R44" s="6"/>
      <c r="S44" s="6"/>
      <c r="T44" s="6"/>
      <c r="U44" s="11"/>
      <c r="V44" s="11"/>
    </row>
    <row r="45" spans="1:22" s="9" customFormat="1" ht="63" customHeight="1">
      <c r="A45" s="346"/>
      <c r="B45" s="347"/>
      <c r="C45" s="353" t="s">
        <v>245</v>
      </c>
      <c r="D45" s="348"/>
      <c r="E45" s="28">
        <v>3</v>
      </c>
      <c r="F45" s="205" t="s">
        <v>197</v>
      </c>
      <c r="G45" s="59"/>
      <c r="H45" s="59"/>
      <c r="I45" s="106"/>
      <c r="J45" s="321"/>
      <c r="K45" s="29"/>
      <c r="L45" s="59"/>
      <c r="M45" s="345" t="s">
        <v>224</v>
      </c>
      <c r="N45" s="350" t="s">
        <v>251</v>
      </c>
      <c r="O45" s="30"/>
      <c r="P45" s="27"/>
      <c r="Q45" s="351"/>
      <c r="R45" s="6"/>
      <c r="S45" s="6"/>
      <c r="T45" s="6"/>
      <c r="U45" s="11"/>
      <c r="V45" s="11"/>
    </row>
    <row r="46" spans="1:22" s="9" customFormat="1" ht="39.75" customHeight="1">
      <c r="A46" s="346"/>
      <c r="B46" s="347"/>
      <c r="C46" s="353" t="s">
        <v>246</v>
      </c>
      <c r="D46" s="348"/>
      <c r="E46" s="28">
        <v>3</v>
      </c>
      <c r="F46" s="205" t="s">
        <v>197</v>
      </c>
      <c r="G46" s="59"/>
      <c r="H46" s="59"/>
      <c r="I46" s="106"/>
      <c r="J46" s="321"/>
      <c r="K46" s="29"/>
      <c r="L46" s="59"/>
      <c r="M46" s="345" t="s">
        <v>224</v>
      </c>
      <c r="N46" s="350" t="s">
        <v>210</v>
      </c>
      <c r="O46" s="30"/>
      <c r="P46" s="27"/>
      <c r="Q46" s="351"/>
      <c r="R46" s="6"/>
      <c r="S46" s="6"/>
      <c r="T46" s="6"/>
      <c r="U46" s="11"/>
      <c r="V46" s="11"/>
    </row>
    <row r="47" spans="1:22" s="9" customFormat="1" ht="137.25" customHeight="1">
      <c r="A47" s="346"/>
      <c r="B47" s="347"/>
      <c r="C47" s="344" t="s">
        <v>249</v>
      </c>
      <c r="D47" s="348"/>
      <c r="E47" s="28">
        <v>1</v>
      </c>
      <c r="F47" s="205" t="s">
        <v>196</v>
      </c>
      <c r="G47" s="59"/>
      <c r="H47" s="59"/>
      <c r="I47" s="106"/>
      <c r="J47" s="321"/>
      <c r="K47" s="29"/>
      <c r="L47" s="59"/>
      <c r="M47" s="345" t="s">
        <v>224</v>
      </c>
      <c r="N47" s="307"/>
      <c r="O47" s="30"/>
      <c r="P47" s="27"/>
      <c r="Q47" s="351"/>
      <c r="R47" s="6"/>
      <c r="S47" s="6"/>
      <c r="T47" s="6"/>
      <c r="U47" s="11"/>
      <c r="V47" s="11"/>
    </row>
    <row r="48" spans="1:22" s="9" customFormat="1" ht="84.75" customHeight="1">
      <c r="A48" s="346"/>
      <c r="B48" s="347"/>
      <c r="C48" s="344" t="s">
        <v>252</v>
      </c>
      <c r="D48" s="348"/>
      <c r="E48" s="28">
        <v>1</v>
      </c>
      <c r="F48" s="205" t="s">
        <v>196</v>
      </c>
      <c r="G48" s="59"/>
      <c r="H48" s="59"/>
      <c r="I48" s="106"/>
      <c r="J48" s="321"/>
      <c r="K48" s="29"/>
      <c r="L48" s="59"/>
      <c r="M48" s="345" t="s">
        <v>224</v>
      </c>
      <c r="N48" s="307"/>
      <c r="O48" s="30"/>
      <c r="P48" s="27"/>
      <c r="Q48" s="351"/>
      <c r="R48" s="6"/>
      <c r="S48" s="6"/>
      <c r="T48" s="6"/>
      <c r="U48" s="11"/>
      <c r="V48" s="11"/>
    </row>
    <row r="49" spans="1:22" s="9" customFormat="1" ht="74.25" customHeight="1">
      <c r="A49" s="346"/>
      <c r="B49" s="347"/>
      <c r="C49" s="344" t="s">
        <v>253</v>
      </c>
      <c r="D49" s="348"/>
      <c r="E49" s="28">
        <v>1</v>
      </c>
      <c r="F49" s="205" t="s">
        <v>211</v>
      </c>
      <c r="G49" s="59"/>
      <c r="H49" s="59"/>
      <c r="I49" s="106"/>
      <c r="J49" s="321"/>
      <c r="K49" s="29"/>
      <c r="L49" s="59"/>
      <c r="M49" s="345" t="s">
        <v>224</v>
      </c>
      <c r="N49" s="307"/>
      <c r="O49" s="30"/>
      <c r="P49" s="27"/>
      <c r="Q49" s="351"/>
      <c r="R49" s="6"/>
      <c r="S49" s="6"/>
      <c r="T49" s="6"/>
      <c r="U49" s="11"/>
      <c r="V49" s="11"/>
    </row>
    <row r="50" spans="1:22" s="9" customFormat="1" ht="74.25" customHeight="1">
      <c r="A50" s="346"/>
      <c r="B50" s="347"/>
      <c r="C50" s="344" t="s">
        <v>254</v>
      </c>
      <c r="D50" s="348"/>
      <c r="E50" s="28">
        <v>1</v>
      </c>
      <c r="F50" s="205" t="s">
        <v>211</v>
      </c>
      <c r="G50" s="59"/>
      <c r="H50" s="59"/>
      <c r="I50" s="106"/>
      <c r="J50" s="321"/>
      <c r="K50" s="29"/>
      <c r="L50" s="59"/>
      <c r="M50" s="345" t="s">
        <v>224</v>
      </c>
      <c r="N50" s="307"/>
      <c r="O50" s="30"/>
      <c r="P50" s="27"/>
      <c r="Q50" s="351"/>
      <c r="R50" s="6"/>
      <c r="S50" s="6"/>
      <c r="T50" s="6"/>
      <c r="U50" s="11"/>
      <c r="V50" s="11"/>
    </row>
    <row r="51" spans="1:22" s="9" customFormat="1" ht="74.25" customHeight="1">
      <c r="A51" s="346"/>
      <c r="B51" s="347"/>
      <c r="C51" s="344" t="s">
        <v>255</v>
      </c>
      <c r="D51" s="348"/>
      <c r="E51" s="28">
        <v>1</v>
      </c>
      <c r="F51" s="205" t="s">
        <v>211</v>
      </c>
      <c r="G51" s="59"/>
      <c r="H51" s="59"/>
      <c r="I51" s="106"/>
      <c r="J51" s="321"/>
      <c r="K51" s="29"/>
      <c r="L51" s="59"/>
      <c r="M51" s="345" t="s">
        <v>224</v>
      </c>
      <c r="N51" s="307"/>
      <c r="O51" s="30"/>
      <c r="P51" s="27"/>
      <c r="Q51" s="351"/>
      <c r="R51" s="6"/>
      <c r="S51" s="6"/>
      <c r="T51" s="6"/>
      <c r="U51" s="11"/>
      <c r="V51" s="11"/>
    </row>
    <row r="52" spans="1:22" s="9" customFormat="1" ht="46.5" customHeight="1">
      <c r="A52" s="346"/>
      <c r="B52" s="347"/>
      <c r="C52" s="344" t="s">
        <v>256</v>
      </c>
      <c r="D52" s="348"/>
      <c r="E52" s="28">
        <v>1</v>
      </c>
      <c r="F52" s="205" t="s">
        <v>211</v>
      </c>
      <c r="G52" s="59"/>
      <c r="H52" s="59"/>
      <c r="I52" s="106"/>
      <c r="J52" s="321"/>
      <c r="K52" s="29"/>
      <c r="L52" s="59"/>
      <c r="M52" s="345" t="s">
        <v>224</v>
      </c>
      <c r="N52" s="307"/>
      <c r="O52" s="30"/>
      <c r="P52" s="27"/>
      <c r="Q52" s="351"/>
      <c r="R52" s="6"/>
      <c r="S52" s="6"/>
      <c r="T52" s="6"/>
      <c r="U52" s="11"/>
      <c r="V52" s="11"/>
    </row>
    <row r="53" spans="1:22" s="9" customFormat="1" ht="39.75" customHeight="1">
      <c r="A53" s="346"/>
      <c r="B53" s="347"/>
      <c r="C53" s="344" t="s">
        <v>257</v>
      </c>
      <c r="D53" s="348"/>
      <c r="E53" s="28">
        <v>1</v>
      </c>
      <c r="F53" s="205" t="s">
        <v>211</v>
      </c>
      <c r="G53" s="59"/>
      <c r="H53" s="59"/>
      <c r="I53" s="106"/>
      <c r="J53" s="321"/>
      <c r="K53" s="29"/>
      <c r="L53" s="59"/>
      <c r="M53" s="345" t="s">
        <v>224</v>
      </c>
      <c r="N53" s="307"/>
      <c r="O53" s="30"/>
      <c r="P53" s="27"/>
      <c r="Q53" s="351"/>
      <c r="R53" s="12"/>
      <c r="S53" s="12"/>
      <c r="T53" s="12"/>
      <c r="U53" s="11"/>
      <c r="V53" s="11"/>
    </row>
    <row r="54" spans="1:22" s="9" customFormat="1" ht="39.75" customHeight="1">
      <c r="A54" s="346"/>
      <c r="B54" s="347"/>
      <c r="C54" s="344" t="s">
        <v>258</v>
      </c>
      <c r="D54" s="348"/>
      <c r="E54" s="28">
        <v>1</v>
      </c>
      <c r="F54" s="205" t="s">
        <v>211</v>
      </c>
      <c r="G54" s="59"/>
      <c r="H54" s="59"/>
      <c r="I54" s="106"/>
      <c r="J54" s="321"/>
      <c r="K54" s="29"/>
      <c r="L54" s="59"/>
      <c r="M54" s="345" t="s">
        <v>224</v>
      </c>
      <c r="N54" s="307"/>
      <c r="O54" s="30"/>
      <c r="P54" s="27"/>
      <c r="Q54" s="351"/>
      <c r="R54" s="12"/>
      <c r="S54" s="12"/>
      <c r="T54" s="12"/>
      <c r="U54" s="11"/>
      <c r="V54" s="11"/>
    </row>
    <row r="55" spans="1:22" s="9" customFormat="1" ht="120" customHeight="1">
      <c r="A55" s="346"/>
      <c r="B55" s="347"/>
      <c r="C55" s="344" t="s">
        <v>259</v>
      </c>
      <c r="D55" s="348"/>
      <c r="E55" s="28">
        <v>1</v>
      </c>
      <c r="F55" s="205" t="s">
        <v>211</v>
      </c>
      <c r="G55" s="59"/>
      <c r="H55" s="59"/>
      <c r="I55" s="106"/>
      <c r="J55" s="321"/>
      <c r="K55" s="29"/>
      <c r="L55" s="59"/>
      <c r="M55" s="345" t="s">
        <v>224</v>
      </c>
      <c r="N55" s="307"/>
      <c r="O55" s="30"/>
      <c r="P55" s="27"/>
      <c r="Q55" s="351"/>
      <c r="R55" s="12"/>
      <c r="S55" s="12"/>
      <c r="T55" s="12"/>
      <c r="U55" s="11"/>
      <c r="V55" s="11"/>
    </row>
    <row r="56" spans="1:22" s="9" customFormat="1" ht="55.5" customHeight="1">
      <c r="A56" s="346"/>
      <c r="B56" s="347"/>
      <c r="C56" s="344" t="s">
        <v>260</v>
      </c>
      <c r="D56" s="348"/>
      <c r="E56" s="28">
        <v>1</v>
      </c>
      <c r="F56" s="205" t="s">
        <v>196</v>
      </c>
      <c r="G56" s="59"/>
      <c r="H56" s="59"/>
      <c r="I56" s="106"/>
      <c r="J56" s="321"/>
      <c r="K56" s="29"/>
      <c r="L56" s="59"/>
      <c r="M56" s="345" t="s">
        <v>224</v>
      </c>
      <c r="N56" s="307"/>
      <c r="O56" s="30"/>
      <c r="P56" s="27"/>
      <c r="Q56" s="351"/>
      <c r="R56" s="12"/>
      <c r="S56" s="12"/>
      <c r="T56" s="12"/>
      <c r="U56" s="11"/>
      <c r="V56" s="11"/>
    </row>
    <row r="57" spans="1:22" s="9" customFormat="1" ht="123" customHeight="1">
      <c r="A57" s="346"/>
      <c r="B57" s="347"/>
      <c r="C57" s="344" t="s">
        <v>261</v>
      </c>
      <c r="D57" s="348"/>
      <c r="E57" s="28">
        <v>1</v>
      </c>
      <c r="F57" s="205" t="s">
        <v>211</v>
      </c>
      <c r="G57" s="59"/>
      <c r="H57" s="59"/>
      <c r="I57" s="106"/>
      <c r="J57" s="321"/>
      <c r="K57" s="29"/>
      <c r="L57" s="59"/>
      <c r="M57" s="345" t="s">
        <v>224</v>
      </c>
      <c r="N57" s="307"/>
      <c r="O57" s="30"/>
      <c r="P57" s="27"/>
      <c r="Q57" s="351"/>
      <c r="R57" s="12"/>
      <c r="S57" s="12"/>
      <c r="T57" s="12"/>
      <c r="U57" s="11"/>
      <c r="V57" s="11"/>
    </row>
    <row r="58" spans="1:22" s="9" customFormat="1" ht="73.5" customHeight="1">
      <c r="A58" s="346"/>
      <c r="B58" s="347"/>
      <c r="C58" s="344" t="s">
        <v>262</v>
      </c>
      <c r="D58" s="348"/>
      <c r="E58" s="28">
        <v>1</v>
      </c>
      <c r="F58" s="205" t="s">
        <v>211</v>
      </c>
      <c r="G58" s="59"/>
      <c r="H58" s="59"/>
      <c r="I58" s="106"/>
      <c r="J58" s="321"/>
      <c r="K58" s="29"/>
      <c r="L58" s="59"/>
      <c r="M58" s="345" t="s">
        <v>224</v>
      </c>
      <c r="N58" s="307"/>
      <c r="O58" s="30"/>
      <c r="P58" s="27"/>
      <c r="Q58" s="351"/>
      <c r="R58" s="12"/>
      <c r="S58" s="12"/>
      <c r="T58" s="12"/>
      <c r="U58" s="11"/>
      <c r="V58" s="11"/>
    </row>
    <row r="59" spans="1:22" s="9" customFormat="1" ht="95.25" customHeight="1">
      <c r="A59" s="346"/>
      <c r="B59" s="347"/>
      <c r="C59" s="344" t="s">
        <v>263</v>
      </c>
      <c r="D59" s="348"/>
      <c r="E59" s="28">
        <v>1</v>
      </c>
      <c r="F59" s="205" t="s">
        <v>211</v>
      </c>
      <c r="G59" s="59"/>
      <c r="H59" s="59"/>
      <c r="I59" s="106"/>
      <c r="J59" s="321"/>
      <c r="K59" s="29"/>
      <c r="L59" s="59"/>
      <c r="M59" s="345" t="s">
        <v>224</v>
      </c>
      <c r="N59" s="307"/>
      <c r="O59" s="30"/>
      <c r="P59" s="27"/>
      <c r="Q59" s="351"/>
      <c r="R59" s="12"/>
      <c r="S59" s="12"/>
      <c r="T59" s="12"/>
      <c r="U59" s="11"/>
      <c r="V59" s="11"/>
    </row>
    <row r="60" spans="1:22" s="9" customFormat="1" ht="39.75" customHeight="1">
      <c r="A60" s="346"/>
      <c r="B60" s="347"/>
      <c r="C60" s="344" t="s">
        <v>264</v>
      </c>
      <c r="D60" s="348"/>
      <c r="E60" s="28">
        <v>1</v>
      </c>
      <c r="F60" s="205" t="s">
        <v>196</v>
      </c>
      <c r="G60" s="59"/>
      <c r="H60" s="59"/>
      <c r="I60" s="106"/>
      <c r="J60" s="321"/>
      <c r="K60" s="29"/>
      <c r="L60" s="59"/>
      <c r="M60" s="345" t="s">
        <v>224</v>
      </c>
      <c r="N60" s="307"/>
      <c r="O60" s="30"/>
      <c r="P60" s="27"/>
      <c r="Q60" s="351"/>
      <c r="R60" s="12"/>
      <c r="S60" s="12"/>
      <c r="T60" s="12"/>
      <c r="U60" s="11"/>
      <c r="V60" s="11"/>
    </row>
    <row r="61" spans="1:22" ht="114.75" customHeight="1">
      <c r="A61" s="346"/>
      <c r="B61" s="347"/>
      <c r="C61" s="344" t="s">
        <v>265</v>
      </c>
      <c r="D61" s="348"/>
      <c r="E61" s="28">
        <v>1</v>
      </c>
      <c r="F61" s="205" t="s">
        <v>196</v>
      </c>
      <c r="G61" s="59"/>
      <c r="H61" s="59"/>
      <c r="I61" s="106"/>
      <c r="J61" s="321"/>
      <c r="K61" s="29"/>
      <c r="L61" s="59"/>
      <c r="M61" s="345" t="s">
        <v>224</v>
      </c>
      <c r="N61" s="307"/>
      <c r="O61" s="30"/>
      <c r="P61" s="27"/>
      <c r="Q61" s="351"/>
    </row>
    <row r="62" spans="1:22" ht="72" customHeight="1">
      <c r="A62" s="346"/>
      <c r="B62" s="347"/>
      <c r="C62" s="344" t="s">
        <v>266</v>
      </c>
      <c r="D62" s="348"/>
      <c r="E62" s="28">
        <v>1</v>
      </c>
      <c r="F62" s="205" t="s">
        <v>196</v>
      </c>
      <c r="G62" s="59"/>
      <c r="H62" s="59"/>
      <c r="I62" s="106"/>
      <c r="J62" s="321"/>
      <c r="K62" s="29"/>
      <c r="L62" s="59"/>
      <c r="M62" s="345" t="s">
        <v>224</v>
      </c>
      <c r="N62" s="307"/>
      <c r="O62" s="30"/>
      <c r="P62" s="27"/>
      <c r="Q62" s="351"/>
    </row>
    <row r="63" spans="1:22" ht="175.5" customHeight="1">
      <c r="A63" s="346"/>
      <c r="B63" s="347"/>
      <c r="C63" s="344" t="s">
        <v>267</v>
      </c>
      <c r="D63" s="348"/>
      <c r="E63" s="28">
        <v>1</v>
      </c>
      <c r="F63" s="205" t="s">
        <v>196</v>
      </c>
      <c r="G63" s="59"/>
      <c r="H63" s="59"/>
      <c r="I63" s="106"/>
      <c r="J63" s="321"/>
      <c r="K63" s="29"/>
      <c r="L63" s="59"/>
      <c r="M63" s="345" t="s">
        <v>224</v>
      </c>
      <c r="N63" s="307"/>
      <c r="O63" s="30"/>
      <c r="P63" s="27"/>
      <c r="Q63" s="351"/>
    </row>
    <row r="64" spans="1:22" s="146" customFormat="1" ht="39.75" customHeight="1">
      <c r="A64" s="135"/>
      <c r="B64" s="136"/>
      <c r="C64" s="137"/>
      <c r="D64" s="139"/>
      <c r="E64" s="138"/>
      <c r="F64" s="139"/>
      <c r="G64" s="140">
        <v>135</v>
      </c>
      <c r="H64" s="140">
        <v>103</v>
      </c>
      <c r="I64" s="140">
        <v>92</v>
      </c>
      <c r="J64" s="322">
        <f>(G64*H64*I64)/1000000</f>
        <v>1.2792600000000001</v>
      </c>
      <c r="K64" s="140">
        <v>167</v>
      </c>
      <c r="L64" s="140">
        <v>272</v>
      </c>
      <c r="M64" s="141"/>
      <c r="N64" s="141"/>
      <c r="O64" s="141"/>
      <c r="P64" s="137"/>
      <c r="Q64" s="142"/>
      <c r="R64" s="31"/>
      <c r="S64" s="143"/>
      <c r="T64" s="144"/>
      <c r="U64" s="143"/>
      <c r="V64" s="145"/>
    </row>
    <row r="65" spans="1:22" s="36" customFormat="1" ht="28.2" customHeight="1" thickBot="1">
      <c r="A65" s="462" t="s">
        <v>146</v>
      </c>
      <c r="B65" s="463"/>
      <c r="C65" s="463"/>
      <c r="D65" s="463"/>
      <c r="E65" s="274">
        <f>SUM(E14:E64)</f>
        <v>102</v>
      </c>
      <c r="F65" s="275"/>
      <c r="G65" s="276"/>
      <c r="H65" s="276"/>
      <c r="I65" s="276"/>
      <c r="J65" s="151">
        <f>SUM(J15,J64)</f>
        <v>3.6929879999999997</v>
      </c>
      <c r="K65" s="151">
        <f>SUM(K15,K64)</f>
        <v>367</v>
      </c>
      <c r="L65" s="151">
        <f>SUM(L15,L64)</f>
        <v>607</v>
      </c>
      <c r="M65" s="277"/>
      <c r="N65" s="277"/>
      <c r="O65" s="278"/>
      <c r="P65" s="276"/>
      <c r="Q65" s="280"/>
      <c r="R65" s="34"/>
      <c r="S65" s="34"/>
      <c r="T65" s="34"/>
      <c r="U65" s="35"/>
      <c r="V65" s="35"/>
    </row>
    <row r="66" spans="1:22" s="9" customFormat="1" ht="22.5" customHeight="1">
      <c r="A66" s="5"/>
      <c r="B66" s="8"/>
      <c r="C66" s="8"/>
      <c r="D66" s="37"/>
      <c r="E66" s="38"/>
      <c r="F66" s="8"/>
      <c r="G66" s="60"/>
      <c r="H66" s="60"/>
      <c r="I66" s="62"/>
      <c r="J66" s="152"/>
      <c r="K66" s="39"/>
      <c r="L66" s="60"/>
      <c r="M66" s="60"/>
      <c r="N66" s="60"/>
      <c r="O66" s="39"/>
      <c r="P66" s="41"/>
      <c r="Q66" s="21"/>
      <c r="R66" s="42"/>
      <c r="S66" s="42"/>
      <c r="T66" s="42"/>
      <c r="U66" s="11"/>
      <c r="V66" s="11"/>
    </row>
    <row r="67" spans="1:22" s="9" customFormat="1" ht="12" customHeight="1">
      <c r="A67" s="5"/>
      <c r="B67" s="8"/>
      <c r="C67" s="8"/>
      <c r="E67" s="38"/>
      <c r="F67" s="8"/>
      <c r="G67" s="60"/>
      <c r="H67" s="60"/>
      <c r="I67" s="62"/>
      <c r="J67" s="152"/>
      <c r="K67" s="39"/>
      <c r="L67" s="60"/>
      <c r="M67" s="60"/>
      <c r="N67" s="60"/>
      <c r="O67" s="39"/>
      <c r="P67" s="41"/>
      <c r="Q67" s="21"/>
      <c r="R67" s="6"/>
      <c r="S67" s="6"/>
      <c r="T67" s="6"/>
      <c r="U67" s="11"/>
      <c r="V67" s="11"/>
    </row>
    <row r="68" spans="1:22" s="9" customFormat="1" ht="22.5" customHeight="1">
      <c r="A68" s="5"/>
      <c r="B68" s="8"/>
      <c r="C68" s="8"/>
      <c r="E68" s="38"/>
      <c r="F68" s="8"/>
      <c r="G68" s="60"/>
      <c r="H68" s="60"/>
      <c r="I68" s="62"/>
      <c r="J68" s="152"/>
      <c r="K68" s="39"/>
      <c r="L68" s="60"/>
      <c r="M68" s="60"/>
      <c r="N68" s="60"/>
      <c r="O68" s="39"/>
      <c r="P68" s="41"/>
      <c r="Q68" s="21"/>
      <c r="R68" s="6"/>
      <c r="S68" s="6"/>
      <c r="T68" s="6"/>
      <c r="U68" s="11"/>
      <c r="V68" s="11"/>
    </row>
    <row r="69" spans="1:22" s="9" customFormat="1" ht="12" customHeight="1">
      <c r="A69" s="5"/>
      <c r="B69" s="8"/>
      <c r="C69" s="8"/>
      <c r="E69" s="38"/>
      <c r="F69" s="8"/>
      <c r="G69" s="60"/>
      <c r="H69" s="60"/>
      <c r="I69" s="62"/>
      <c r="J69" s="152"/>
      <c r="K69" s="39"/>
      <c r="L69" s="60"/>
      <c r="M69" s="60"/>
      <c r="N69" s="60"/>
      <c r="O69" s="39"/>
      <c r="P69" s="41"/>
      <c r="Q69" s="21"/>
      <c r="R69" s="6"/>
      <c r="S69" s="6"/>
      <c r="T69" s="6"/>
      <c r="U69" s="11"/>
      <c r="V69" s="11"/>
    </row>
    <row r="70" spans="1:22" s="9" customFormat="1" ht="12" customHeight="1">
      <c r="A70" s="5"/>
      <c r="B70" s="8"/>
      <c r="C70" s="8"/>
      <c r="E70" s="43"/>
      <c r="F70" s="44"/>
      <c r="G70" s="60"/>
      <c r="H70" s="60"/>
      <c r="I70" s="62"/>
      <c r="J70" s="152"/>
      <c r="K70" s="39"/>
      <c r="L70" s="60"/>
      <c r="M70" s="60"/>
      <c r="N70" s="60"/>
      <c r="O70" s="39"/>
      <c r="P70" s="41"/>
      <c r="Q70" s="21"/>
      <c r="R70" s="6"/>
      <c r="S70" s="6"/>
      <c r="T70" s="6"/>
      <c r="U70" s="11"/>
      <c r="V70" s="11"/>
    </row>
    <row r="71" spans="1:22" s="9" customFormat="1" ht="12" customHeight="1">
      <c r="A71" s="5"/>
      <c r="B71" s="8"/>
      <c r="C71" s="8"/>
      <c r="E71" s="43"/>
      <c r="F71" s="44"/>
      <c r="G71" s="60"/>
      <c r="H71" s="60"/>
      <c r="I71" s="62"/>
      <c r="J71" s="152"/>
      <c r="K71" s="39"/>
      <c r="L71" s="60"/>
      <c r="M71" s="60"/>
      <c r="N71" s="60"/>
      <c r="O71" s="39"/>
      <c r="P71" s="41"/>
      <c r="Q71" s="21"/>
      <c r="R71" s="6"/>
      <c r="S71" s="6"/>
      <c r="T71" s="6"/>
      <c r="U71" s="11"/>
      <c r="V71" s="11"/>
    </row>
    <row r="72" spans="1:22" s="9" customFormat="1" ht="12" customHeight="1">
      <c r="A72" s="5"/>
      <c r="B72" s="8"/>
      <c r="C72" s="8"/>
      <c r="E72" s="43"/>
      <c r="F72" s="44"/>
      <c r="G72" s="60"/>
      <c r="H72" s="60"/>
      <c r="I72" s="62"/>
      <c r="J72" s="152"/>
      <c r="K72" s="39"/>
      <c r="L72" s="60"/>
      <c r="M72" s="60"/>
      <c r="N72" s="60"/>
      <c r="O72" s="39"/>
      <c r="P72" s="41"/>
      <c r="Q72" s="21"/>
      <c r="R72" s="6"/>
      <c r="S72" s="6"/>
      <c r="T72" s="6"/>
      <c r="U72" s="11"/>
      <c r="V72" s="11"/>
    </row>
    <row r="73" spans="1:22" s="48" customFormat="1" ht="29.25" customHeight="1">
      <c r="A73" s="10"/>
      <c r="B73" s="10"/>
      <c r="C73" s="306"/>
      <c r="E73" s="45"/>
      <c r="F73" s="44"/>
      <c r="G73" s="61"/>
      <c r="H73" s="61"/>
      <c r="I73" s="110"/>
      <c r="J73" s="153"/>
      <c r="K73" s="46"/>
      <c r="L73" s="61"/>
      <c r="M73" s="60"/>
      <c r="N73" s="61"/>
      <c r="O73" s="46"/>
      <c r="P73" s="21"/>
      <c r="Q73" s="21"/>
      <c r="R73" s="6"/>
      <c r="S73" s="6"/>
      <c r="T73" s="6"/>
      <c r="U73" s="47"/>
      <c r="V73" s="47"/>
    </row>
    <row r="74" spans="1:22" s="48" customFormat="1" ht="29.25" customHeight="1">
      <c r="A74" s="10"/>
      <c r="B74" s="10"/>
      <c r="C74" s="10"/>
      <c r="E74" s="45"/>
      <c r="F74" s="44"/>
      <c r="G74" s="61"/>
      <c r="H74" s="61"/>
      <c r="I74" s="110"/>
      <c r="J74" s="153"/>
      <c r="K74" s="46"/>
      <c r="L74" s="61"/>
      <c r="M74" s="60"/>
      <c r="N74" s="61"/>
      <c r="O74" s="46"/>
      <c r="P74" s="21"/>
      <c r="Q74" s="21"/>
      <c r="R74" s="6"/>
      <c r="S74" s="6"/>
      <c r="T74" s="6"/>
      <c r="U74" s="47"/>
      <c r="V74" s="47"/>
    </row>
    <row r="75" spans="1:22" s="9" customFormat="1" ht="12" customHeight="1">
      <c r="A75" s="5"/>
      <c r="B75" s="8"/>
      <c r="C75" s="8"/>
      <c r="E75" s="43"/>
      <c r="F75" s="8"/>
      <c r="G75" s="60"/>
      <c r="H75" s="60"/>
      <c r="I75" s="62"/>
      <c r="J75" s="152"/>
      <c r="K75" s="39"/>
      <c r="L75" s="60"/>
      <c r="M75" s="60"/>
      <c r="N75" s="60"/>
      <c r="O75" s="39"/>
      <c r="P75" s="41"/>
      <c r="Q75" s="21"/>
      <c r="R75" s="6"/>
      <c r="S75" s="6"/>
      <c r="T75" s="6"/>
      <c r="U75" s="11"/>
      <c r="V75" s="11"/>
    </row>
    <row r="76" spans="1:22" s="9" customFormat="1" ht="18" customHeight="1">
      <c r="A76" s="5"/>
      <c r="B76" s="8"/>
      <c r="C76" s="8"/>
      <c r="D76" s="5"/>
      <c r="E76" s="43"/>
      <c r="F76" s="8"/>
      <c r="G76" s="60"/>
      <c r="H76" s="60"/>
      <c r="I76" s="62"/>
      <c r="J76" s="152"/>
      <c r="K76" s="39"/>
      <c r="L76" s="60"/>
      <c r="M76" s="60"/>
      <c r="N76" s="60"/>
      <c r="O76" s="39"/>
      <c r="P76" s="41"/>
      <c r="Q76" s="21"/>
      <c r="R76" s="6"/>
      <c r="S76" s="6"/>
      <c r="T76" s="6"/>
      <c r="U76" s="11"/>
      <c r="V76" s="11"/>
    </row>
    <row r="77" spans="1:22" s="9" customFormat="1" ht="12" customHeight="1">
      <c r="A77" s="5"/>
      <c r="B77" s="8"/>
      <c r="C77" s="8"/>
      <c r="D77" s="5"/>
      <c r="E77" s="43"/>
      <c r="F77" s="8"/>
      <c r="G77" s="60"/>
      <c r="H77" s="60"/>
      <c r="I77" s="62"/>
      <c r="J77" s="152"/>
      <c r="K77" s="39"/>
      <c r="L77" s="60"/>
      <c r="M77" s="60"/>
      <c r="N77" s="60"/>
      <c r="O77" s="39"/>
      <c r="P77" s="41"/>
      <c r="Q77" s="21"/>
      <c r="R77" s="6"/>
      <c r="S77" s="6"/>
      <c r="T77" s="6"/>
      <c r="U77" s="11"/>
      <c r="V77" s="11"/>
    </row>
    <row r="78" spans="1:22" s="9" customFormat="1" ht="12" customHeight="1">
      <c r="A78" s="5"/>
      <c r="B78" s="8"/>
      <c r="C78" s="8"/>
      <c r="D78" s="5"/>
      <c r="E78" s="43"/>
      <c r="F78" s="8"/>
      <c r="G78" s="60"/>
      <c r="H78" s="60"/>
      <c r="I78" s="62"/>
      <c r="J78" s="152"/>
      <c r="K78" s="39"/>
      <c r="L78" s="60"/>
      <c r="M78" s="60"/>
      <c r="N78" s="60"/>
      <c r="O78" s="39"/>
      <c r="P78" s="41"/>
      <c r="Q78" s="21"/>
      <c r="R78" s="6"/>
      <c r="S78" s="6"/>
      <c r="T78" s="6"/>
      <c r="U78" s="11"/>
      <c r="V78" s="11"/>
    </row>
    <row r="79" spans="1:22" s="9" customFormat="1" ht="12" customHeight="1">
      <c r="A79" s="5"/>
      <c r="B79" s="8"/>
      <c r="C79" s="8"/>
      <c r="D79" s="5"/>
      <c r="E79" s="43"/>
      <c r="F79" s="8"/>
      <c r="G79" s="60"/>
      <c r="H79" s="60"/>
      <c r="I79" s="62"/>
      <c r="J79" s="152"/>
      <c r="K79" s="39"/>
      <c r="L79" s="60"/>
      <c r="M79" s="60"/>
      <c r="N79" s="60"/>
      <c r="O79" s="39"/>
      <c r="P79" s="41"/>
      <c r="Q79" s="21"/>
      <c r="R79" s="6"/>
      <c r="S79" s="6"/>
      <c r="T79" s="6"/>
      <c r="U79" s="11"/>
      <c r="V79" s="11"/>
    </row>
    <row r="80" spans="1:22" s="9" customFormat="1" ht="12" customHeight="1">
      <c r="A80" s="5"/>
      <c r="B80" s="8"/>
      <c r="C80" s="8"/>
      <c r="D80" s="5"/>
      <c r="E80" s="43"/>
      <c r="F80" s="8"/>
      <c r="G80" s="60"/>
      <c r="H80" s="60"/>
      <c r="I80" s="62"/>
      <c r="J80" s="152"/>
      <c r="K80" s="39"/>
      <c r="L80" s="60"/>
      <c r="M80" s="60"/>
      <c r="N80" s="60"/>
      <c r="O80" s="39"/>
      <c r="P80" s="41"/>
      <c r="Q80" s="21"/>
      <c r="R80" s="6"/>
      <c r="S80" s="6"/>
      <c r="T80" s="6"/>
      <c r="U80" s="11"/>
      <c r="V80" s="11"/>
    </row>
    <row r="81" spans="1:22" s="9" customFormat="1" ht="12" customHeight="1">
      <c r="A81" s="5"/>
      <c r="B81" s="8"/>
      <c r="C81" s="8"/>
      <c r="D81" s="5"/>
      <c r="E81" s="43"/>
      <c r="F81" s="8"/>
      <c r="G81" s="60"/>
      <c r="H81" s="60"/>
      <c r="I81" s="62"/>
      <c r="J81" s="152"/>
      <c r="K81" s="39"/>
      <c r="L81" s="60"/>
      <c r="M81" s="60"/>
      <c r="N81" s="60"/>
      <c r="O81" s="39"/>
      <c r="P81" s="41"/>
      <c r="Q81" s="21"/>
      <c r="R81" s="6"/>
      <c r="S81" s="6"/>
      <c r="T81" s="6"/>
      <c r="U81" s="11"/>
      <c r="V81" s="11"/>
    </row>
    <row r="82" spans="1:22" s="9" customFormat="1" ht="13.5" customHeight="1">
      <c r="A82" s="5"/>
      <c r="B82" s="8"/>
      <c r="C82" s="8"/>
      <c r="D82" s="5"/>
      <c r="E82" s="43"/>
      <c r="F82" s="8"/>
      <c r="G82" s="60"/>
      <c r="H82" s="60"/>
      <c r="I82" s="62"/>
      <c r="J82" s="152"/>
      <c r="K82" s="39"/>
      <c r="L82" s="60"/>
      <c r="M82" s="60"/>
      <c r="N82" s="60"/>
      <c r="O82" s="39"/>
      <c r="P82" s="41"/>
      <c r="Q82" s="21"/>
      <c r="R82" s="6"/>
      <c r="S82" s="6"/>
      <c r="T82" s="6"/>
      <c r="U82" s="11"/>
      <c r="V82" s="11"/>
    </row>
    <row r="83" spans="1:22" s="9" customFormat="1" ht="13.5" customHeight="1">
      <c r="A83" s="5"/>
      <c r="B83" s="8"/>
      <c r="C83" s="8"/>
      <c r="D83" s="5"/>
      <c r="E83" s="43"/>
      <c r="F83" s="8"/>
      <c r="G83" s="60"/>
      <c r="H83" s="60"/>
      <c r="I83" s="62"/>
      <c r="J83" s="152"/>
      <c r="K83" s="39"/>
      <c r="L83" s="60"/>
      <c r="M83" s="60"/>
      <c r="N83" s="60"/>
      <c r="O83" s="39"/>
      <c r="P83" s="41"/>
      <c r="Q83" s="21"/>
      <c r="R83" s="6"/>
      <c r="S83" s="6"/>
      <c r="T83" s="6"/>
      <c r="U83" s="11"/>
      <c r="V83" s="11"/>
    </row>
    <row r="84" spans="1:22" s="9" customFormat="1" ht="13.5" customHeight="1">
      <c r="A84" s="5"/>
      <c r="B84" s="8"/>
      <c r="C84" s="8"/>
      <c r="D84" s="5"/>
      <c r="E84" s="43"/>
      <c r="F84" s="8"/>
      <c r="G84" s="60"/>
      <c r="H84" s="60"/>
      <c r="I84" s="62"/>
      <c r="J84" s="152"/>
      <c r="K84" s="39"/>
      <c r="L84" s="60"/>
      <c r="M84" s="60"/>
      <c r="N84" s="60"/>
      <c r="O84" s="39"/>
      <c r="P84" s="41"/>
      <c r="Q84" s="21"/>
      <c r="R84" s="6"/>
      <c r="S84" s="6"/>
      <c r="T84" s="6"/>
      <c r="U84" s="11"/>
      <c r="V84" s="11"/>
    </row>
    <row r="85" spans="1:22" s="9" customFormat="1" ht="29.25" customHeight="1">
      <c r="A85" s="5"/>
      <c r="B85" s="8"/>
      <c r="C85" s="8"/>
      <c r="D85" s="5"/>
      <c r="E85" s="43"/>
      <c r="F85" s="8"/>
      <c r="G85" s="60"/>
      <c r="H85" s="60"/>
      <c r="I85" s="62"/>
      <c r="J85" s="152"/>
      <c r="K85" s="39"/>
      <c r="L85" s="60"/>
      <c r="M85" s="60"/>
      <c r="N85" s="60"/>
      <c r="O85" s="39"/>
      <c r="P85" s="41"/>
      <c r="Q85" s="21"/>
      <c r="R85" s="6"/>
      <c r="S85" s="6"/>
      <c r="T85" s="6"/>
      <c r="U85" s="11"/>
      <c r="V85" s="11"/>
    </row>
    <row r="86" spans="1:22" s="9" customFormat="1" ht="13.5" customHeight="1">
      <c r="A86" s="5"/>
      <c r="B86" s="8"/>
      <c r="C86" s="8"/>
      <c r="D86" s="5"/>
      <c r="E86" s="43"/>
      <c r="F86" s="8"/>
      <c r="G86" s="60"/>
      <c r="H86" s="60"/>
      <c r="I86" s="62"/>
      <c r="J86" s="152"/>
      <c r="K86" s="39"/>
      <c r="L86" s="60"/>
      <c r="M86" s="60"/>
      <c r="N86" s="60"/>
      <c r="O86" s="39"/>
      <c r="P86" s="41"/>
      <c r="Q86" s="21"/>
      <c r="R86" s="6"/>
      <c r="S86" s="6"/>
      <c r="T86" s="6"/>
      <c r="U86" s="11"/>
      <c r="V86" s="11"/>
    </row>
    <row r="87" spans="1:22" s="9" customFormat="1" ht="13.5" customHeight="1">
      <c r="A87" s="5"/>
      <c r="B87" s="8"/>
      <c r="C87" s="8"/>
      <c r="D87" s="5"/>
      <c r="E87" s="43"/>
      <c r="F87" s="8"/>
      <c r="G87" s="60"/>
      <c r="H87" s="60"/>
      <c r="I87" s="62"/>
      <c r="J87" s="152"/>
      <c r="K87" s="39"/>
      <c r="L87" s="60"/>
      <c r="M87" s="60"/>
      <c r="N87" s="60"/>
      <c r="O87" s="39"/>
      <c r="P87" s="41"/>
      <c r="Q87" s="21"/>
      <c r="R87" s="6"/>
      <c r="S87" s="6"/>
      <c r="T87" s="6"/>
      <c r="U87" s="11"/>
      <c r="V87" s="11"/>
    </row>
    <row r="88" spans="1:22" s="9" customFormat="1" ht="13.5" customHeight="1">
      <c r="A88" s="5"/>
      <c r="B88" s="8"/>
      <c r="C88" s="8"/>
      <c r="D88" s="5"/>
      <c r="E88" s="43"/>
      <c r="F88" s="8"/>
      <c r="G88" s="60"/>
      <c r="H88" s="60"/>
      <c r="I88" s="62"/>
      <c r="J88" s="152"/>
      <c r="K88" s="39"/>
      <c r="L88" s="60"/>
      <c r="M88" s="60"/>
      <c r="N88" s="60"/>
      <c r="O88" s="39"/>
      <c r="P88" s="41"/>
      <c r="Q88" s="21"/>
      <c r="R88" s="6"/>
      <c r="S88" s="6"/>
      <c r="T88" s="6"/>
      <c r="U88" s="11"/>
      <c r="V88" s="11"/>
    </row>
    <row r="89" spans="1:22" s="9" customFormat="1" ht="13.5" customHeight="1">
      <c r="A89" s="5"/>
      <c r="B89" s="8"/>
      <c r="C89" s="8"/>
      <c r="D89" s="5"/>
      <c r="E89" s="43"/>
      <c r="F89" s="8"/>
      <c r="G89" s="60"/>
      <c r="H89" s="60"/>
      <c r="I89" s="62"/>
      <c r="J89" s="152"/>
      <c r="K89" s="39"/>
      <c r="L89" s="60"/>
      <c r="M89" s="60"/>
      <c r="N89" s="60"/>
      <c r="O89" s="39"/>
      <c r="P89" s="41"/>
      <c r="Q89" s="21"/>
      <c r="R89" s="6"/>
      <c r="S89" s="6"/>
      <c r="T89" s="6"/>
      <c r="U89" s="11"/>
      <c r="V89" s="11"/>
    </row>
    <row r="90" spans="1:22" s="9" customFormat="1" ht="13.5" customHeight="1">
      <c r="A90" s="5"/>
      <c r="B90" s="8"/>
      <c r="C90" s="8"/>
      <c r="D90" s="5"/>
      <c r="E90" s="43"/>
      <c r="F90" s="8"/>
      <c r="G90" s="60"/>
      <c r="H90" s="60"/>
      <c r="I90" s="62"/>
      <c r="J90" s="152"/>
      <c r="K90" s="39"/>
      <c r="L90" s="60"/>
      <c r="M90" s="60"/>
      <c r="N90" s="60"/>
      <c r="O90" s="39"/>
      <c r="P90" s="41"/>
      <c r="Q90" s="21"/>
      <c r="R90" s="6"/>
      <c r="S90" s="6"/>
      <c r="T90" s="6"/>
      <c r="U90" s="11"/>
      <c r="V90" s="11"/>
    </row>
    <row r="91" spans="1:22" s="9" customFormat="1" ht="13.5" customHeight="1">
      <c r="A91" s="5"/>
      <c r="B91" s="8"/>
      <c r="C91" s="8"/>
      <c r="D91" s="5"/>
      <c r="E91" s="43"/>
      <c r="F91" s="8"/>
      <c r="G91" s="60"/>
      <c r="H91" s="60"/>
      <c r="I91" s="62"/>
      <c r="J91" s="152"/>
      <c r="K91" s="39"/>
      <c r="L91" s="60"/>
      <c r="M91" s="60"/>
      <c r="N91" s="60"/>
      <c r="O91" s="39"/>
      <c r="P91" s="41"/>
      <c r="Q91" s="21"/>
      <c r="R91" s="6"/>
      <c r="S91" s="6"/>
      <c r="T91" s="6"/>
      <c r="U91" s="11"/>
      <c r="V91" s="11"/>
    </row>
    <row r="92" spans="1:22" s="9" customFormat="1" ht="13.5" customHeight="1">
      <c r="A92" s="5"/>
      <c r="B92" s="8"/>
      <c r="C92" s="8"/>
      <c r="D92" s="5"/>
      <c r="E92" s="43"/>
      <c r="F92" s="8"/>
      <c r="G92" s="60"/>
      <c r="H92" s="60"/>
      <c r="I92" s="62"/>
      <c r="J92" s="152"/>
      <c r="K92" s="39"/>
      <c r="L92" s="60"/>
      <c r="M92" s="60"/>
      <c r="N92" s="60"/>
      <c r="O92" s="39"/>
      <c r="P92" s="41"/>
      <c r="Q92" s="21"/>
      <c r="R92" s="6"/>
      <c r="S92" s="6"/>
      <c r="T92" s="6"/>
      <c r="U92" s="11"/>
      <c r="V92" s="11"/>
    </row>
    <row r="93" spans="1:22" s="9" customFormat="1" ht="13.5" customHeight="1">
      <c r="A93" s="5"/>
      <c r="B93" s="8"/>
      <c r="C93" s="8"/>
      <c r="D93" s="5"/>
      <c r="E93" s="43"/>
      <c r="F93" s="8"/>
      <c r="G93" s="60"/>
      <c r="H93" s="60"/>
      <c r="I93" s="62"/>
      <c r="J93" s="152"/>
      <c r="K93" s="39"/>
      <c r="L93" s="60"/>
      <c r="M93" s="60"/>
      <c r="N93" s="60"/>
      <c r="O93" s="39"/>
      <c r="P93" s="41"/>
      <c r="Q93" s="21"/>
      <c r="R93" s="6"/>
      <c r="S93" s="6"/>
      <c r="T93" s="6"/>
      <c r="U93" s="11"/>
      <c r="V93" s="11"/>
    </row>
    <row r="94" spans="1:22" s="9" customFormat="1" ht="13.5" customHeight="1">
      <c r="A94" s="5"/>
      <c r="B94" s="8"/>
      <c r="C94" s="8"/>
      <c r="D94" s="5"/>
      <c r="E94" s="43"/>
      <c r="F94" s="8"/>
      <c r="G94" s="60"/>
      <c r="H94" s="60"/>
      <c r="I94" s="62"/>
      <c r="J94" s="152"/>
      <c r="K94" s="39"/>
      <c r="L94" s="60"/>
      <c r="M94" s="60"/>
      <c r="N94" s="60"/>
      <c r="O94" s="39"/>
      <c r="P94" s="41"/>
      <c r="Q94" s="21"/>
      <c r="R94" s="6"/>
      <c r="S94" s="6"/>
      <c r="T94" s="6"/>
      <c r="U94" s="11"/>
      <c r="V94" s="11"/>
    </row>
    <row r="95" spans="1:22" s="9" customFormat="1" ht="13.5" customHeight="1">
      <c r="A95" s="5"/>
      <c r="B95" s="8"/>
      <c r="C95" s="8"/>
      <c r="D95" s="5"/>
      <c r="E95" s="43"/>
      <c r="F95" s="8"/>
      <c r="G95" s="60"/>
      <c r="H95" s="60"/>
      <c r="I95" s="62"/>
      <c r="J95" s="152"/>
      <c r="K95" s="39"/>
      <c r="L95" s="60"/>
      <c r="M95" s="60"/>
      <c r="N95" s="60"/>
      <c r="O95" s="39"/>
      <c r="P95" s="41"/>
      <c r="Q95" s="21"/>
      <c r="R95" s="6"/>
      <c r="S95" s="6"/>
      <c r="T95" s="6"/>
      <c r="U95" s="11"/>
      <c r="V95" s="11"/>
    </row>
    <row r="96" spans="1:22" s="9" customFormat="1" ht="13.5" customHeight="1">
      <c r="A96" s="5"/>
      <c r="B96" s="8"/>
      <c r="C96" s="8"/>
      <c r="D96" s="5"/>
      <c r="E96" s="43"/>
      <c r="F96" s="8"/>
      <c r="G96" s="60"/>
      <c r="H96" s="60"/>
      <c r="I96" s="62"/>
      <c r="J96" s="152"/>
      <c r="K96" s="39"/>
      <c r="L96" s="60"/>
      <c r="M96" s="60"/>
      <c r="N96" s="60"/>
      <c r="O96" s="39"/>
      <c r="P96" s="41"/>
      <c r="Q96" s="21"/>
      <c r="R96" s="6"/>
      <c r="S96" s="6"/>
      <c r="T96" s="6"/>
      <c r="U96" s="11"/>
      <c r="V96" s="11"/>
    </row>
    <row r="97" spans="1:22" s="9" customFormat="1" ht="13.5" customHeight="1">
      <c r="A97" s="5"/>
      <c r="B97" s="8"/>
      <c r="C97" s="8"/>
      <c r="D97" s="5"/>
      <c r="E97" s="43"/>
      <c r="F97" s="8"/>
      <c r="G97" s="60"/>
      <c r="H97" s="60"/>
      <c r="I97" s="62"/>
      <c r="J97" s="152"/>
      <c r="K97" s="39"/>
      <c r="L97" s="60"/>
      <c r="M97" s="60"/>
      <c r="N97" s="60"/>
      <c r="O97" s="39"/>
      <c r="P97" s="41"/>
      <c r="Q97" s="21"/>
      <c r="R97" s="6"/>
      <c r="S97" s="6"/>
      <c r="T97" s="6"/>
      <c r="U97" s="11"/>
      <c r="V97" s="11"/>
    </row>
    <row r="98" spans="1:22" s="9" customFormat="1" ht="13.5" customHeight="1">
      <c r="A98" s="5"/>
      <c r="B98" s="8"/>
      <c r="C98" s="8"/>
      <c r="D98" s="5"/>
      <c r="E98" s="43"/>
      <c r="F98" s="8"/>
      <c r="G98" s="60"/>
      <c r="H98" s="60"/>
      <c r="I98" s="62"/>
      <c r="J98" s="152"/>
      <c r="K98" s="39"/>
      <c r="L98" s="60"/>
      <c r="M98" s="60"/>
      <c r="N98" s="60"/>
      <c r="O98" s="39"/>
      <c r="P98" s="41"/>
      <c r="Q98" s="21"/>
      <c r="R98" s="6"/>
      <c r="S98" s="6"/>
      <c r="T98" s="6"/>
      <c r="U98" s="11"/>
      <c r="V98" s="11"/>
    </row>
    <row r="99" spans="1:22" s="9" customFormat="1" ht="13.5" customHeight="1">
      <c r="A99" s="5"/>
      <c r="B99" s="8"/>
      <c r="C99" s="8"/>
      <c r="D99" s="5"/>
      <c r="E99" s="43"/>
      <c r="F99" s="8"/>
      <c r="G99" s="60"/>
      <c r="H99" s="60"/>
      <c r="I99" s="62"/>
      <c r="J99" s="152"/>
      <c r="K99" s="39"/>
      <c r="L99" s="60"/>
      <c r="M99" s="60"/>
      <c r="N99" s="60"/>
      <c r="O99" s="39"/>
      <c r="P99" s="41"/>
      <c r="Q99" s="21"/>
      <c r="R99" s="6"/>
      <c r="S99" s="6"/>
      <c r="T99" s="6"/>
      <c r="U99" s="11"/>
      <c r="V99" s="11"/>
    </row>
    <row r="100" spans="1:22" s="9" customFormat="1" ht="13.5" customHeight="1">
      <c r="A100" s="5"/>
      <c r="B100" s="8"/>
      <c r="C100" s="8"/>
      <c r="D100" s="5"/>
      <c r="E100" s="43"/>
      <c r="F100" s="8"/>
      <c r="G100" s="60"/>
      <c r="H100" s="60"/>
      <c r="I100" s="62"/>
      <c r="J100" s="152"/>
      <c r="K100" s="39"/>
      <c r="L100" s="60"/>
      <c r="M100" s="60"/>
      <c r="N100" s="60"/>
      <c r="O100" s="39"/>
      <c r="P100" s="41"/>
      <c r="Q100" s="21"/>
      <c r="R100" s="12"/>
      <c r="S100" s="12"/>
      <c r="T100" s="12"/>
      <c r="U100" s="11"/>
      <c r="V100" s="11"/>
    </row>
    <row r="101" spans="1:22" s="9" customFormat="1" ht="13.5" customHeight="1">
      <c r="A101" s="5"/>
      <c r="B101" s="8"/>
      <c r="C101" s="8"/>
      <c r="D101" s="5"/>
      <c r="E101" s="43"/>
      <c r="F101" s="8"/>
      <c r="G101" s="60"/>
      <c r="H101" s="60"/>
      <c r="I101" s="62"/>
      <c r="J101" s="152"/>
      <c r="K101" s="39"/>
      <c r="L101" s="60"/>
      <c r="M101" s="60"/>
      <c r="N101" s="60"/>
      <c r="O101" s="39"/>
      <c r="P101" s="41"/>
      <c r="Q101" s="21"/>
      <c r="R101" s="12"/>
      <c r="S101" s="12"/>
      <c r="T101" s="12"/>
      <c r="U101" s="11"/>
      <c r="V101" s="11"/>
    </row>
    <row r="102" spans="1:22" s="9" customFormat="1" ht="13.5" customHeight="1">
      <c r="A102" s="5"/>
      <c r="B102" s="8"/>
      <c r="C102" s="8"/>
      <c r="D102" s="5"/>
      <c r="E102" s="43"/>
      <c r="F102" s="8"/>
      <c r="G102" s="60"/>
      <c r="H102" s="60"/>
      <c r="I102" s="62"/>
      <c r="J102" s="152"/>
      <c r="K102" s="39"/>
      <c r="L102" s="60"/>
      <c r="M102" s="60"/>
      <c r="N102" s="60"/>
      <c r="O102" s="39"/>
      <c r="P102" s="41"/>
      <c r="Q102" s="21"/>
      <c r="R102" s="12"/>
      <c r="S102" s="12"/>
      <c r="T102" s="12"/>
      <c r="U102" s="11"/>
      <c r="V102" s="11"/>
    </row>
    <row r="103" spans="1:22" s="9" customFormat="1" ht="13.5" customHeight="1">
      <c r="A103" s="5"/>
      <c r="B103" s="8"/>
      <c r="C103" s="8"/>
      <c r="D103" s="5"/>
      <c r="E103" s="43"/>
      <c r="F103" s="8"/>
      <c r="G103" s="60"/>
      <c r="H103" s="60"/>
      <c r="I103" s="62"/>
      <c r="J103" s="152"/>
      <c r="K103" s="39"/>
      <c r="L103" s="60"/>
      <c r="M103" s="60"/>
      <c r="N103" s="60"/>
      <c r="O103" s="39"/>
      <c r="P103" s="41"/>
      <c r="Q103" s="21"/>
      <c r="R103" s="12"/>
      <c r="S103" s="12"/>
      <c r="T103" s="12"/>
      <c r="U103" s="11"/>
      <c r="V103" s="11"/>
    </row>
    <row r="104" spans="1:22" s="9" customFormat="1" ht="13.5" customHeight="1">
      <c r="A104" s="5"/>
      <c r="B104" s="8"/>
      <c r="C104" s="8"/>
      <c r="D104" s="5"/>
      <c r="E104" s="43"/>
      <c r="F104" s="8"/>
      <c r="G104" s="60"/>
      <c r="H104" s="60"/>
      <c r="I104" s="62"/>
      <c r="J104" s="152"/>
      <c r="K104" s="39"/>
      <c r="L104" s="60"/>
      <c r="M104" s="60"/>
      <c r="N104" s="60"/>
      <c r="O104" s="39"/>
      <c r="P104" s="41"/>
      <c r="Q104" s="21"/>
      <c r="R104" s="12"/>
      <c r="S104" s="12"/>
      <c r="T104" s="12"/>
      <c r="U104" s="11"/>
      <c r="V104" s="11"/>
    </row>
    <row r="105" spans="1:22" s="9" customFormat="1" ht="13.5" customHeight="1">
      <c r="A105" s="5"/>
      <c r="B105" s="8"/>
      <c r="C105" s="8"/>
      <c r="D105" s="5"/>
      <c r="E105" s="43"/>
      <c r="F105" s="8"/>
      <c r="G105" s="60"/>
      <c r="H105" s="60"/>
      <c r="I105" s="62"/>
      <c r="J105" s="152"/>
      <c r="K105" s="39"/>
      <c r="L105" s="60"/>
      <c r="M105" s="60"/>
      <c r="N105" s="60"/>
      <c r="O105" s="39"/>
      <c r="P105" s="41"/>
      <c r="Q105" s="21"/>
      <c r="R105" s="12"/>
      <c r="S105" s="12"/>
      <c r="T105" s="12"/>
      <c r="U105" s="11"/>
      <c r="V105" s="11"/>
    </row>
    <row r="106" spans="1:22" s="9" customFormat="1" ht="13.5" customHeight="1">
      <c r="A106" s="5"/>
      <c r="B106" s="8"/>
      <c r="C106" s="8"/>
      <c r="D106" s="5"/>
      <c r="E106" s="38"/>
      <c r="F106" s="8"/>
      <c r="G106" s="60"/>
      <c r="H106" s="60"/>
      <c r="I106" s="62"/>
      <c r="J106" s="152"/>
      <c r="K106" s="39"/>
      <c r="L106" s="60"/>
      <c r="M106" s="60"/>
      <c r="N106" s="60"/>
      <c r="O106" s="39"/>
      <c r="P106" s="41"/>
      <c r="Q106" s="21"/>
      <c r="R106" s="12"/>
      <c r="S106" s="12"/>
      <c r="T106" s="12"/>
      <c r="U106" s="11"/>
      <c r="V106" s="11"/>
    </row>
    <row r="107" spans="1:22" s="9" customFormat="1" ht="22.5" customHeight="1">
      <c r="A107" s="5"/>
      <c r="B107" s="451"/>
      <c r="C107" s="451"/>
      <c r="D107" s="451"/>
      <c r="E107" s="38"/>
      <c r="F107" s="8"/>
      <c r="G107" s="62"/>
      <c r="H107" s="62"/>
      <c r="I107" s="62"/>
      <c r="J107" s="154"/>
      <c r="K107" s="40"/>
      <c r="L107" s="62"/>
      <c r="M107" s="62"/>
      <c r="N107" s="62"/>
      <c r="O107" s="40"/>
      <c r="P107" s="49"/>
      <c r="Q107" s="102"/>
      <c r="R107" s="12"/>
      <c r="S107" s="12"/>
      <c r="T107" s="12"/>
      <c r="U107" s="11"/>
      <c r="V107" s="11"/>
    </row>
    <row r="108" spans="1:22">
      <c r="E108" s="51"/>
      <c r="G108" s="63"/>
      <c r="H108" s="63"/>
      <c r="K108" s="53"/>
      <c r="L108" s="63"/>
      <c r="M108" s="308"/>
      <c r="N108" s="63"/>
      <c r="O108" s="53"/>
    </row>
    <row r="109" spans="1:22">
      <c r="E109" s="51"/>
      <c r="G109" s="63"/>
      <c r="H109" s="63"/>
      <c r="K109" s="53"/>
      <c r="L109" s="63"/>
      <c r="M109" s="308"/>
      <c r="N109" s="63"/>
      <c r="O109" s="53"/>
    </row>
    <row r="110" spans="1:22">
      <c r="E110" s="51"/>
      <c r="G110" s="63"/>
      <c r="H110" s="63"/>
      <c r="K110" s="53"/>
      <c r="L110" s="63"/>
      <c r="M110" s="308"/>
      <c r="N110" s="63"/>
      <c r="O110" s="53"/>
    </row>
    <row r="111" spans="1:22">
      <c r="E111" s="51"/>
      <c r="G111" s="63"/>
      <c r="H111" s="63"/>
      <c r="K111" s="53"/>
      <c r="L111" s="63"/>
      <c r="M111" s="308"/>
      <c r="N111" s="63"/>
      <c r="O111" s="53"/>
    </row>
    <row r="112" spans="1:22">
      <c r="E112" s="51"/>
      <c r="G112" s="63"/>
      <c r="H112" s="63"/>
      <c r="K112" s="53"/>
      <c r="L112" s="63"/>
      <c r="M112" s="308"/>
      <c r="N112" s="63"/>
      <c r="O112" s="53"/>
    </row>
    <row r="113" spans="1:22" s="12" customFormat="1">
      <c r="A113" s="50"/>
      <c r="B113" s="50"/>
      <c r="C113" s="50"/>
      <c r="E113" s="51"/>
      <c r="F113" s="52"/>
      <c r="G113" s="63"/>
      <c r="H113" s="63"/>
      <c r="I113" s="64"/>
      <c r="J113" s="155"/>
      <c r="K113" s="53"/>
      <c r="L113" s="63"/>
      <c r="M113" s="308"/>
      <c r="N113" s="63"/>
      <c r="O113" s="53"/>
      <c r="P113" s="54"/>
      <c r="Q113" s="103"/>
      <c r="U113" s="13"/>
      <c r="V113" s="13"/>
    </row>
  </sheetData>
  <protectedRanges>
    <protectedRange sqref="K14:Q14 M64:Q64 M15:Q15 C14:H14 C64:F64 C15:F15" name="범위1_1"/>
    <protectedRange sqref="K15:L15" name="범위1_1_2"/>
    <protectedRange sqref="G15:I15" name="범위1_1_14_1"/>
    <protectedRange sqref="J15" name="범위1_1_1_10"/>
    <protectedRange sqref="K64:L64" name="범위1_1_3"/>
    <protectedRange sqref="G64:I64" name="범위1_1_14_1_1"/>
    <protectedRange sqref="J64" name="범위1_1_1_10_1"/>
    <protectedRange sqref="C16:H63 K16:Q63" name="범위1_1_2_1"/>
    <protectedRange sqref="J16:J63" name="범위1_1_1_1"/>
  </protectedRanges>
  <mergeCells count="16">
    <mergeCell ref="A65:D65"/>
    <mergeCell ref="B107:D107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  <mergeCell ref="Q12:Q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2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9F36-744A-4815-BDAF-05F7D3DF32B0}">
  <sheetPr>
    <tabColor rgb="FF00B0F0"/>
  </sheetPr>
  <dimension ref="A1:G14"/>
  <sheetViews>
    <sheetView view="pageBreakPreview" zoomScaleNormal="100" zoomScaleSheetLayoutView="100" workbookViewId="0">
      <selection activeCell="N6" sqref="M6:N6"/>
    </sheetView>
  </sheetViews>
  <sheetFormatPr defaultRowHeight="17.399999999999999"/>
  <cols>
    <col min="1" max="1" width="5.09765625" customWidth="1"/>
    <col min="2" max="2" width="25.5" customWidth="1"/>
    <col min="3" max="3" width="14.59765625" customWidth="1"/>
    <col min="4" max="4" width="16.09765625" customWidth="1"/>
    <col min="5" max="5" width="45.59765625" customWidth="1"/>
    <col min="6" max="6" width="20.5" customWidth="1"/>
    <col min="7" max="7" width="21.59765625" customWidth="1"/>
    <col min="9" max="9" width="21" customWidth="1"/>
  </cols>
  <sheetData>
    <row r="1" spans="1:7" ht="18">
      <c r="A1" s="179" t="s">
        <v>147</v>
      </c>
      <c r="C1" s="180"/>
      <c r="D1" s="180"/>
      <c r="E1" s="180"/>
      <c r="F1" s="180"/>
      <c r="G1" s="180"/>
    </row>
    <row r="2" spans="1:7" ht="30" customHeight="1">
      <c r="A2" s="186" t="s">
        <v>148</v>
      </c>
      <c r="B2" s="186" t="s">
        <v>149</v>
      </c>
      <c r="C2" s="186" t="s">
        <v>150</v>
      </c>
      <c r="D2" s="186" t="s">
        <v>151</v>
      </c>
      <c r="E2" s="186" t="s">
        <v>152</v>
      </c>
      <c r="F2" s="186" t="s">
        <v>153</v>
      </c>
      <c r="G2" s="186" t="s">
        <v>154</v>
      </c>
    </row>
    <row r="3" spans="1:7" ht="70.2" customHeight="1">
      <c r="A3" s="187">
        <v>1</v>
      </c>
      <c r="B3" s="181"/>
      <c r="C3" s="182"/>
      <c r="D3" s="183"/>
      <c r="E3" s="184"/>
      <c r="F3" s="188"/>
      <c r="G3" s="182"/>
    </row>
    <row r="4" spans="1:7" ht="70.2" customHeight="1">
      <c r="A4" s="187">
        <v>2</v>
      </c>
      <c r="B4" s="181"/>
      <c r="C4" s="182"/>
      <c r="D4" s="183"/>
      <c r="E4" s="184"/>
      <c r="F4" s="188"/>
      <c r="G4" s="182"/>
    </row>
    <row r="5" spans="1:7" ht="70.2" customHeight="1">
      <c r="A5" s="187">
        <v>3</v>
      </c>
      <c r="B5" s="181"/>
      <c r="C5" s="182"/>
      <c r="D5" s="183"/>
      <c r="E5" s="184"/>
      <c r="F5" s="188"/>
      <c r="G5" s="182"/>
    </row>
    <row r="6" spans="1:7" ht="70.2" customHeight="1">
      <c r="A6" s="187">
        <v>4</v>
      </c>
      <c r="B6" s="181"/>
      <c r="C6" s="182"/>
      <c r="D6" s="183"/>
      <c r="E6" s="184"/>
      <c r="F6" s="188"/>
      <c r="G6" s="182"/>
    </row>
    <row r="7" spans="1:7" ht="70.2" customHeight="1">
      <c r="A7" s="187">
        <v>5</v>
      </c>
      <c r="B7" s="181"/>
      <c r="C7" s="182"/>
      <c r="D7" s="183"/>
      <c r="E7" s="184"/>
      <c r="F7" s="188"/>
      <c r="G7" s="182"/>
    </row>
    <row r="8" spans="1:7" ht="70.2" customHeight="1">
      <c r="A8" s="187">
        <v>6</v>
      </c>
      <c r="B8" s="181"/>
      <c r="C8" s="182"/>
      <c r="D8" s="183"/>
      <c r="E8" s="184"/>
      <c r="F8" s="188"/>
      <c r="G8" s="182"/>
    </row>
    <row r="9" spans="1:7" ht="70.2" customHeight="1">
      <c r="A9" s="187">
        <v>7</v>
      </c>
      <c r="B9" s="181"/>
      <c r="C9" s="182"/>
      <c r="D9" s="183"/>
      <c r="E9" s="184"/>
      <c r="F9" s="188"/>
      <c r="G9" s="182"/>
    </row>
    <row r="10" spans="1:7">
      <c r="B10" s="189"/>
    </row>
    <row r="11" spans="1:7">
      <c r="B11" s="185"/>
    </row>
    <row r="14" spans="1:7">
      <c r="B14" s="185"/>
    </row>
  </sheetData>
  <phoneticPr fontId="3" type="noConversion"/>
  <pageMargins left="0.31496062992125984" right="0.31496062992125984" top="0.74803149606299213" bottom="0.74803149606299213" header="0.31496062992125984" footer="0.31496062992125984"/>
  <pageSetup paperSize="9"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dimension ref="A1:AC68"/>
  <sheetViews>
    <sheetView showGridLines="0" view="pageBreakPreview" zoomScale="60" zoomScaleNormal="100" workbookViewId="0">
      <selection activeCell="G3" sqref="G3"/>
    </sheetView>
  </sheetViews>
  <sheetFormatPr defaultColWidth="9" defaultRowHeight="21"/>
  <cols>
    <col min="1" max="1" width="12.69921875" style="116" customWidth="1"/>
    <col min="2" max="3" width="9" style="116"/>
    <col min="4" max="4" width="2" style="116" customWidth="1"/>
    <col min="5" max="5" width="9" style="116"/>
    <col min="6" max="6" width="2.5" style="117" customWidth="1"/>
    <col min="7" max="7" width="17" style="117" customWidth="1"/>
    <col min="8" max="8" width="9" style="117" customWidth="1"/>
    <col min="9" max="9" width="12.09765625" style="117" bestFit="1" customWidth="1"/>
    <col min="10" max="10" width="9" style="117" customWidth="1"/>
    <col min="11" max="11" width="14.5" style="117" bestFit="1" customWidth="1"/>
    <col min="12" max="13" width="9" style="117"/>
    <col min="14" max="14" width="6" style="117" customWidth="1"/>
    <col min="15" max="15" width="3.59765625" style="2" customWidth="1"/>
    <col min="16" max="16" width="12.69921875" style="116" customWidth="1"/>
    <col min="17" max="18" width="9" style="116"/>
    <col min="19" max="19" width="2" style="116" customWidth="1"/>
    <col min="20" max="20" width="9" style="116"/>
    <col min="21" max="21" width="2.5" style="117" customWidth="1"/>
    <col min="22" max="22" width="17" style="117" customWidth="1"/>
    <col min="23" max="23" width="9" style="117"/>
    <col min="24" max="24" width="12.09765625" style="117" bestFit="1" customWidth="1"/>
    <col min="25" max="25" width="9" style="117"/>
    <col min="26" max="26" width="14.5" style="117" bestFit="1" customWidth="1"/>
    <col min="27" max="28" width="9" style="117"/>
    <col min="29" max="29" width="2.59765625" style="117" customWidth="1"/>
    <col min="30" max="30" width="3.59765625" style="2" customWidth="1"/>
    <col min="31" max="16384" width="9" style="2"/>
  </cols>
  <sheetData>
    <row r="1" spans="1:29" ht="95.25" customHeight="1" thickBot="1">
      <c r="A1" s="485" t="s">
        <v>155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7"/>
      <c r="O1" s="17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3" customFormat="1" ht="37.5" customHeight="1">
      <c r="A2" s="128" t="s">
        <v>156</v>
      </c>
      <c r="B2" s="168"/>
      <c r="C2" s="168"/>
      <c r="D2" s="116"/>
      <c r="E2" s="116"/>
      <c r="F2" s="169" t="s">
        <v>157</v>
      </c>
      <c r="G2" s="169" t="s">
        <v>158</v>
      </c>
      <c r="H2" s="169"/>
      <c r="I2" s="169"/>
      <c r="J2" s="169"/>
      <c r="K2" s="169"/>
      <c r="L2" s="169"/>
      <c r="M2" s="169"/>
      <c r="N2" s="134"/>
      <c r="O2" s="178"/>
    </row>
    <row r="3" spans="1:29" s="4" customFormat="1" ht="25.2">
      <c r="A3" s="118" t="s">
        <v>159</v>
      </c>
      <c r="B3" s="116"/>
      <c r="C3" s="116"/>
      <c r="D3" s="116"/>
      <c r="E3" s="116"/>
      <c r="F3" s="169"/>
      <c r="G3" s="169" t="s">
        <v>160</v>
      </c>
      <c r="H3" s="169"/>
      <c r="I3" s="169"/>
      <c r="J3" s="169"/>
      <c r="K3" s="169"/>
      <c r="L3" s="169"/>
      <c r="M3" s="169"/>
      <c r="N3" s="134"/>
    </row>
    <row r="4" spans="1:29" s="3" customFormat="1" ht="10.199999999999999" customHeight="1">
      <c r="A4" s="118"/>
      <c r="B4" s="116"/>
      <c r="C4" s="116"/>
      <c r="D4" s="116"/>
      <c r="E4" s="116"/>
      <c r="F4" s="169"/>
      <c r="G4" s="116"/>
      <c r="H4" s="116"/>
      <c r="I4" s="116"/>
      <c r="J4" s="116"/>
      <c r="K4" s="116"/>
      <c r="L4" s="116"/>
      <c r="M4" s="116"/>
      <c r="N4" s="119"/>
    </row>
    <row r="5" spans="1:29" s="294" customFormat="1" ht="42.75" customHeight="1">
      <c r="A5" s="290" t="s">
        <v>161</v>
      </c>
      <c r="B5" s="291"/>
      <c r="C5" s="291"/>
      <c r="D5" s="291"/>
      <c r="E5" s="291"/>
      <c r="F5" s="292" t="s">
        <v>157</v>
      </c>
      <c r="G5" s="292" t="str">
        <f>'Detail PL'!B10</f>
        <v>Branch of JSC "Doosan Enerbility" in the Turkestan region</v>
      </c>
      <c r="H5" s="291"/>
      <c r="I5" s="291"/>
      <c r="J5" s="291"/>
      <c r="K5" s="291"/>
      <c r="L5" s="291"/>
      <c r="M5" s="291"/>
      <c r="N5" s="293"/>
    </row>
    <row r="6" spans="1:29" s="296" customFormat="1" ht="25.2">
      <c r="A6" s="290" t="s">
        <v>162</v>
      </c>
      <c r="B6" s="291"/>
      <c r="C6" s="291"/>
      <c r="D6" s="291"/>
      <c r="E6" s="291"/>
      <c r="F6" s="295"/>
      <c r="G6" s="292"/>
      <c r="H6" s="291"/>
      <c r="I6" s="291"/>
      <c r="J6" s="291"/>
      <c r="K6" s="291"/>
      <c r="L6" s="291"/>
      <c r="M6" s="291"/>
      <c r="N6" s="293"/>
    </row>
    <row r="7" spans="1:29" s="3" customFormat="1" ht="10.199999999999999" customHeight="1">
      <c r="A7" s="118"/>
      <c r="B7" s="116"/>
      <c r="C7" s="116"/>
      <c r="D7" s="116"/>
      <c r="E7" s="116"/>
      <c r="F7" s="170"/>
      <c r="G7" s="170"/>
      <c r="H7" s="116"/>
      <c r="I7" s="116"/>
      <c r="J7" s="116"/>
      <c r="K7" s="116"/>
      <c r="L7" s="116"/>
      <c r="M7" s="116"/>
      <c r="N7" s="119"/>
    </row>
    <row r="8" spans="1:29" s="3" customFormat="1" ht="25.2">
      <c r="A8" s="118" t="s">
        <v>163</v>
      </c>
      <c r="B8" s="116"/>
      <c r="C8" s="116"/>
      <c r="D8" s="116"/>
      <c r="E8" s="116"/>
      <c r="F8" s="169" t="s">
        <v>164</v>
      </c>
      <c r="G8" s="116"/>
      <c r="H8" s="116"/>
      <c r="I8" s="116"/>
      <c r="J8" s="116"/>
      <c r="K8" s="116"/>
      <c r="L8" s="116"/>
      <c r="M8" s="116"/>
      <c r="N8" s="119"/>
    </row>
    <row r="9" spans="1:29" s="4" customFormat="1" ht="25.2">
      <c r="A9" s="118" t="s">
        <v>165</v>
      </c>
      <c r="B9" s="116"/>
      <c r="C9" s="116"/>
      <c r="D9" s="116"/>
      <c r="E9" s="116"/>
      <c r="F9" s="169" t="s">
        <v>166</v>
      </c>
      <c r="G9" s="116"/>
      <c r="H9" s="116"/>
      <c r="I9" s="116"/>
      <c r="J9" s="116"/>
      <c r="K9" s="116"/>
      <c r="L9" s="116"/>
      <c r="M9" s="116"/>
      <c r="N9" s="119"/>
    </row>
    <row r="10" spans="1:29" s="3" customFormat="1" ht="10.199999999999999" customHeight="1">
      <c r="A10" s="118"/>
      <c r="B10" s="116"/>
      <c r="C10" s="116"/>
      <c r="D10" s="116"/>
      <c r="E10" s="116"/>
      <c r="F10" s="169"/>
      <c r="G10" s="116"/>
      <c r="H10" s="116"/>
      <c r="I10" s="116"/>
      <c r="J10" s="116"/>
      <c r="K10" s="116"/>
      <c r="L10" s="116"/>
      <c r="M10" s="116"/>
      <c r="N10" s="119"/>
    </row>
    <row r="11" spans="1:29" s="3" customFormat="1" ht="25.2">
      <c r="A11" s="118" t="s">
        <v>167</v>
      </c>
      <c r="B11" s="116"/>
      <c r="C11" s="116"/>
      <c r="D11" s="116"/>
      <c r="E11" s="116"/>
      <c r="F11" s="169" t="s">
        <v>168</v>
      </c>
      <c r="G11" s="169" t="str">
        <f>CI!V8</f>
        <v>PGU-DE-0149</v>
      </c>
      <c r="H11" s="116"/>
      <c r="I11" s="116"/>
      <c r="J11" s="116"/>
      <c r="K11" s="116"/>
      <c r="L11" s="116"/>
      <c r="M11" s="116"/>
      <c r="N11" s="119"/>
    </row>
    <row r="12" spans="1:29" s="3" customFormat="1" ht="25.2">
      <c r="A12" s="118" t="s">
        <v>169</v>
      </c>
      <c r="B12" s="116"/>
      <c r="C12" s="116"/>
      <c r="D12" s="116"/>
      <c r="E12" s="116"/>
      <c r="F12" s="169"/>
      <c r="G12" s="116"/>
      <c r="H12" s="116"/>
      <c r="I12" s="116"/>
      <c r="J12" s="116"/>
      <c r="K12" s="116"/>
      <c r="L12" s="116"/>
      <c r="M12" s="116"/>
      <c r="N12" s="119"/>
    </row>
    <row r="13" spans="1:29" s="3" customFormat="1" ht="10.199999999999999" customHeight="1">
      <c r="A13" s="118"/>
      <c r="B13" s="116"/>
      <c r="C13" s="116"/>
      <c r="D13" s="116"/>
      <c r="E13" s="116"/>
      <c r="F13" s="169"/>
      <c r="G13" s="116"/>
      <c r="H13" s="116"/>
      <c r="I13" s="116"/>
      <c r="J13" s="116"/>
      <c r="K13" s="116"/>
      <c r="L13" s="116"/>
      <c r="M13" s="116"/>
      <c r="N13" s="119"/>
    </row>
    <row r="14" spans="1:29" s="3" customFormat="1" ht="25.2">
      <c r="A14" s="120" t="s">
        <v>170</v>
      </c>
      <c r="B14" s="171"/>
      <c r="C14" s="171"/>
      <c r="D14" s="171"/>
      <c r="E14" s="171"/>
      <c r="F14" s="172" t="s">
        <v>157</v>
      </c>
      <c r="G14" s="173" t="str">
        <f>'Summary PL'!D14</f>
        <v>VMS - System Cabinet</v>
      </c>
      <c r="H14" s="171"/>
      <c r="I14" s="171"/>
      <c r="J14" s="171"/>
      <c r="K14" s="171"/>
      <c r="L14" s="171"/>
      <c r="M14" s="171"/>
      <c r="N14" s="121"/>
    </row>
    <row r="15" spans="1:29" s="3" customFormat="1" ht="25.2">
      <c r="A15" s="120" t="s">
        <v>171</v>
      </c>
      <c r="B15" s="171"/>
      <c r="C15" s="171"/>
      <c r="D15" s="171"/>
      <c r="E15" s="171"/>
      <c r="F15" s="172"/>
      <c r="G15" s="171"/>
      <c r="H15" s="171"/>
      <c r="I15" s="171"/>
      <c r="J15" s="171"/>
      <c r="K15" s="171"/>
      <c r="L15" s="171"/>
      <c r="M15" s="171"/>
      <c r="N15" s="121"/>
    </row>
    <row r="16" spans="1:29" s="3" customFormat="1" ht="10.199999999999999" customHeight="1">
      <c r="A16" s="118"/>
      <c r="B16" s="116"/>
      <c r="C16" s="116"/>
      <c r="D16" s="116"/>
      <c r="E16" s="116"/>
      <c r="F16" s="169"/>
      <c r="G16" s="116"/>
      <c r="H16" s="116"/>
      <c r="I16" s="116"/>
      <c r="J16" s="116"/>
      <c r="K16" s="116"/>
      <c r="L16" s="116"/>
      <c r="M16" s="116"/>
      <c r="N16" s="119"/>
    </row>
    <row r="17" spans="1:14" s="3" customFormat="1" ht="25.2">
      <c r="A17" s="118" t="s">
        <v>172</v>
      </c>
      <c r="B17" s="116"/>
      <c r="C17" s="116"/>
      <c r="D17" s="116"/>
      <c r="E17" s="116"/>
      <c r="F17" s="172" t="s">
        <v>173</v>
      </c>
      <c r="G17" s="169" t="str">
        <f>'Summary PL'!C14</f>
        <v>PGU-DE-0149-STG-MMS-001</v>
      </c>
      <c r="H17" s="116"/>
      <c r="I17" s="116"/>
      <c r="J17" s="116"/>
      <c r="K17" s="116"/>
      <c r="L17" s="116"/>
      <c r="M17" s="116"/>
      <c r="N17" s="119"/>
    </row>
    <row r="18" spans="1:14" s="4" customFormat="1" ht="25.2">
      <c r="A18" s="118" t="s">
        <v>174</v>
      </c>
      <c r="B18" s="116"/>
      <c r="C18" s="116"/>
      <c r="D18" s="116"/>
      <c r="E18" s="116"/>
      <c r="F18" s="169"/>
      <c r="G18" s="169"/>
      <c r="H18" s="116"/>
      <c r="I18" s="116"/>
      <c r="J18" s="116"/>
      <c r="K18" s="116"/>
      <c r="L18" s="116"/>
      <c r="M18" s="116"/>
      <c r="N18" s="119"/>
    </row>
    <row r="19" spans="1:14" s="3" customFormat="1" ht="10.199999999999999" customHeight="1">
      <c r="A19" s="118"/>
      <c r="B19" s="116"/>
      <c r="C19" s="116"/>
      <c r="D19" s="116"/>
      <c r="E19" s="116"/>
      <c r="F19" s="169"/>
      <c r="G19" s="169"/>
      <c r="H19" s="116"/>
      <c r="I19" s="116"/>
      <c r="J19" s="116"/>
      <c r="K19" s="116"/>
      <c r="L19" s="116"/>
      <c r="M19" s="116"/>
      <c r="N19" s="119"/>
    </row>
    <row r="20" spans="1:14" s="3" customFormat="1" ht="25.2">
      <c r="A20" s="118" t="s">
        <v>175</v>
      </c>
      <c r="B20" s="116"/>
      <c r="C20" s="116"/>
      <c r="D20" s="116"/>
      <c r="E20" s="116"/>
      <c r="F20" s="169" t="s">
        <v>168</v>
      </c>
      <c r="G20" s="174">
        <f>'Summary PL'!L14</f>
        <v>200</v>
      </c>
      <c r="H20" s="169" t="s">
        <v>176</v>
      </c>
      <c r="I20" s="116"/>
      <c r="J20" s="116"/>
      <c r="K20" s="116"/>
      <c r="L20" s="116"/>
      <c r="M20" s="116"/>
      <c r="N20" s="119"/>
    </row>
    <row r="21" spans="1:14" s="4" customFormat="1" ht="25.2">
      <c r="A21" s="118" t="s">
        <v>177</v>
      </c>
      <c r="B21" s="116"/>
      <c r="C21" s="116"/>
      <c r="D21" s="116"/>
      <c r="E21" s="116"/>
      <c r="F21" s="169"/>
      <c r="G21" s="169"/>
      <c r="H21" s="169"/>
      <c r="I21" s="116"/>
      <c r="J21" s="116"/>
      <c r="K21" s="116"/>
      <c r="L21" s="116"/>
      <c r="M21" s="116"/>
      <c r="N21" s="119"/>
    </row>
    <row r="22" spans="1:14" s="3" customFormat="1" ht="10.199999999999999" customHeight="1">
      <c r="A22" s="118"/>
      <c r="B22" s="116"/>
      <c r="C22" s="116"/>
      <c r="D22" s="116"/>
      <c r="E22" s="116"/>
      <c r="F22" s="169"/>
      <c r="G22" s="169"/>
      <c r="H22" s="169"/>
      <c r="I22" s="116"/>
      <c r="J22" s="116"/>
      <c r="K22" s="116"/>
      <c r="L22" s="116"/>
      <c r="M22" s="116"/>
      <c r="N22" s="119"/>
    </row>
    <row r="23" spans="1:14" s="3" customFormat="1" ht="25.2">
      <c r="A23" s="118" t="s">
        <v>178</v>
      </c>
      <c r="B23" s="116"/>
      <c r="C23" s="116"/>
      <c r="D23" s="116"/>
      <c r="E23" s="116"/>
      <c r="F23" s="169" t="s">
        <v>168</v>
      </c>
      <c r="G23" s="174">
        <f>'Summary PL'!M14</f>
        <v>335</v>
      </c>
      <c r="H23" s="169" t="s">
        <v>176</v>
      </c>
      <c r="I23" s="116"/>
      <c r="J23" s="116"/>
      <c r="K23" s="116"/>
      <c r="L23" s="116"/>
      <c r="M23" s="116"/>
      <c r="N23" s="119"/>
    </row>
    <row r="24" spans="1:14" s="4" customFormat="1" ht="25.2">
      <c r="A24" s="118" t="s">
        <v>179</v>
      </c>
      <c r="B24" s="116"/>
      <c r="C24" s="116"/>
      <c r="D24" s="116"/>
      <c r="E24" s="116"/>
      <c r="F24" s="169"/>
      <c r="G24" s="169"/>
      <c r="H24" s="116"/>
      <c r="I24" s="116"/>
      <c r="J24" s="116"/>
      <c r="K24" s="116"/>
      <c r="L24" s="116"/>
      <c r="M24" s="116"/>
      <c r="N24" s="119"/>
    </row>
    <row r="25" spans="1:14" s="3" customFormat="1" ht="10.199999999999999" customHeight="1">
      <c r="A25" s="118"/>
      <c r="B25" s="116"/>
      <c r="C25" s="116"/>
      <c r="D25" s="116"/>
      <c r="E25" s="116"/>
      <c r="F25" s="169"/>
      <c r="G25" s="169"/>
      <c r="H25" s="116"/>
      <c r="I25" s="116"/>
      <c r="J25" s="116"/>
      <c r="K25" s="116"/>
      <c r="L25" s="116"/>
      <c r="M25" s="116"/>
      <c r="N25" s="119"/>
    </row>
    <row r="26" spans="1:14" s="3" customFormat="1" ht="25.2">
      <c r="A26" s="122" t="s">
        <v>180</v>
      </c>
      <c r="B26" s="116"/>
      <c r="C26" s="116"/>
      <c r="D26" s="116"/>
      <c r="E26" s="116"/>
      <c r="F26" s="169" t="s">
        <v>168</v>
      </c>
      <c r="G26" s="175">
        <f>'Summary PL'!K14</f>
        <v>2.4137279999999999</v>
      </c>
      <c r="H26" s="176" t="s">
        <v>181</v>
      </c>
      <c r="I26" s="176"/>
      <c r="J26" s="176"/>
      <c r="K26" s="176"/>
      <c r="L26" s="116"/>
      <c r="M26" s="116"/>
      <c r="N26" s="119"/>
    </row>
    <row r="27" spans="1:14" s="4" customFormat="1" ht="25.2">
      <c r="A27" s="118" t="s">
        <v>182</v>
      </c>
      <c r="B27" s="116"/>
      <c r="C27" s="116"/>
      <c r="D27" s="116"/>
      <c r="E27" s="116"/>
      <c r="F27" s="169"/>
      <c r="G27" s="169"/>
      <c r="H27" s="116"/>
      <c r="I27" s="116"/>
      <c r="J27" s="116"/>
      <c r="K27" s="116"/>
      <c r="L27" s="116"/>
      <c r="M27" s="116"/>
      <c r="N27" s="119"/>
    </row>
    <row r="28" spans="1:14" s="3" customFormat="1" ht="42">
      <c r="A28" s="122" t="s">
        <v>183</v>
      </c>
      <c r="B28" s="116"/>
      <c r="C28" s="116"/>
      <c r="D28" s="116"/>
      <c r="E28" s="116"/>
      <c r="F28" s="168" t="s">
        <v>184</v>
      </c>
      <c r="G28" s="478" t="s">
        <v>185</v>
      </c>
      <c r="H28" s="478"/>
      <c r="I28" s="478"/>
      <c r="J28" s="478"/>
      <c r="K28" s="478"/>
      <c r="L28" s="478"/>
      <c r="M28" s="478"/>
      <c r="N28" s="492"/>
    </row>
    <row r="29" spans="1:14" s="4" customFormat="1" ht="25.2">
      <c r="A29" s="118" t="s">
        <v>186</v>
      </c>
      <c r="B29" s="116"/>
      <c r="C29" s="116"/>
      <c r="D29" s="116"/>
      <c r="E29" s="116"/>
      <c r="F29" s="169"/>
      <c r="G29" s="478"/>
      <c r="H29" s="478"/>
      <c r="I29" s="478"/>
      <c r="J29" s="478"/>
      <c r="K29" s="478"/>
      <c r="L29" s="478"/>
      <c r="M29" s="478"/>
      <c r="N29" s="492"/>
    </row>
    <row r="30" spans="1:14" s="3" customFormat="1" ht="10.199999999999999" customHeight="1">
      <c r="A30" s="118"/>
      <c r="B30" s="116"/>
      <c r="C30" s="116"/>
      <c r="D30" s="116"/>
      <c r="E30" s="116"/>
      <c r="F30" s="169"/>
      <c r="G30" s="169"/>
      <c r="H30" s="116"/>
      <c r="I30" s="116"/>
      <c r="J30" s="116"/>
      <c r="K30" s="116"/>
      <c r="L30" s="116"/>
      <c r="M30" s="116"/>
      <c r="N30" s="119"/>
    </row>
    <row r="31" spans="1:14" s="294" customFormat="1" ht="42">
      <c r="A31" s="290" t="s">
        <v>187</v>
      </c>
      <c r="B31" s="291"/>
      <c r="C31" s="291"/>
      <c r="D31" s="291"/>
      <c r="E31" s="291"/>
      <c r="F31" s="297" t="s">
        <v>188</v>
      </c>
      <c r="G31" s="483" t="s">
        <v>189</v>
      </c>
      <c r="H31" s="483"/>
      <c r="I31" s="483"/>
      <c r="J31" s="483"/>
      <c r="K31" s="483"/>
      <c r="L31" s="483"/>
      <c r="M31" s="483"/>
      <c r="N31" s="293"/>
    </row>
    <row r="32" spans="1:14" s="296" customFormat="1" ht="25.8" thickBot="1">
      <c r="A32" s="290" t="s">
        <v>190</v>
      </c>
      <c r="B32" s="291"/>
      <c r="C32" s="291"/>
      <c r="D32" s="291"/>
      <c r="E32" s="291"/>
      <c r="F32" s="292"/>
      <c r="G32" s="484"/>
      <c r="H32" s="484"/>
      <c r="I32" s="484"/>
      <c r="J32" s="484"/>
      <c r="K32" s="484"/>
      <c r="L32" s="484"/>
      <c r="M32" s="484"/>
      <c r="N32" s="293"/>
    </row>
    <row r="33" spans="1:29">
      <c r="A33" s="112"/>
      <c r="B33" s="113"/>
      <c r="C33" s="113"/>
      <c r="D33" s="113"/>
      <c r="E33" s="480" t="s">
        <v>191</v>
      </c>
      <c r="F33" s="481"/>
      <c r="G33" s="481"/>
      <c r="H33" s="481"/>
      <c r="I33" s="481"/>
      <c r="J33" s="481"/>
      <c r="K33" s="481"/>
      <c r="L33" s="114"/>
      <c r="M33" s="114"/>
      <c r="N33" s="1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5.5" customHeight="1">
      <c r="A34" s="342"/>
      <c r="E34" s="488"/>
      <c r="F34" s="488"/>
      <c r="G34" s="488"/>
      <c r="H34" s="488"/>
      <c r="I34" s="488"/>
      <c r="J34" s="488"/>
      <c r="K34" s="488"/>
      <c r="N34" s="34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70.2" customHeight="1">
      <c r="A35" s="489" t="s">
        <v>155</v>
      </c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1"/>
    </row>
    <row r="36" spans="1:29" ht="24.6">
      <c r="A36" s="325" t="s">
        <v>156</v>
      </c>
      <c r="B36" s="168"/>
      <c r="C36" s="168"/>
      <c r="F36" s="169" t="s">
        <v>157</v>
      </c>
      <c r="G36" s="169" t="s">
        <v>158</v>
      </c>
      <c r="H36" s="169"/>
      <c r="I36" s="169"/>
      <c r="J36" s="169"/>
      <c r="K36" s="169"/>
      <c r="L36" s="169"/>
      <c r="M36" s="169"/>
      <c r="N36" s="326"/>
    </row>
    <row r="37" spans="1:29">
      <c r="A37" s="327" t="s">
        <v>159</v>
      </c>
      <c r="F37" s="169"/>
      <c r="G37" s="169" t="s">
        <v>160</v>
      </c>
      <c r="H37" s="169"/>
      <c r="I37" s="169"/>
      <c r="J37" s="169"/>
      <c r="K37" s="169"/>
      <c r="L37" s="169"/>
      <c r="M37" s="169"/>
      <c r="N37" s="326"/>
    </row>
    <row r="38" spans="1:29">
      <c r="A38" s="327"/>
      <c r="F38" s="169"/>
      <c r="G38" s="116"/>
      <c r="H38" s="116"/>
      <c r="I38" s="116"/>
      <c r="J38" s="116"/>
      <c r="K38" s="116"/>
      <c r="L38" s="116"/>
      <c r="M38" s="116"/>
      <c r="N38" s="328"/>
    </row>
    <row r="39" spans="1:29" ht="25.2">
      <c r="A39" s="329" t="s">
        <v>161</v>
      </c>
      <c r="B39" s="291"/>
      <c r="C39" s="291"/>
      <c r="D39" s="291"/>
      <c r="E39" s="291"/>
      <c r="F39" s="292" t="s">
        <v>157</v>
      </c>
      <c r="G39" s="330" t="str">
        <f>'Detail PL'!B10</f>
        <v>Branch of JSC "Doosan Enerbility" in the Turkestan region</v>
      </c>
      <c r="H39" s="291"/>
      <c r="I39" s="291"/>
      <c r="J39" s="291"/>
      <c r="K39" s="291"/>
      <c r="L39" s="291"/>
      <c r="M39" s="291"/>
      <c r="N39" s="331"/>
    </row>
    <row r="40" spans="1:29" ht="25.2">
      <c r="A40" s="329" t="s">
        <v>162</v>
      </c>
      <c r="B40" s="291"/>
      <c r="C40" s="291"/>
      <c r="D40" s="291"/>
      <c r="E40" s="291"/>
      <c r="F40" s="295"/>
      <c r="G40" s="292"/>
      <c r="H40" s="291"/>
      <c r="I40" s="291"/>
      <c r="J40" s="291"/>
      <c r="K40" s="291"/>
      <c r="L40" s="291"/>
      <c r="M40" s="291"/>
      <c r="N40" s="331"/>
    </row>
    <row r="41" spans="1:29" ht="25.2">
      <c r="A41" s="327"/>
      <c r="F41" s="170"/>
      <c r="G41" s="170"/>
      <c r="H41" s="116"/>
      <c r="I41" s="116"/>
      <c r="J41" s="116"/>
      <c r="K41" s="116"/>
      <c r="L41" s="116"/>
      <c r="M41" s="116"/>
      <c r="N41" s="328"/>
    </row>
    <row r="42" spans="1:29" ht="25.2">
      <c r="A42" s="327" t="s">
        <v>163</v>
      </c>
      <c r="F42" s="169" t="s">
        <v>164</v>
      </c>
      <c r="G42" s="116"/>
      <c r="H42" s="116"/>
      <c r="I42" s="116"/>
      <c r="J42" s="116"/>
      <c r="K42" s="116"/>
      <c r="L42" s="116"/>
      <c r="M42" s="116"/>
      <c r="N42" s="328"/>
    </row>
    <row r="43" spans="1:29">
      <c r="A43" s="327" t="s">
        <v>165</v>
      </c>
      <c r="F43" s="169" t="s">
        <v>166</v>
      </c>
      <c r="G43" s="116"/>
      <c r="H43" s="116"/>
      <c r="I43" s="116"/>
      <c r="J43" s="116"/>
      <c r="K43" s="116"/>
      <c r="L43" s="116"/>
      <c r="M43" s="116"/>
      <c r="N43" s="328"/>
    </row>
    <row r="44" spans="1:29">
      <c r="A44" s="327"/>
      <c r="F44" s="169"/>
      <c r="G44" s="116"/>
      <c r="H44" s="116"/>
      <c r="I44" s="116"/>
      <c r="J44" s="116"/>
      <c r="K44" s="116"/>
      <c r="L44" s="116"/>
      <c r="M44" s="116"/>
      <c r="N44" s="328"/>
    </row>
    <row r="45" spans="1:29" ht="25.2">
      <c r="A45" s="327" t="s">
        <v>167</v>
      </c>
      <c r="F45" s="169" t="s">
        <v>168</v>
      </c>
      <c r="G45" s="169" t="str">
        <f>CI!V8</f>
        <v>PGU-DE-0149</v>
      </c>
      <c r="H45" s="116"/>
      <c r="I45" s="116"/>
      <c r="J45" s="116"/>
      <c r="K45" s="116"/>
      <c r="L45" s="116"/>
      <c r="M45" s="116"/>
      <c r="N45" s="328"/>
    </row>
    <row r="46" spans="1:29">
      <c r="A46" s="327" t="s">
        <v>169</v>
      </c>
      <c r="F46" s="169"/>
      <c r="G46" s="116"/>
      <c r="H46" s="116"/>
      <c r="I46" s="116"/>
      <c r="J46" s="116"/>
      <c r="K46" s="116"/>
      <c r="L46" s="116"/>
      <c r="M46" s="116"/>
      <c r="N46" s="328"/>
    </row>
    <row r="47" spans="1:29">
      <c r="A47" s="327"/>
      <c r="F47" s="169"/>
      <c r="G47" s="116"/>
      <c r="H47" s="116"/>
      <c r="I47" s="116"/>
      <c r="J47" s="116"/>
      <c r="K47" s="116"/>
      <c r="L47" s="116"/>
      <c r="M47" s="116"/>
      <c r="N47" s="328"/>
    </row>
    <row r="48" spans="1:29" ht="25.2">
      <c r="A48" s="332" t="s">
        <v>170</v>
      </c>
      <c r="B48" s="171"/>
      <c r="C48" s="171"/>
      <c r="D48" s="171"/>
      <c r="E48" s="171"/>
      <c r="F48" s="172" t="s">
        <v>157</v>
      </c>
      <c r="G48" s="333" t="str">
        <f>'Summary PL'!D15</f>
        <v>VMS - Accessories</v>
      </c>
      <c r="H48" s="171"/>
      <c r="I48" s="171"/>
      <c r="J48" s="171"/>
      <c r="K48" s="171"/>
      <c r="L48" s="171"/>
      <c r="M48" s="171"/>
      <c r="N48" s="334"/>
    </row>
    <row r="49" spans="1:14">
      <c r="A49" s="332" t="s">
        <v>171</v>
      </c>
      <c r="B49" s="171"/>
      <c r="C49" s="171"/>
      <c r="D49" s="171"/>
      <c r="E49" s="171"/>
      <c r="F49" s="172"/>
      <c r="G49" s="171"/>
      <c r="H49" s="171"/>
      <c r="I49" s="171"/>
      <c r="J49" s="171"/>
      <c r="K49" s="171"/>
      <c r="L49" s="171"/>
      <c r="M49" s="171"/>
      <c r="N49" s="334"/>
    </row>
    <row r="50" spans="1:14">
      <c r="A50" s="327"/>
      <c r="F50" s="169"/>
      <c r="G50" s="116"/>
      <c r="H50" s="116"/>
      <c r="I50" s="116"/>
      <c r="J50" s="116"/>
      <c r="K50" s="116"/>
      <c r="L50" s="116"/>
      <c r="M50" s="116"/>
      <c r="N50" s="328"/>
    </row>
    <row r="51" spans="1:14" ht="25.2">
      <c r="A51" s="327" t="s">
        <v>172</v>
      </c>
      <c r="F51" s="172" t="s">
        <v>173</v>
      </c>
      <c r="G51" s="169" t="str">
        <f>'Summary PL'!C15</f>
        <v>PGU-DE-0149-STG-MMS-002</v>
      </c>
      <c r="H51" s="116"/>
      <c r="I51" s="116"/>
      <c r="J51" s="116"/>
      <c r="K51" s="116"/>
      <c r="L51" s="116"/>
      <c r="M51" s="116"/>
      <c r="N51" s="328"/>
    </row>
    <row r="52" spans="1:14">
      <c r="A52" s="327" t="s">
        <v>174</v>
      </c>
      <c r="F52" s="169"/>
      <c r="G52" s="169"/>
      <c r="H52" s="116"/>
      <c r="I52" s="116"/>
      <c r="J52" s="116"/>
      <c r="K52" s="116"/>
      <c r="L52" s="116"/>
      <c r="M52" s="116"/>
      <c r="N52" s="328"/>
    </row>
    <row r="53" spans="1:14">
      <c r="A53" s="327"/>
      <c r="F53" s="169"/>
      <c r="G53" s="169"/>
      <c r="H53" s="116"/>
      <c r="I53" s="116"/>
      <c r="J53" s="116"/>
      <c r="K53" s="116"/>
      <c r="L53" s="116"/>
      <c r="M53" s="116"/>
      <c r="N53" s="328"/>
    </row>
    <row r="54" spans="1:14" ht="25.2">
      <c r="A54" s="327" t="s">
        <v>175</v>
      </c>
      <c r="F54" s="169" t="s">
        <v>168</v>
      </c>
      <c r="G54" s="174">
        <f>'Summary PL'!L15</f>
        <v>167</v>
      </c>
      <c r="H54" s="169" t="s">
        <v>176</v>
      </c>
      <c r="I54" s="116"/>
      <c r="J54" s="116"/>
      <c r="K54" s="116"/>
      <c r="L54" s="116"/>
      <c r="M54" s="116"/>
      <c r="N54" s="328"/>
    </row>
    <row r="55" spans="1:14">
      <c r="A55" s="327" t="s">
        <v>177</v>
      </c>
      <c r="F55" s="169"/>
      <c r="G55" s="169"/>
      <c r="H55" s="169"/>
      <c r="I55" s="116"/>
      <c r="J55" s="116"/>
      <c r="K55" s="116"/>
      <c r="L55" s="116"/>
      <c r="M55" s="116"/>
      <c r="N55" s="328"/>
    </row>
    <row r="56" spans="1:14">
      <c r="A56" s="327"/>
      <c r="F56" s="169"/>
      <c r="G56" s="169"/>
      <c r="H56" s="169"/>
      <c r="I56" s="116"/>
      <c r="J56" s="116"/>
      <c r="K56" s="116"/>
      <c r="L56" s="116"/>
      <c r="M56" s="116"/>
      <c r="N56" s="328"/>
    </row>
    <row r="57" spans="1:14" ht="25.2">
      <c r="A57" s="327" t="s">
        <v>178</v>
      </c>
      <c r="F57" s="169" t="s">
        <v>168</v>
      </c>
      <c r="G57" s="174">
        <f>'Summary PL'!M15</f>
        <v>272</v>
      </c>
      <c r="H57" s="169" t="s">
        <v>176</v>
      </c>
      <c r="I57" s="116"/>
      <c r="J57" s="116"/>
      <c r="K57" s="116"/>
      <c r="L57" s="116"/>
      <c r="M57" s="116"/>
      <c r="N57" s="328"/>
    </row>
    <row r="58" spans="1:14">
      <c r="A58" s="327" t="s">
        <v>179</v>
      </c>
      <c r="F58" s="169"/>
      <c r="G58" s="169"/>
      <c r="H58" s="116"/>
      <c r="I58" s="116"/>
      <c r="J58" s="116"/>
      <c r="K58" s="116"/>
      <c r="L58" s="116"/>
      <c r="M58" s="116"/>
      <c r="N58" s="328"/>
    </row>
    <row r="59" spans="1:14">
      <c r="A59" s="327"/>
      <c r="F59" s="169"/>
      <c r="G59" s="169"/>
      <c r="H59" s="116"/>
      <c r="I59" s="116"/>
      <c r="J59" s="116"/>
      <c r="K59" s="116"/>
      <c r="L59" s="116"/>
      <c r="M59" s="116"/>
      <c r="N59" s="328"/>
    </row>
    <row r="60" spans="1:14" ht="24.6">
      <c r="A60" s="335" t="s">
        <v>180</v>
      </c>
      <c r="F60" s="169" t="s">
        <v>168</v>
      </c>
      <c r="G60" s="175">
        <f>'Summary PL'!K15</f>
        <v>1.2792600000000001</v>
      </c>
      <c r="H60" s="176" t="s">
        <v>181</v>
      </c>
      <c r="I60" s="176"/>
      <c r="J60" s="176"/>
      <c r="K60" s="176"/>
      <c r="L60" s="116"/>
      <c r="M60" s="116"/>
      <c r="N60" s="328"/>
    </row>
    <row r="61" spans="1:14">
      <c r="A61" s="327" t="s">
        <v>182</v>
      </c>
      <c r="F61" s="169"/>
      <c r="G61" s="169"/>
      <c r="H61" s="116"/>
      <c r="I61" s="116"/>
      <c r="J61" s="116"/>
      <c r="K61" s="116"/>
      <c r="L61" s="116"/>
      <c r="M61" s="116"/>
      <c r="N61" s="328"/>
    </row>
    <row r="62" spans="1:14">
      <c r="A62" s="327"/>
      <c r="F62" s="169"/>
      <c r="G62" s="169"/>
      <c r="H62" s="116"/>
      <c r="I62" s="116"/>
      <c r="J62" s="116"/>
      <c r="K62" s="116"/>
      <c r="L62" s="116"/>
      <c r="M62" s="116"/>
      <c r="N62" s="328"/>
    </row>
    <row r="63" spans="1:14" s="3" customFormat="1" ht="42">
      <c r="A63" s="335" t="s">
        <v>183</v>
      </c>
      <c r="B63" s="116"/>
      <c r="C63" s="116"/>
      <c r="D63" s="116"/>
      <c r="E63" s="116"/>
      <c r="F63" s="168" t="s">
        <v>184</v>
      </c>
      <c r="G63" s="478" t="s">
        <v>185</v>
      </c>
      <c r="H63" s="478"/>
      <c r="I63" s="478"/>
      <c r="J63" s="478"/>
      <c r="K63" s="478"/>
      <c r="L63" s="478"/>
      <c r="M63" s="478"/>
      <c r="N63" s="479"/>
    </row>
    <row r="64" spans="1:14" s="4" customFormat="1" ht="25.2">
      <c r="A64" s="327" t="s">
        <v>186</v>
      </c>
      <c r="B64" s="116"/>
      <c r="C64" s="116"/>
      <c r="D64" s="116"/>
      <c r="E64" s="116"/>
      <c r="F64" s="169"/>
      <c r="G64" s="478"/>
      <c r="H64" s="478"/>
      <c r="I64" s="478"/>
      <c r="J64" s="478"/>
      <c r="K64" s="478"/>
      <c r="L64" s="478"/>
      <c r="M64" s="478"/>
      <c r="N64" s="479"/>
    </row>
    <row r="65" spans="1:14" ht="42">
      <c r="A65" s="329" t="s">
        <v>187</v>
      </c>
      <c r="B65" s="291"/>
      <c r="C65" s="291"/>
      <c r="D65" s="291"/>
      <c r="E65" s="291"/>
      <c r="F65" s="297" t="s">
        <v>188</v>
      </c>
      <c r="G65" s="483" t="s">
        <v>189</v>
      </c>
      <c r="H65" s="483"/>
      <c r="I65" s="483"/>
      <c r="J65" s="483"/>
      <c r="K65" s="483"/>
      <c r="L65" s="483"/>
      <c r="M65" s="483"/>
      <c r="N65" s="331"/>
    </row>
    <row r="66" spans="1:14" ht="21.6" thickBot="1">
      <c r="A66" s="329" t="s">
        <v>190</v>
      </c>
      <c r="B66" s="291"/>
      <c r="C66" s="291"/>
      <c r="D66" s="291"/>
      <c r="E66" s="291"/>
      <c r="F66" s="292"/>
      <c r="G66" s="484"/>
      <c r="H66" s="484"/>
      <c r="I66" s="484"/>
      <c r="J66" s="484"/>
      <c r="K66" s="484"/>
      <c r="L66" s="484"/>
      <c r="M66" s="484"/>
      <c r="N66" s="331"/>
    </row>
    <row r="67" spans="1:14">
      <c r="A67" s="336"/>
      <c r="B67" s="113"/>
      <c r="C67" s="113"/>
      <c r="D67" s="113"/>
      <c r="E67" s="480" t="s">
        <v>191</v>
      </c>
      <c r="F67" s="481"/>
      <c r="G67" s="481"/>
      <c r="H67" s="481"/>
      <c r="I67" s="481"/>
      <c r="J67" s="481"/>
      <c r="K67" s="481"/>
      <c r="L67" s="114"/>
      <c r="M67" s="114"/>
      <c r="N67" s="337"/>
    </row>
    <row r="68" spans="1:14" ht="21.6" thickBot="1">
      <c r="A68" s="338"/>
      <c r="B68" s="339"/>
      <c r="C68" s="339"/>
      <c r="D68" s="339"/>
      <c r="E68" s="482"/>
      <c r="F68" s="482"/>
      <c r="G68" s="482"/>
      <c r="H68" s="482"/>
      <c r="I68" s="482"/>
      <c r="J68" s="482"/>
      <c r="K68" s="482"/>
      <c r="L68" s="340"/>
      <c r="M68" s="340"/>
      <c r="N68" s="341"/>
    </row>
  </sheetData>
  <mergeCells count="8">
    <mergeCell ref="G63:N64"/>
    <mergeCell ref="E67:K68"/>
    <mergeCell ref="G65:M66"/>
    <mergeCell ref="A1:N1"/>
    <mergeCell ref="E33:K34"/>
    <mergeCell ref="G31:M32"/>
    <mergeCell ref="A35:N35"/>
    <mergeCell ref="G28:N29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rowBreaks count="1" manualBreakCount="1">
    <brk id="34" max="13" man="1"/>
  </rowBreaks>
  <colBreaks count="1" manualBreakCount="1">
    <brk id="14" max="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B4D1C2-B3EB-4841-99C1-DE89D6CFBB09}">
  <ds:schemaRefs>
    <ds:schemaRef ds:uri="http://purl.org/dc/elements/1.1/"/>
    <ds:schemaRef ds:uri="fafe03ea-8b69-4947-9101-36aab1225da6"/>
    <ds:schemaRef ds:uri="http://schemas.openxmlformats.org/package/2006/metadata/core-properties"/>
    <ds:schemaRef ds:uri="0fd7f0fd-4562-4143-a7f1-276269a5d384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58F72-34FC-4601-8EF2-E3519A09C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</vt:lpstr>
      <vt:lpstr>CI!Print_Area</vt:lpstr>
      <vt:lpstr>CI_BD!Print_Area</vt:lpstr>
      <vt:lpstr>Description!Print_Area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dcterms:created xsi:type="dcterms:W3CDTF">2016-03-15T11:01:58Z</dcterms:created>
  <dcterms:modified xsi:type="dcterms:W3CDTF">2026-06-29T08:40:34Z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