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\Documents\EAGLE\projects\CurrentLimiter\"/>
    </mc:Choice>
  </mc:AlternateContent>
  <xr:revisionPtr revIDLastSave="0" documentId="13_ncr:1_{1BDFB225-ED36-4289-B223-C5E3B5200F92}" xr6:coauthVersionLast="47" xr6:coauthVersionMax="47" xr10:uidLastSave="{00000000-0000-0000-0000-000000000000}"/>
  <bookViews>
    <workbookView xWindow="-98" yWindow="-98" windowWidth="24196" windowHeight="13245" activeTab="1" xr2:uid="{43EE4528-27B6-4950-9A17-864CDB25CA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4" i="1"/>
  <c r="B21" i="1"/>
  <c r="B19" i="1"/>
  <c r="B13" i="1"/>
  <c r="B11" i="1"/>
  <c r="B10" i="1"/>
</calcChain>
</file>

<file path=xl/sharedStrings.xml><?xml version="1.0" encoding="utf-8"?>
<sst xmlns="http://schemas.openxmlformats.org/spreadsheetml/2006/main" count="52" uniqueCount="35">
  <si>
    <t>Max Input Voltage</t>
  </si>
  <si>
    <t>Min Input Voltage</t>
  </si>
  <si>
    <t>Max Output Voltage</t>
  </si>
  <si>
    <t>Min Output Voltage</t>
  </si>
  <si>
    <t>V</t>
  </si>
  <si>
    <t>A</t>
  </si>
  <si>
    <t>Inductor Inductance</t>
  </si>
  <si>
    <t>Hz</t>
  </si>
  <si>
    <t>Max Output Current</t>
  </si>
  <si>
    <t>Switching Frequency</t>
  </si>
  <si>
    <t>%</t>
  </si>
  <si>
    <t xml:space="preserve">Allowable Ripple Current </t>
  </si>
  <si>
    <t>R_FB1</t>
  </si>
  <si>
    <t>R_FB2</t>
  </si>
  <si>
    <t>H</t>
  </si>
  <si>
    <r>
      <t>k</t>
    </r>
    <r>
      <rPr>
        <b/>
        <sz val="11"/>
        <color theme="1"/>
        <rFont val="Calibri"/>
        <family val="2"/>
      </rPr>
      <t>Ω</t>
    </r>
  </si>
  <si>
    <t>kΩ</t>
  </si>
  <si>
    <t>R_Sense</t>
  </si>
  <si>
    <t>Expected</t>
  </si>
  <si>
    <t>Ω</t>
  </si>
  <si>
    <t>Actual</t>
  </si>
  <si>
    <t>R_Freq</t>
  </si>
  <si>
    <t>SS/FB Max Voltage</t>
  </si>
  <si>
    <t>Current Limit</t>
  </si>
  <si>
    <t>Ripple Current</t>
  </si>
  <si>
    <t>LTC3864</t>
  </si>
  <si>
    <t>https://www.digikey.com/en/products/detail/analog-devices-inc/LTC3864EDE-TRPBF/3726482</t>
  </si>
  <si>
    <t>P-Channel Mosfet</t>
  </si>
  <si>
    <t>Diode</t>
  </si>
  <si>
    <t>Inductor</t>
  </si>
  <si>
    <t>https://www.digikey.com/en/products/detail/rohm-semiconductor/RSJ250P10TL/3443625?s=N4IgTCBcDaIEoGUBSYCsAGACgRnQFQBk84BaAOQBEQBdAXyA</t>
  </si>
  <si>
    <t>https://www.digikey.com/en/products/detail/smc-diode-solutions/MBR1560S/5993233?s=N4IgTCBcDaILICEBKBGArANgAwGUAqSIAugL5A</t>
  </si>
  <si>
    <t>https://www.digikey.com/en/products/detail/bourns-inc/SRP1265A-220M/4876624</t>
  </si>
  <si>
    <t>Part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</si>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</sst>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Roboto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/>
    <xf numFmtId="0" fontId="2" fillId="0" borderId="0" xfId="0" applyFont="1" applyBorder="1"/>
    <xf numFmtId="11" fontId="0" fillId="0" borderId="0" xfId="0" applyNumberFormat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Alignment="1"/>
    <xf numFmtId="0" fontId="0" fillId="0" borderId="2" xfId="0" applyBorder="1" applyAlignment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</xdr:col>
      <xdr:colOff>109296</xdr:colOff>
      <xdr:row>44</xdr:row>
      <xdr:rowOff>52387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56E6B8-2504-4F7E-A9B0-E45B8F221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72063"/>
          <a:ext cx="3062046" cy="2947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rohm-semiconductor/RSJ250P10TL/3443625?s=N4IgTCBcDaIEoGUBSYCsAGACgRnQFQBk84BaAOQBEQBdAXyA" TargetMode="External"/><Relationship Id="rId2" Type="http://schemas.openxmlformats.org/officeDocument/2006/relationships/hyperlink" Target="https://www.digikey.com/en/products/detail/bourns-inc/SRP1265A-220M/4876624" TargetMode="External"/><Relationship Id="rId1" Type="http://schemas.openxmlformats.org/officeDocument/2006/relationships/hyperlink" Target="https://www.digikey.com/en/products/detail/analog-devices-inc/LTC3864EDE-TRPBF/3726482" TargetMode="External"/><Relationship Id="rId4" Type="http://schemas.openxmlformats.org/officeDocument/2006/relationships/hyperlink" Target="https://www.digikey.com/en/products/detail/smc-diode-solutions/MBR1560S/5993233?s=N4IgTCBcDaILICEBKBGArANgAwGUAqSIAugL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1DBD-83B9-4FDB-ADC2-B02435CC0B8E}">
  <dimension ref="A1:C29"/>
  <sheetViews>
    <sheetView workbookViewId="0">
      <selection activeCell="G44" sqref="G44"/>
    </sheetView>
  </sheetViews>
  <sheetFormatPr defaultRowHeight="14.25" x14ac:dyDescent="0.45"/>
  <cols>
    <col min="1" max="1" width="20.6640625" style="2" customWidth="1"/>
    <col min="2" max="2" width="11.59765625" bestFit="1" customWidth="1"/>
    <col min="3" max="3" width="9.06640625" style="2"/>
  </cols>
  <sheetData>
    <row r="1" spans="1:3" x14ac:dyDescent="0.45">
      <c r="A1" s="2" t="s">
        <v>0</v>
      </c>
      <c r="B1" s="1">
        <v>50.4</v>
      </c>
      <c r="C1" s="2" t="s">
        <v>4</v>
      </c>
    </row>
    <row r="2" spans="1:3" x14ac:dyDescent="0.45">
      <c r="A2" s="2" t="s">
        <v>1</v>
      </c>
      <c r="B2" s="1">
        <v>38.4</v>
      </c>
      <c r="C2" s="2" t="s">
        <v>4</v>
      </c>
    </row>
    <row r="3" spans="1:3" x14ac:dyDescent="0.45">
      <c r="A3" s="2" t="s">
        <v>2</v>
      </c>
      <c r="B3" s="1">
        <v>50.4</v>
      </c>
      <c r="C3" s="2" t="s">
        <v>4</v>
      </c>
    </row>
    <row r="4" spans="1:3" x14ac:dyDescent="0.45">
      <c r="A4" s="2" t="s">
        <v>3</v>
      </c>
      <c r="B4" s="1">
        <v>38.4</v>
      </c>
      <c r="C4" s="2" t="s">
        <v>4</v>
      </c>
    </row>
    <row r="5" spans="1:3" x14ac:dyDescent="0.45">
      <c r="A5" s="2" t="s">
        <v>8</v>
      </c>
      <c r="B5" s="1">
        <v>5</v>
      </c>
      <c r="C5" s="2" t="s">
        <v>5</v>
      </c>
    </row>
    <row r="6" spans="1:3" x14ac:dyDescent="0.45">
      <c r="A6" s="2" t="s">
        <v>9</v>
      </c>
      <c r="B6" s="1">
        <v>750000</v>
      </c>
      <c r="C6" s="2" t="s">
        <v>7</v>
      </c>
    </row>
    <row r="7" spans="1:3" x14ac:dyDescent="0.45">
      <c r="A7" s="2" t="s">
        <v>11</v>
      </c>
      <c r="B7" s="1">
        <v>10</v>
      </c>
      <c r="C7" s="2" t="s">
        <v>10</v>
      </c>
    </row>
    <row r="9" spans="1:3" x14ac:dyDescent="0.45">
      <c r="A9" s="4" t="s">
        <v>18</v>
      </c>
      <c r="B9" s="4"/>
      <c r="C9" s="4"/>
    </row>
    <row r="10" spans="1:3" x14ac:dyDescent="0.45">
      <c r="A10" s="11" t="s">
        <v>6</v>
      </c>
      <c r="B10" s="10">
        <f>(B4/(B6*(B7/100)*B5)*(1-B4/B1))</f>
        <v>2.4380952380952385E-5</v>
      </c>
      <c r="C10" s="11" t="s">
        <v>14</v>
      </c>
    </row>
    <row r="11" spans="1:3" x14ac:dyDescent="0.45">
      <c r="A11" s="11" t="s">
        <v>12</v>
      </c>
      <c r="B11" s="10">
        <f>(B3/0.8-1)*B12</f>
        <v>619.99999999999989</v>
      </c>
      <c r="C11" s="11" t="s">
        <v>15</v>
      </c>
    </row>
    <row r="12" spans="1:3" x14ac:dyDescent="0.45">
      <c r="A12" s="11" t="s">
        <v>13</v>
      </c>
      <c r="B12" s="10">
        <v>10</v>
      </c>
      <c r="C12" s="11" t="s">
        <v>16</v>
      </c>
    </row>
    <row r="13" spans="1:3" x14ac:dyDescent="0.45">
      <c r="A13" s="11" t="s">
        <v>17</v>
      </c>
      <c r="B13" s="10">
        <f>0.095/5</f>
        <v>1.9E-2</v>
      </c>
      <c r="C13" s="11" t="s">
        <v>19</v>
      </c>
    </row>
    <row r="14" spans="1:3" x14ac:dyDescent="0.45">
      <c r="A14" s="2" t="s">
        <v>21</v>
      </c>
      <c r="B14">
        <v>98</v>
      </c>
      <c r="C14" s="7" t="s">
        <v>16</v>
      </c>
    </row>
    <row r="16" spans="1:3" x14ac:dyDescent="0.45">
      <c r="A16" s="4"/>
      <c r="B16" s="4"/>
      <c r="C16" s="4"/>
    </row>
    <row r="17" spans="1:3" ht="14.65" thickBot="1" x14ac:dyDescent="0.5">
      <c r="A17" s="5" t="s">
        <v>20</v>
      </c>
      <c r="B17" s="5"/>
      <c r="C17" s="5"/>
    </row>
    <row r="18" spans="1:3" x14ac:dyDescent="0.45">
      <c r="A18" s="7" t="s">
        <v>6</v>
      </c>
      <c r="B18" s="9">
        <v>2.1999999999999999E-5</v>
      </c>
      <c r="C18" s="7" t="s">
        <v>14</v>
      </c>
    </row>
    <row r="19" spans="1:3" x14ac:dyDescent="0.45">
      <c r="A19" s="7" t="s">
        <v>12</v>
      </c>
      <c r="B19" s="3">
        <f>680</f>
        <v>680</v>
      </c>
      <c r="C19" s="7" t="s">
        <v>15</v>
      </c>
    </row>
    <row r="20" spans="1:3" x14ac:dyDescent="0.45">
      <c r="A20" s="7" t="s">
        <v>13</v>
      </c>
      <c r="B20" s="3">
        <v>10</v>
      </c>
      <c r="C20" s="7" t="s">
        <v>16</v>
      </c>
    </row>
    <row r="21" spans="1:3" x14ac:dyDescent="0.45">
      <c r="A21" s="7" t="s">
        <v>17</v>
      </c>
      <c r="B21" s="3">
        <f>0.018</f>
        <v>1.7999999999999999E-2</v>
      </c>
      <c r="C21" s="7" t="s">
        <v>19</v>
      </c>
    </row>
    <row r="22" spans="1:3" x14ac:dyDescent="0.45">
      <c r="A22" s="2" t="s">
        <v>21</v>
      </c>
      <c r="B22">
        <v>98</v>
      </c>
      <c r="C22" s="7" t="s">
        <v>16</v>
      </c>
    </row>
    <row r="23" spans="1:3" x14ac:dyDescent="0.45">
      <c r="A23" s="7"/>
      <c r="B23" s="8"/>
      <c r="C23" s="7"/>
    </row>
    <row r="24" spans="1:3" x14ac:dyDescent="0.45">
      <c r="A24" s="11" t="s">
        <v>22</v>
      </c>
      <c r="B24" s="10">
        <f>0.8*(1-B20/B19)</f>
        <v>0.78823529411764715</v>
      </c>
      <c r="C24" s="11" t="s">
        <v>4</v>
      </c>
    </row>
    <row r="25" spans="1:3" x14ac:dyDescent="0.45">
      <c r="A25" s="11" t="s">
        <v>24</v>
      </c>
      <c r="B25" s="10">
        <f>(B4/(B6*B18))*(1-B4/B1)</f>
        <v>0.55411255411255422</v>
      </c>
      <c r="C25" s="11" t="s">
        <v>5</v>
      </c>
    </row>
    <row r="26" spans="1:3" x14ac:dyDescent="0.45">
      <c r="A26" s="11" t="s">
        <v>23</v>
      </c>
      <c r="B26" s="10">
        <f>0.095/B21-(B7/100*B5)/2</f>
        <v>5.0277777777777786</v>
      </c>
      <c r="C26" s="11" t="s">
        <v>5</v>
      </c>
    </row>
    <row r="27" spans="1:3" x14ac:dyDescent="0.45">
      <c r="A27" s="7"/>
      <c r="B27" s="3"/>
      <c r="C27" s="7"/>
    </row>
    <row r="28" spans="1:3" x14ac:dyDescent="0.45">
      <c r="A28" s="7"/>
      <c r="B28" s="3"/>
      <c r="C28" s="7"/>
    </row>
    <row r="29" spans="1:3" x14ac:dyDescent="0.45">
      <c r="A29" s="7"/>
      <c r="B29" s="3"/>
      <c r="C29" s="7"/>
    </row>
  </sheetData>
  <mergeCells count="3">
    <mergeCell ref="A9:C9"/>
    <mergeCell ref="A16:C16"/>
    <mergeCell ref="A17:C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DFF0-5C15-497D-BDFA-ECFABA9F3C7E}">
  <dimension ref="A10:B14"/>
  <sheetViews>
    <sheetView tabSelected="1" topLeftCell="A10" workbookViewId="0">
      <selection activeCell="B27" sqref="B27"/>
    </sheetView>
  </sheetViews>
  <sheetFormatPr defaultRowHeight="14.25" x14ac:dyDescent="0.45"/>
  <cols>
    <col min="1" max="1" width="15.46484375" customWidth="1"/>
    <col min="2" max="2" width="126.265625" style="12" customWidth="1"/>
  </cols>
  <sheetData>
    <row r="10" spans="1:2" ht="14.65" thickBot="1" x14ac:dyDescent="0.5">
      <c r="A10" s="6" t="s">
        <v>33</v>
      </c>
      <c r="B10" s="13" t="s">
        <v>34</v>
      </c>
    </row>
    <row r="11" spans="1:2" x14ac:dyDescent="0.45">
      <c r="A11" s="2" t="s">
        <v>25</v>
      </c>
      <c r="B11" s="14" t="s">
        <v>26</v>
      </c>
    </row>
    <row r="12" spans="1:2" x14ac:dyDescent="0.45">
      <c r="A12" s="2" t="s">
        <v>27</v>
      </c>
      <c r="B12" s="14" t="s">
        <v>30</v>
      </c>
    </row>
    <row r="13" spans="1:2" x14ac:dyDescent="0.45">
      <c r="A13" s="2" t="s">
        <v>28</v>
      </c>
      <c r="B13" s="14" t="s">
        <v>31</v>
      </c>
    </row>
    <row r="14" spans="1:2" x14ac:dyDescent="0.45">
      <c r="A14" s="2" t="s">
        <v>29</v>
      </c>
      <c r="B14" s="14" t="s">
        <v>32</v>
      </c>
    </row>
  </sheetData>
  <hyperlinks>
    <hyperlink ref="B11" r:id="rId1" xr:uid="{12871610-4E18-4D0E-8849-047EFAE85C74}"/>
    <hyperlink ref="B14" r:id="rId2" xr:uid="{537ECDBB-1CF1-4A0D-BA8B-0F079CDD6505}"/>
    <hyperlink ref="B12" r:id="rId3" xr:uid="{7EEFD857-1E6D-4BE4-A5B1-CB4720497DB7}"/>
    <hyperlink ref="B13" r:id="rId4" xr:uid="{674E3277-1889-4035-944E-0C228B66BF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</dc:creator>
  <cp:lastModifiedBy>Praj</cp:lastModifiedBy>
  <dcterms:created xsi:type="dcterms:W3CDTF">2022-05-12T18:47:59Z</dcterms:created>
  <dcterms:modified xsi:type="dcterms:W3CDTF">2022-05-12T19:43:22Z</dcterms:modified>
</cp:coreProperties>
</file>