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rope\Documents\01. UdeA\00. Tesis\09. Implementacion\dimensionamiento_microrred\results\"/>
    </mc:Choice>
  </mc:AlternateContent>
  <xr:revisionPtr revIDLastSave="0" documentId="13_ncr:1_{1CBDDA65-9DF9-4360-B9C9-92E744061255}" xr6:coauthVersionLast="47" xr6:coauthVersionMax="47" xr10:uidLastSave="{00000000-0000-0000-0000-000000000000}"/>
  <bookViews>
    <workbookView xWindow="930" yWindow="-120" windowWidth="19680" windowHeight="11760" xr2:uid="{63A3068A-D12A-4D3C-BF6F-C776FDC2B0D4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" i="1" l="1"/>
  <c r="G69" i="1"/>
  <c r="G68" i="1"/>
  <c r="G66" i="1"/>
  <c r="G65" i="1"/>
  <c r="G63" i="1"/>
  <c r="G62" i="1"/>
  <c r="G59" i="1"/>
  <c r="G80" i="1"/>
  <c r="G79" i="1"/>
  <c r="G78" i="1"/>
  <c r="G77" i="1"/>
  <c r="G76" i="1"/>
  <c r="G75" i="1"/>
  <c r="F80" i="1"/>
  <c r="F79" i="1"/>
  <c r="F78" i="1"/>
  <c r="F77" i="1"/>
  <c r="F76" i="1"/>
  <c r="F75" i="1"/>
  <c r="F72" i="1"/>
  <c r="F71" i="1"/>
  <c r="F70" i="1"/>
  <c r="F69" i="1"/>
  <c r="F68" i="1"/>
  <c r="F67" i="1"/>
  <c r="F66" i="1"/>
  <c r="F65" i="1"/>
  <c r="B57" i="1"/>
</calcChain>
</file>

<file path=xl/sharedStrings.xml><?xml version="1.0" encoding="utf-8"?>
<sst xmlns="http://schemas.openxmlformats.org/spreadsheetml/2006/main" count="205" uniqueCount="170">
  <si>
    <t>id_simulacion</t>
  </si>
  <si>
    <t>n_pv</t>
  </si>
  <si>
    <t>n_dg</t>
  </si>
  <si>
    <t>p_dg</t>
  </si>
  <si>
    <t>min_dg</t>
  </si>
  <si>
    <t>efi_dg</t>
  </si>
  <si>
    <t>lpsp</t>
  </si>
  <si>
    <t>p_bat</t>
  </si>
  <si>
    <t>cond_init_bat</t>
  </si>
  <si>
    <t>val_aux_bateria</t>
  </si>
  <si>
    <t>DOD</t>
  </si>
  <si>
    <t>n_bat</t>
  </si>
  <si>
    <t>self_dis_coef</t>
  </si>
  <si>
    <t>max_ciclos_descarga</t>
  </si>
  <si>
    <t>efficiency_inversor</t>
  </si>
  <si>
    <t>efficiency_charging</t>
  </si>
  <si>
    <t>C_rate</t>
  </si>
  <si>
    <t>cost_pv</t>
  </si>
  <si>
    <t>cost_dg</t>
  </si>
  <si>
    <t>cost_bat</t>
  </si>
  <si>
    <t>cost_pens</t>
  </si>
  <si>
    <t>optimizacion</t>
  </si>
  <si>
    <t>lpsp_result</t>
  </si>
  <si>
    <t>ens_result</t>
  </si>
  <si>
    <t>ciclos_bat_result</t>
  </si>
  <si>
    <t>vida_proyecto</t>
  </si>
  <si>
    <t>ir</t>
  </si>
  <si>
    <t>crf</t>
  </si>
  <si>
    <t>cpv_ins</t>
  </si>
  <si>
    <t>cbat_ins</t>
  </si>
  <si>
    <t>cdg_ins</t>
  </si>
  <si>
    <t>capital_cpv</t>
  </si>
  <si>
    <t>capital_cbat</t>
  </si>
  <si>
    <t>capital_cdg</t>
  </si>
  <si>
    <t>kbat</t>
  </si>
  <si>
    <t>kdg</t>
  </si>
  <si>
    <t>ybat</t>
  </si>
  <si>
    <t>ydg</t>
  </si>
  <si>
    <t>rc_bat</t>
  </si>
  <si>
    <t>rc_dg</t>
  </si>
  <si>
    <t>factor_bat</t>
  </si>
  <si>
    <t>factor_pv</t>
  </si>
  <si>
    <t>oym_pv</t>
  </si>
  <si>
    <t>oym_bat</t>
  </si>
  <si>
    <t>ipp_actual</t>
  </si>
  <si>
    <t>trm</t>
  </si>
  <si>
    <t>pami</t>
  </si>
  <si>
    <t>plim</t>
  </si>
  <si>
    <t>oym_dg</t>
  </si>
  <si>
    <t>asc</t>
  </si>
  <si>
    <t>lcoe</t>
  </si>
  <si>
    <t>asc_incentivo</t>
  </si>
  <si>
    <t>lcoe_incentivo</t>
  </si>
  <si>
    <t>cost_e_dg</t>
  </si>
  <si>
    <t>cost_e_pv</t>
  </si>
  <si>
    <t>cost_e_bat</t>
  </si>
  <si>
    <t>cost_e_ens</t>
  </si>
  <si>
    <t>optimal</t>
  </si>
  <si>
    <t xml:space="preserve">Self-Discharge rate </t>
  </si>
  <si>
    <t>DC system voltage (V)</t>
  </si>
  <si>
    <t xml:space="preserve">Battery Voltage (V) </t>
  </si>
  <si>
    <t>Price per kWh installed $(USD/kWh)$</t>
  </si>
  <si>
    <t>Price per kWh generated $(USD/kWh)$</t>
  </si>
  <si>
    <t>Maximum  number of cycles</t>
  </si>
  <si>
    <t>Capacity Rate $(h)$</t>
  </si>
  <si>
    <t>Positive battery constant</t>
  </si>
  <si>
    <t>Maximum depth of discharge $(\%)$</t>
  </si>
  <si>
    <t>Battery cell capacity $(kWh)$</t>
  </si>
  <si>
    <t>Lifecycle $(years)$</t>
  </si>
  <si>
    <t>Value</t>
  </si>
  <si>
    <t>Input</t>
  </si>
  <si>
    <t>Symbol</t>
  </si>
  <si>
    <t>Factor of the initial capital cost invested $(\%)$</t>
  </si>
  <si>
    <t>$O\&amp;M$ factor of the initial investment $(\%)$</t>
  </si>
  <si>
    <t>Inverter efficiency $(\%)$</t>
  </si>
  <si>
    <t>Discharge efficiency $(\%)$</t>
  </si>
  <si>
    <t>Charge efficiency $(\%)$</t>
  </si>
  <si>
    <t>$Crate$</t>
  </si>
  <si>
    <t>$DOD^{max}$</t>
  </si>
  <si>
    <t>$cycles^{max}$</t>
  </si>
  <si>
    <t>$cbat$</t>
  </si>
  <si>
    <t>$Pbat_{cell}$</t>
  </si>
  <si>
    <t>$Vdc_{sist}$</t>
  </si>
  <si>
    <t>$Vdc_{bc}$</t>
  </si>
  <si>
    <t>$\eta _{d}$</t>
  </si>
  <si>
    <t>$\eta _{inv}$</t>
  </si>
  <si>
    <t>$Lc_{bat}$</t>
  </si>
  <si>
    <t>$\lambda _{bat}$</t>
  </si>
  <si>
    <t>$\rho _{bat}$</t>
  </si>
  <si>
    <t>$\eta _{c}$</t>
  </si>
  <si>
    <t>$\sigma$</t>
  </si>
  <si>
    <t>$Mb$</t>
  </si>
  <si>
    <t>$cki_{bat}$</t>
  </si>
  <si>
    <t xml:space="preserve">Module Efficiency $(\%)$ </t>
  </si>
  <si>
    <t>$\eta _{pv}$</t>
  </si>
  <si>
    <t>$cpv$</t>
  </si>
  <si>
    <t>$fpv$</t>
  </si>
  <si>
    <t xml:space="preserve">Photovoltaic derating factor $(\%)$ </t>
  </si>
  <si>
    <t>$\rho _{pv}$</t>
  </si>
  <si>
    <t>$cki_{pv}$</t>
  </si>
  <si>
    <t>Maximum Power  $Wp$</t>
  </si>
  <si>
    <t>$Ppv_{stc}$</t>
  </si>
  <si>
    <t xml:space="preserve">$NOCT$ </t>
  </si>
  <si>
    <t>$NOCT (\circle^C)$</t>
  </si>
  <si>
    <t>Price per kW installed $(USD/kWh)$</t>
  </si>
  <si>
    <t xml:space="preserve">Power Temperature Coefficient $(%/\circle^C)$ </t>
  </si>
  <si>
    <t>$\alpha _{p}$</t>
  </si>
  <si>
    <t xml:space="preserve">Input </t>
  </si>
  <si>
    <t>$R$</t>
  </si>
  <si>
    <t>$LPSP^{max}$</t>
  </si>
  <si>
    <t>$ir$</t>
  </si>
  <si>
    <t>$cpens$</t>
  </si>
  <si>
    <t>$\delta$</t>
  </si>
  <si>
    <t>fiscal_incentive_factor $(\%)$</t>
  </si>
  <si>
    <t>Cost of energy not supplied $(USD/kWh)$</t>
  </si>
  <si>
    <t>Real interest rate $(\%)$</t>
  </si>
  <si>
    <t>Life time of the project $(years)$</t>
  </si>
  <si>
    <t>Maximum loss of power supply probability $(\%)$</t>
  </si>
  <si>
    <t>$cdg$</t>
  </si>
  <si>
    <t>$\lambda _{dg}$</t>
  </si>
  <si>
    <t>$Lc_{dg}$</t>
  </si>
  <si>
    <t>$cki_{dg}$</t>
  </si>
  <si>
    <t>Minimum ratio allowed</t>
  </si>
  <si>
    <t>Specific consumption of fuel $(gal/kWh)$</t>
  </si>
  <si>
    <t>Specific consumption of Lubricant $(gal/kWh)$</t>
  </si>
  <si>
    <t>Average price of fuel $(Usd/gal)$</t>
  </si>
  <si>
    <t>Diesel efficiency $(\%)$</t>
  </si>
  <si>
    <t>Average price of Lubricant $(Usd/gal)$</t>
  </si>
  <si>
    <t>$\gamma$</t>
  </si>
  <si>
    <t>$\eta_{dg}$</t>
  </si>
  <si>
    <t>$scf$</t>
  </si>
  <si>
    <t>$scl$</t>
  </si>
  <si>
    <t>$alc$</t>
  </si>
  <si>
    <t>$afc$</t>
  </si>
  <si>
    <t>DG Power (kW)</t>
  </si>
  <si>
    <t>$Pdg^{rate}$</t>
  </si>
  <si>
    <t>PV-BAT-DG</t>
  </si>
  <si>
    <t>PV-BAT</t>
  </si>
  <si>
    <t>Parameter</t>
  </si>
  <si>
    <t>$Npv$</t>
  </si>
  <si>
    <t>$Pdg$</t>
  </si>
  <si>
    <t>$Nbat$</t>
  </si>
  <si>
    <t>$Nbat_{p}$</t>
  </si>
  <si>
    <t>$Ebatn$</t>
  </si>
  <si>
    <t>$O\&amp;Mbat$</t>
  </si>
  <si>
    <t>$O\&amp;Mdg$</t>
  </si>
  <si>
    <t>$CCpv$</t>
  </si>
  <si>
    <t>$O\&amp;Mpv$</t>
  </si>
  <si>
    <t>$CCbat$</t>
  </si>
  <si>
    <t>$CCdg$</t>
  </si>
  <si>
    <t>$RCbat$</t>
  </si>
  <si>
    <t>$RCdg$</t>
  </si>
  <si>
    <t>$LPSP$</t>
  </si>
  <si>
    <t>$CRF$</t>
  </si>
  <si>
    <t>$ASC$</t>
  </si>
  <si>
    <t>$LCOE$</t>
  </si>
  <si>
    <t>$\deltaASC$</t>
  </si>
  <si>
    <t>$\deltaLCOE$</t>
  </si>
  <si>
    <t>Units</t>
  </si>
  <si>
    <t>-</t>
  </si>
  <si>
    <t>$kW$</t>
  </si>
  <si>
    <t>$USD$</t>
  </si>
  <si>
    <t>$USD/year$</t>
  </si>
  <si>
    <t>$\%$</t>
  </si>
  <si>
    <t>Unit</t>
  </si>
  <si>
    <t>$Cost_{ENS}</t>
  </si>
  <si>
    <t>$LC$</t>
  </si>
  <si>
    <t>$Number$</t>
  </si>
  <si>
    <t>$PENS$</t>
  </si>
  <si>
    <t>$kWh/year$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</si>
</sst>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0.000"/>
    <numFmt numFmtId="165" formatCode="0.0"/>
    <numFmt numFmtId="166" formatCode="_-* #,##0.0000_-;\-* #,##0.0000_-;_-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2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0" fillId="0" borderId="0" xfId="0" applyAlignment="1"/>
    <xf numFmtId="0" fontId="0" fillId="0" borderId="2" xfId="0" applyBorder="1"/>
    <xf numFmtId="165" fontId="0" fillId="0" borderId="1" xfId="0" applyNumberFormat="1" applyBorder="1" applyAlignment="1">
      <alignment horizontal="center" vertical="center" wrapText="1"/>
    </xf>
    <xf numFmtId="166" fontId="0" fillId="0" borderId="0" xfId="1" applyNumberFormat="1" applyFont="1"/>
    <xf numFmtId="0" fontId="4" fillId="0" borderId="2" xfId="0" applyFont="1" applyBorder="1" applyAlignment="1">
      <alignment horizontal="center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2861-F607-463C-B031-7994E87181B0}">
  <dimension ref="A1:J80"/>
  <sheetViews>
    <sheetView tabSelected="1" topLeftCell="A39" zoomScale="145" zoomScaleNormal="145" workbookViewId="0">
      <selection activeCell="G71" sqref="G71"/>
    </sheetView>
  </sheetViews>
  <sheetFormatPr baseColWidth="10" defaultRowHeight="15" x14ac:dyDescent="0.25"/>
  <cols>
    <col min="1" max="1" width="18.7109375" style="4" bestFit="1" customWidth="1"/>
    <col min="2" max="2" width="11.5703125" style="5"/>
    <col min="3" max="3" width="10.28515625" customWidth="1"/>
    <col min="4" max="4" width="22.140625" customWidth="1"/>
    <col min="5" max="5" width="18.28515625" customWidth="1"/>
    <col min="6" max="6" width="15.85546875" bestFit="1" customWidth="1"/>
  </cols>
  <sheetData>
    <row r="1" spans="1:10" x14ac:dyDescent="0.25">
      <c r="A1" s="3" t="s">
        <v>0</v>
      </c>
      <c r="B1" s="1">
        <v>10</v>
      </c>
      <c r="C1">
        <v>1007</v>
      </c>
    </row>
    <row r="2" spans="1:10" x14ac:dyDescent="0.25">
      <c r="A2" s="3" t="s">
        <v>1</v>
      </c>
      <c r="B2" s="1">
        <v>190</v>
      </c>
      <c r="C2">
        <v>405</v>
      </c>
    </row>
    <row r="3" spans="1:10" x14ac:dyDescent="0.25">
      <c r="A3" s="3" t="s">
        <v>2</v>
      </c>
      <c r="B3" s="1">
        <v>1</v>
      </c>
      <c r="C3">
        <v>1</v>
      </c>
      <c r="D3" s="14" t="s">
        <v>70</v>
      </c>
      <c r="E3" s="14" t="s">
        <v>71</v>
      </c>
      <c r="F3" s="14" t="s">
        <v>69</v>
      </c>
      <c r="H3" s="14" t="s">
        <v>70</v>
      </c>
      <c r="I3" s="14" t="s">
        <v>71</v>
      </c>
      <c r="J3" s="14" t="s">
        <v>69</v>
      </c>
    </row>
    <row r="4" spans="1:10" ht="25.5" x14ac:dyDescent="0.25">
      <c r="A4" s="10" t="s">
        <v>3</v>
      </c>
      <c r="B4" s="11">
        <v>10</v>
      </c>
      <c r="C4">
        <v>0</v>
      </c>
      <c r="D4" t="s">
        <v>65</v>
      </c>
      <c r="E4" t="s">
        <v>91</v>
      </c>
      <c r="F4">
        <v>0.01</v>
      </c>
      <c r="H4" s="12" t="s">
        <v>100</v>
      </c>
      <c r="I4" s="15" t="s">
        <v>101</v>
      </c>
      <c r="J4">
        <v>300</v>
      </c>
    </row>
    <row r="5" spans="1:10" ht="38.25" x14ac:dyDescent="0.25">
      <c r="A5" s="10" t="s">
        <v>4</v>
      </c>
      <c r="B5" s="11">
        <v>0.9</v>
      </c>
      <c r="C5">
        <v>0</v>
      </c>
      <c r="D5" s="12" t="s">
        <v>58</v>
      </c>
      <c r="E5" t="s">
        <v>90</v>
      </c>
      <c r="F5">
        <v>0.2</v>
      </c>
      <c r="H5" s="12" t="s">
        <v>93</v>
      </c>
      <c r="I5" t="s">
        <v>94</v>
      </c>
      <c r="J5">
        <v>18.329999999999998</v>
      </c>
    </row>
    <row r="6" spans="1:10" x14ac:dyDescent="0.25">
      <c r="A6" s="10" t="s">
        <v>5</v>
      </c>
      <c r="B6" s="11">
        <v>1</v>
      </c>
      <c r="C6">
        <v>1</v>
      </c>
      <c r="D6" s="12" t="s">
        <v>64</v>
      </c>
      <c r="E6" t="s">
        <v>77</v>
      </c>
      <c r="F6">
        <v>5</v>
      </c>
      <c r="H6" s="15" t="s">
        <v>103</v>
      </c>
      <c r="I6" s="12" t="s">
        <v>102</v>
      </c>
      <c r="J6">
        <v>45</v>
      </c>
    </row>
    <row r="7" spans="1:10" ht="63.75" x14ac:dyDescent="0.25">
      <c r="A7" s="3" t="s">
        <v>6</v>
      </c>
      <c r="B7" s="1">
        <v>0.05</v>
      </c>
      <c r="C7">
        <v>0.05</v>
      </c>
      <c r="D7" s="12" t="s">
        <v>66</v>
      </c>
      <c r="E7" t="s">
        <v>78</v>
      </c>
      <c r="F7">
        <v>0.5</v>
      </c>
      <c r="H7" s="13" t="s">
        <v>62</v>
      </c>
      <c r="I7" t="s">
        <v>95</v>
      </c>
      <c r="J7" s="6">
        <v>3.0000000000000001E-3</v>
      </c>
    </row>
    <row r="8" spans="1:10" ht="38.25" x14ac:dyDescent="0.25">
      <c r="A8" s="10" t="s">
        <v>7</v>
      </c>
      <c r="B8" s="11">
        <v>40.32</v>
      </c>
      <c r="C8">
        <v>100.8</v>
      </c>
      <c r="D8" s="13" t="s">
        <v>63</v>
      </c>
      <c r="E8" t="s">
        <v>79</v>
      </c>
      <c r="F8">
        <v>3000</v>
      </c>
      <c r="H8" s="12" t="s">
        <v>97</v>
      </c>
      <c r="I8" s="15" t="s">
        <v>96</v>
      </c>
      <c r="J8">
        <v>85</v>
      </c>
    </row>
    <row r="9" spans="1:10" ht="63.75" x14ac:dyDescent="0.25">
      <c r="A9" s="10" t="s">
        <v>8</v>
      </c>
      <c r="B9" s="11">
        <v>40.32</v>
      </c>
      <c r="C9">
        <v>100.8</v>
      </c>
      <c r="D9" s="13" t="s">
        <v>62</v>
      </c>
      <c r="E9" t="s">
        <v>80</v>
      </c>
      <c r="F9" s="7">
        <v>0.11854714188995721</v>
      </c>
      <c r="H9" s="13" t="s">
        <v>73</v>
      </c>
      <c r="I9" t="s">
        <v>98</v>
      </c>
      <c r="J9">
        <v>1</v>
      </c>
    </row>
    <row r="10" spans="1:10" ht="25.5" x14ac:dyDescent="0.25">
      <c r="A10" s="10" t="s">
        <v>9</v>
      </c>
      <c r="B10" s="11">
        <v>0.01</v>
      </c>
      <c r="C10">
        <v>0.01</v>
      </c>
      <c r="D10" s="13" t="s">
        <v>67</v>
      </c>
      <c r="E10" t="s">
        <v>81</v>
      </c>
      <c r="F10">
        <v>0.84</v>
      </c>
      <c r="H10" t="s">
        <v>104</v>
      </c>
      <c r="I10" t="s">
        <v>99</v>
      </c>
      <c r="J10">
        <v>1.5</v>
      </c>
    </row>
    <row r="11" spans="1:10" x14ac:dyDescent="0.25">
      <c r="A11" s="10" t="s">
        <v>10</v>
      </c>
      <c r="B11" s="11">
        <v>0.5</v>
      </c>
      <c r="C11">
        <v>0.5</v>
      </c>
      <c r="D11" s="12" t="s">
        <v>59</v>
      </c>
      <c r="E11" t="s">
        <v>82</v>
      </c>
      <c r="F11">
        <v>48</v>
      </c>
      <c r="H11" t="s">
        <v>105</v>
      </c>
      <c r="I11" s="15" t="s">
        <v>106</v>
      </c>
      <c r="J11">
        <v>-0.39</v>
      </c>
    </row>
    <row r="12" spans="1:10" x14ac:dyDescent="0.25">
      <c r="A12" s="3" t="s">
        <v>11</v>
      </c>
      <c r="B12" s="1">
        <v>1</v>
      </c>
      <c r="C12">
        <v>1</v>
      </c>
      <c r="D12" s="12" t="s">
        <v>60</v>
      </c>
      <c r="E12" t="s">
        <v>83</v>
      </c>
      <c r="F12">
        <v>2</v>
      </c>
    </row>
    <row r="13" spans="1:10" x14ac:dyDescent="0.25">
      <c r="A13" s="10" t="s">
        <v>12</v>
      </c>
      <c r="B13" s="11">
        <v>0.2</v>
      </c>
      <c r="C13">
        <v>0.2</v>
      </c>
      <c r="D13" s="13" t="s">
        <v>74</v>
      </c>
      <c r="E13" t="s">
        <v>85</v>
      </c>
      <c r="F13">
        <v>95</v>
      </c>
    </row>
    <row r="14" spans="1:10" ht="30" x14ac:dyDescent="0.25">
      <c r="A14" s="10" t="s">
        <v>13</v>
      </c>
      <c r="B14" s="11">
        <v>3000</v>
      </c>
      <c r="C14">
        <v>3000</v>
      </c>
      <c r="D14" s="13" t="s">
        <v>73</v>
      </c>
      <c r="E14" t="s">
        <v>88</v>
      </c>
      <c r="F14">
        <v>2</v>
      </c>
    </row>
    <row r="15" spans="1:10" ht="38.25" x14ac:dyDescent="0.25">
      <c r="A15" s="10" t="s">
        <v>14</v>
      </c>
      <c r="B15" s="11">
        <v>0.95</v>
      </c>
      <c r="C15">
        <v>0.95</v>
      </c>
      <c r="D15" s="13" t="s">
        <v>72</v>
      </c>
      <c r="E15" t="s">
        <v>87</v>
      </c>
      <c r="F15">
        <v>70</v>
      </c>
    </row>
    <row r="16" spans="1:10" x14ac:dyDescent="0.25">
      <c r="A16" s="10" t="s">
        <v>15</v>
      </c>
      <c r="B16" s="11">
        <v>0.9</v>
      </c>
      <c r="C16">
        <v>0.9</v>
      </c>
      <c r="D16" t="s">
        <v>68</v>
      </c>
      <c r="E16" t="s">
        <v>86</v>
      </c>
      <c r="F16">
        <v>10</v>
      </c>
    </row>
    <row r="17" spans="1:6" x14ac:dyDescent="0.25">
      <c r="A17" s="10" t="s">
        <v>16</v>
      </c>
      <c r="B17" s="11">
        <v>5</v>
      </c>
      <c r="C17">
        <v>5</v>
      </c>
      <c r="D17" t="s">
        <v>61</v>
      </c>
      <c r="E17" t="s">
        <v>92</v>
      </c>
      <c r="F17">
        <v>61.4</v>
      </c>
    </row>
    <row r="18" spans="1:6" ht="25.5" x14ac:dyDescent="0.25">
      <c r="A18" s="3" t="s">
        <v>17</v>
      </c>
      <c r="B18" s="1">
        <v>10</v>
      </c>
      <c r="C18">
        <v>10</v>
      </c>
      <c r="D18" s="12" t="s">
        <v>75</v>
      </c>
      <c r="E18" t="s">
        <v>84</v>
      </c>
      <c r="F18">
        <v>100</v>
      </c>
    </row>
    <row r="19" spans="1:6" x14ac:dyDescent="0.25">
      <c r="A19" s="10" t="s">
        <v>18</v>
      </c>
      <c r="B19" s="11">
        <v>824</v>
      </c>
      <c r="C19">
        <v>824</v>
      </c>
      <c r="D19" s="12" t="s">
        <v>76</v>
      </c>
      <c r="E19" t="s">
        <v>89</v>
      </c>
      <c r="F19">
        <v>90</v>
      </c>
    </row>
    <row r="20" spans="1:6" x14ac:dyDescent="0.25">
      <c r="A20" s="10" t="s">
        <v>19</v>
      </c>
      <c r="B20" s="11">
        <v>443</v>
      </c>
      <c r="C20">
        <v>443</v>
      </c>
    </row>
    <row r="21" spans="1:6" x14ac:dyDescent="0.25">
      <c r="A21" s="10" t="s">
        <v>20</v>
      </c>
      <c r="B21" s="11">
        <v>1533</v>
      </c>
      <c r="C21">
        <v>1533</v>
      </c>
    </row>
    <row r="22" spans="1:6" x14ac:dyDescent="0.25">
      <c r="A22" s="3" t="s">
        <v>21</v>
      </c>
      <c r="B22" s="1" t="s">
        <v>57</v>
      </c>
      <c r="C22" t="s">
        <v>57</v>
      </c>
    </row>
    <row r="23" spans="1:6" x14ac:dyDescent="0.25">
      <c r="A23" s="3" t="s">
        <v>22</v>
      </c>
      <c r="B23" s="1">
        <v>5</v>
      </c>
      <c r="C23">
        <v>4.99</v>
      </c>
      <c r="D23" t="s">
        <v>107</v>
      </c>
      <c r="E23" t="s">
        <v>71</v>
      </c>
      <c r="F23" t="s">
        <v>69</v>
      </c>
    </row>
    <row r="24" spans="1:6" x14ac:dyDescent="0.25">
      <c r="A24" s="3" t="s">
        <v>23</v>
      </c>
      <c r="B24" s="1">
        <v>1823.3</v>
      </c>
      <c r="C24">
        <v>1821.2</v>
      </c>
      <c r="D24" t="s">
        <v>116</v>
      </c>
      <c r="E24" t="s">
        <v>108</v>
      </c>
      <c r="F24">
        <v>20</v>
      </c>
    </row>
    <row r="25" spans="1:6" x14ac:dyDescent="0.25">
      <c r="A25" s="3" t="s">
        <v>24</v>
      </c>
      <c r="B25" s="1">
        <v>229.1</v>
      </c>
      <c r="C25">
        <v>116.3</v>
      </c>
      <c r="D25" t="s">
        <v>117</v>
      </c>
      <c r="E25" t="s">
        <v>109</v>
      </c>
      <c r="F25">
        <v>5</v>
      </c>
    </row>
    <row r="26" spans="1:6" x14ac:dyDescent="0.25">
      <c r="A26" s="10" t="s">
        <v>25</v>
      </c>
      <c r="B26" s="11">
        <v>20</v>
      </c>
      <c r="C26">
        <v>20</v>
      </c>
      <c r="D26" t="s">
        <v>115</v>
      </c>
      <c r="E26" t="s">
        <v>110</v>
      </c>
      <c r="F26">
        <v>8.08</v>
      </c>
    </row>
    <row r="27" spans="1:6" x14ac:dyDescent="0.25">
      <c r="A27" s="10" t="s">
        <v>26</v>
      </c>
      <c r="B27" s="11">
        <v>8.0799999999999997E-2</v>
      </c>
      <c r="C27">
        <v>8.0799999999999997E-2</v>
      </c>
      <c r="D27" t="s">
        <v>114</v>
      </c>
      <c r="E27" t="s">
        <v>111</v>
      </c>
      <c r="F27">
        <v>0.74339999999999995</v>
      </c>
    </row>
    <row r="28" spans="1:6" x14ac:dyDescent="0.25">
      <c r="A28" s="3" t="s">
        <v>27</v>
      </c>
      <c r="B28" s="1">
        <v>0.1</v>
      </c>
      <c r="C28">
        <v>0.1</v>
      </c>
      <c r="D28" t="s">
        <v>113</v>
      </c>
      <c r="E28" t="s">
        <v>112</v>
      </c>
      <c r="F28">
        <v>90.38</v>
      </c>
    </row>
    <row r="29" spans="1:6" x14ac:dyDescent="0.25">
      <c r="A29" s="3" t="s">
        <v>28</v>
      </c>
      <c r="B29" s="1">
        <v>5605.3649999999998</v>
      </c>
      <c r="C29">
        <v>5605.3649999999998</v>
      </c>
    </row>
    <row r="30" spans="1:6" x14ac:dyDescent="0.25">
      <c r="A30" s="10" t="s">
        <v>29</v>
      </c>
      <c r="B30" s="11">
        <v>539983.495</v>
      </c>
      <c r="C30">
        <v>539983.495</v>
      </c>
    </row>
    <row r="31" spans="1:6" x14ac:dyDescent="0.25">
      <c r="A31" s="10" t="s">
        <v>30</v>
      </c>
      <c r="B31" s="11">
        <v>7627407.0010000002</v>
      </c>
      <c r="C31">
        <v>7627407.0010000002</v>
      </c>
    </row>
    <row r="32" spans="1:6" x14ac:dyDescent="0.25">
      <c r="A32" s="3" t="s">
        <v>31</v>
      </c>
      <c r="B32" s="1">
        <v>319505805</v>
      </c>
      <c r="C32">
        <v>681051847.5</v>
      </c>
    </row>
    <row r="33" spans="1:6" x14ac:dyDescent="0.25">
      <c r="A33" s="3" t="s">
        <v>32</v>
      </c>
      <c r="B33" s="1">
        <v>21772134.518399999</v>
      </c>
      <c r="C33">
        <v>54430336.295999996</v>
      </c>
    </row>
    <row r="34" spans="1:6" x14ac:dyDescent="0.25">
      <c r="A34" s="3" t="s">
        <v>33</v>
      </c>
      <c r="B34" s="1">
        <v>76274070.010000005</v>
      </c>
      <c r="C34">
        <v>0</v>
      </c>
    </row>
    <row r="35" spans="1:6" x14ac:dyDescent="0.25">
      <c r="A35" s="3" t="s">
        <v>34</v>
      </c>
      <c r="B35" s="1">
        <v>0.67120000000000002</v>
      </c>
      <c r="C35">
        <v>0.67120000000000002</v>
      </c>
    </row>
    <row r="36" spans="1:6" x14ac:dyDescent="0.25">
      <c r="A36" s="3" t="s">
        <v>35</v>
      </c>
      <c r="B36" s="1">
        <v>0.67120000000000002</v>
      </c>
      <c r="C36">
        <v>0.67120000000000002</v>
      </c>
    </row>
    <row r="37" spans="1:6" x14ac:dyDescent="0.25">
      <c r="A37" s="10" t="s">
        <v>36</v>
      </c>
      <c r="B37" s="11">
        <v>0.7</v>
      </c>
      <c r="C37">
        <v>0.7</v>
      </c>
    </row>
    <row r="38" spans="1:6" x14ac:dyDescent="0.25">
      <c r="A38" s="10" t="s">
        <v>37</v>
      </c>
      <c r="B38" s="11">
        <v>0.7</v>
      </c>
      <c r="C38">
        <v>0.7</v>
      </c>
    </row>
    <row r="39" spans="1:6" x14ac:dyDescent="0.25">
      <c r="A39" s="3" t="s">
        <v>38</v>
      </c>
      <c r="B39" s="1">
        <v>10229419.6821</v>
      </c>
      <c r="C39">
        <v>25573549.2053</v>
      </c>
    </row>
    <row r="40" spans="1:6" x14ac:dyDescent="0.25">
      <c r="A40" s="3" t="s">
        <v>39</v>
      </c>
      <c r="B40" s="1">
        <v>35836609.053499997</v>
      </c>
      <c r="C40">
        <v>0</v>
      </c>
    </row>
    <row r="41" spans="1:6" x14ac:dyDescent="0.25">
      <c r="A41" s="10" t="s">
        <v>40</v>
      </c>
      <c r="B41" s="11">
        <v>0.02</v>
      </c>
      <c r="C41">
        <v>0.02</v>
      </c>
    </row>
    <row r="42" spans="1:6" x14ac:dyDescent="0.25">
      <c r="A42" s="3" t="s">
        <v>41</v>
      </c>
      <c r="B42" s="1">
        <v>0.01</v>
      </c>
      <c r="C42">
        <v>0.01</v>
      </c>
    </row>
    <row r="43" spans="1:6" x14ac:dyDescent="0.25">
      <c r="A43" s="3" t="s">
        <v>42</v>
      </c>
      <c r="B43" s="1">
        <v>3195058.05</v>
      </c>
      <c r="C43">
        <v>6810518.4800000004</v>
      </c>
      <c r="D43" t="s">
        <v>107</v>
      </c>
      <c r="E43" t="s">
        <v>71</v>
      </c>
      <c r="F43" t="s">
        <v>69</v>
      </c>
    </row>
    <row r="44" spans="1:6" x14ac:dyDescent="0.25">
      <c r="A44" s="3" t="s">
        <v>43</v>
      </c>
      <c r="B44" s="1">
        <v>435442.69</v>
      </c>
      <c r="C44">
        <v>1088606.73</v>
      </c>
      <c r="D44" s="18" t="s">
        <v>134</v>
      </c>
      <c r="E44" t="s">
        <v>135</v>
      </c>
      <c r="F44">
        <v>10</v>
      </c>
    </row>
    <row r="45" spans="1:6" x14ac:dyDescent="0.25">
      <c r="A45" s="3" t="s">
        <v>44</v>
      </c>
      <c r="B45" s="1">
        <v>129.22999999999999</v>
      </c>
      <c r="C45">
        <v>129.22999999999999</v>
      </c>
      <c r="D45" t="s">
        <v>61</v>
      </c>
      <c r="E45" t="s">
        <v>121</v>
      </c>
      <c r="F45">
        <v>95.5</v>
      </c>
    </row>
    <row r="46" spans="1:6" x14ac:dyDescent="0.25">
      <c r="A46" s="3" t="s">
        <v>45</v>
      </c>
      <c r="B46" s="1">
        <v>3736.91</v>
      </c>
      <c r="C46">
        <v>3736.91</v>
      </c>
      <c r="D46" t="s">
        <v>122</v>
      </c>
      <c r="E46" t="s">
        <v>128</v>
      </c>
      <c r="F46">
        <v>0.9</v>
      </c>
    </row>
    <row r="47" spans="1:6" x14ac:dyDescent="0.25">
      <c r="A47" s="10" t="s">
        <v>46</v>
      </c>
      <c r="B47" s="11">
        <v>8789</v>
      </c>
      <c r="C47">
        <v>8789</v>
      </c>
      <c r="D47" s="13" t="s">
        <v>126</v>
      </c>
      <c r="E47" t="s">
        <v>129</v>
      </c>
      <c r="F47">
        <v>100</v>
      </c>
    </row>
    <row r="48" spans="1:6" ht="25.5" x14ac:dyDescent="0.25">
      <c r="A48" s="10" t="s">
        <v>47</v>
      </c>
      <c r="B48" s="11">
        <v>79900</v>
      </c>
      <c r="C48">
        <v>79900</v>
      </c>
      <c r="D48" s="13" t="s">
        <v>62</v>
      </c>
      <c r="E48" t="s">
        <v>118</v>
      </c>
      <c r="F48" s="7">
        <v>0.22</v>
      </c>
    </row>
    <row r="49" spans="1:7" ht="38.25" x14ac:dyDescent="0.25">
      <c r="A49" s="3" t="s">
        <v>48</v>
      </c>
      <c r="B49" s="1">
        <v>14958813.619999999</v>
      </c>
      <c r="C49">
        <v>0</v>
      </c>
      <c r="D49" s="13" t="s">
        <v>72</v>
      </c>
      <c r="E49" t="s">
        <v>119</v>
      </c>
      <c r="F49">
        <v>70</v>
      </c>
    </row>
    <row r="50" spans="1:7" x14ac:dyDescent="0.25">
      <c r="A50" s="3" t="s">
        <v>49</v>
      </c>
      <c r="B50" s="1">
        <v>17380.97</v>
      </c>
      <c r="C50">
        <v>22479.72</v>
      </c>
      <c r="D50" t="s">
        <v>123</v>
      </c>
      <c r="E50" t="s">
        <v>130</v>
      </c>
      <c r="F50">
        <v>9.74E-2</v>
      </c>
    </row>
    <row r="51" spans="1:7" x14ac:dyDescent="0.25">
      <c r="A51" s="3" t="s">
        <v>50</v>
      </c>
      <c r="B51" s="1">
        <v>0.5</v>
      </c>
      <c r="C51">
        <v>0.84</v>
      </c>
      <c r="D51" t="s">
        <v>124</v>
      </c>
      <c r="E51" t="s">
        <v>131</v>
      </c>
      <c r="F51" s="17">
        <v>5.0000000000000001E-4</v>
      </c>
    </row>
    <row r="52" spans="1:7" x14ac:dyDescent="0.25">
      <c r="A52" s="3" t="s">
        <v>51</v>
      </c>
      <c r="B52" s="1">
        <v>16502.41</v>
      </c>
      <c r="C52">
        <v>20586.36</v>
      </c>
      <c r="D52" t="s">
        <v>68</v>
      </c>
      <c r="E52" t="s">
        <v>120</v>
      </c>
      <c r="F52">
        <v>10</v>
      </c>
    </row>
    <row r="53" spans="1:7" x14ac:dyDescent="0.25">
      <c r="A53" s="3" t="s">
        <v>52</v>
      </c>
      <c r="B53" s="1">
        <v>0.48</v>
      </c>
      <c r="C53">
        <v>0.77</v>
      </c>
      <c r="D53" t="s">
        <v>127</v>
      </c>
      <c r="E53" t="s">
        <v>132</v>
      </c>
      <c r="F53">
        <v>21.4</v>
      </c>
    </row>
    <row r="54" spans="1:7" x14ac:dyDescent="0.25">
      <c r="A54" s="3" t="s">
        <v>53</v>
      </c>
      <c r="B54" s="1">
        <v>3010.81</v>
      </c>
      <c r="C54">
        <v>0</v>
      </c>
      <c r="D54" t="s">
        <v>125</v>
      </c>
      <c r="E54" t="s">
        <v>133</v>
      </c>
      <c r="F54">
        <v>2.4</v>
      </c>
    </row>
    <row r="55" spans="1:7" x14ac:dyDescent="0.25">
      <c r="A55" s="3" t="s">
        <v>54</v>
      </c>
      <c r="B55" s="1">
        <v>67.17</v>
      </c>
      <c r="C55">
        <v>90.18</v>
      </c>
    </row>
    <row r="56" spans="1:7" x14ac:dyDescent="0.25">
      <c r="A56" s="3" t="s">
        <v>55</v>
      </c>
      <c r="B56" s="1">
        <v>1094.8800000000001</v>
      </c>
      <c r="C56">
        <v>1090.0999999999999</v>
      </c>
    </row>
    <row r="57" spans="1:7" x14ac:dyDescent="0.25">
      <c r="A57" s="3" t="s">
        <v>56</v>
      </c>
      <c r="B57" s="16">
        <f>B24*0.7434</f>
        <v>1355.4412199999999</v>
      </c>
      <c r="C57">
        <v>1353.93</v>
      </c>
    </row>
    <row r="58" spans="1:7" x14ac:dyDescent="0.25">
      <c r="D58" t="s">
        <v>138</v>
      </c>
      <c r="E58" t="s">
        <v>164</v>
      </c>
      <c r="F58" t="s">
        <v>136</v>
      </c>
      <c r="G58" t="s">
        <v>137</v>
      </c>
    </row>
    <row r="59" spans="1:7" x14ac:dyDescent="0.25">
      <c r="D59" t="s">
        <v>139</v>
      </c>
      <c r="E59" t="s">
        <v>158</v>
      </c>
      <c r="F59">
        <v>190</v>
      </c>
      <c r="G59">
        <f>C2</f>
        <v>405</v>
      </c>
    </row>
    <row r="60" spans="1:7" x14ac:dyDescent="0.25">
      <c r="D60" t="s">
        <v>141</v>
      </c>
      <c r="E60" t="s">
        <v>158</v>
      </c>
      <c r="F60">
        <v>48</v>
      </c>
      <c r="G60">
        <v>120</v>
      </c>
    </row>
    <row r="61" spans="1:7" x14ac:dyDescent="0.25">
      <c r="D61" t="s">
        <v>142</v>
      </c>
      <c r="E61" t="s">
        <v>158</v>
      </c>
      <c r="F61">
        <v>2</v>
      </c>
      <c r="G61">
        <v>5</v>
      </c>
    </row>
    <row r="62" spans="1:7" x14ac:dyDescent="0.25">
      <c r="D62" t="s">
        <v>143</v>
      </c>
      <c r="E62" t="s">
        <v>160</v>
      </c>
      <c r="F62">
        <v>40.32</v>
      </c>
      <c r="G62">
        <f>C9</f>
        <v>100.8</v>
      </c>
    </row>
    <row r="63" spans="1:7" x14ac:dyDescent="0.25">
      <c r="D63" t="s">
        <v>166</v>
      </c>
      <c r="E63" t="s">
        <v>167</v>
      </c>
      <c r="F63">
        <v>229</v>
      </c>
      <c r="G63">
        <f>C25</f>
        <v>116.3</v>
      </c>
    </row>
    <row r="64" spans="1:7" x14ac:dyDescent="0.25">
      <c r="D64" t="s">
        <v>140</v>
      </c>
      <c r="E64" t="s">
        <v>160</v>
      </c>
      <c r="F64">
        <v>10</v>
      </c>
      <c r="G64" t="s">
        <v>159</v>
      </c>
    </row>
    <row r="65" spans="4:7" x14ac:dyDescent="0.25">
      <c r="D65" t="s">
        <v>146</v>
      </c>
      <c r="E65" t="s">
        <v>161</v>
      </c>
      <c r="F65">
        <f>B32/B46</f>
        <v>85500</v>
      </c>
      <c r="G65">
        <f>C32/C46</f>
        <v>182250</v>
      </c>
    </row>
    <row r="66" spans="4:7" x14ac:dyDescent="0.25">
      <c r="D66" t="s">
        <v>148</v>
      </c>
      <c r="E66" t="s">
        <v>161</v>
      </c>
      <c r="F66" s="8">
        <f>B33/B46</f>
        <v>5826.24</v>
      </c>
      <c r="G66">
        <f>C33/C46</f>
        <v>14565.6</v>
      </c>
    </row>
    <row r="67" spans="4:7" x14ac:dyDescent="0.25">
      <c r="D67" t="s">
        <v>149</v>
      </c>
      <c r="E67" t="s">
        <v>161</v>
      </c>
      <c r="F67">
        <f>B34/B46</f>
        <v>20411.000000000004</v>
      </c>
      <c r="G67" t="s">
        <v>159</v>
      </c>
    </row>
    <row r="68" spans="4:7" x14ac:dyDescent="0.25">
      <c r="D68" t="s">
        <v>147</v>
      </c>
      <c r="E68" t="s">
        <v>162</v>
      </c>
      <c r="F68">
        <f>B43/B46</f>
        <v>855</v>
      </c>
      <c r="G68">
        <f>C43/C46</f>
        <v>1822.500001338004</v>
      </c>
    </row>
    <row r="69" spans="4:7" x14ac:dyDescent="0.25">
      <c r="D69" t="s">
        <v>144</v>
      </c>
      <c r="E69" t="s">
        <v>162</v>
      </c>
      <c r="F69" s="8">
        <f>B44/B46</f>
        <v>116.52479990152293</v>
      </c>
      <c r="G69" s="8">
        <f>C44/C46</f>
        <v>291.31200109181117</v>
      </c>
    </row>
    <row r="70" spans="4:7" x14ac:dyDescent="0.25">
      <c r="D70" t="s">
        <v>145</v>
      </c>
      <c r="E70" t="s">
        <v>162</v>
      </c>
      <c r="F70" s="9">
        <f>B49/B46</f>
        <v>4002.9900693353597</v>
      </c>
      <c r="G70" t="s">
        <v>159</v>
      </c>
    </row>
    <row r="71" spans="4:7" x14ac:dyDescent="0.25">
      <c r="D71" t="s">
        <v>150</v>
      </c>
      <c r="E71" t="s">
        <v>161</v>
      </c>
      <c r="F71" s="8">
        <f>B39/B46</f>
        <v>2737.4006015932951</v>
      </c>
      <c r="G71" s="8">
        <f>C39/C46</f>
        <v>6843.5015039966174</v>
      </c>
    </row>
    <row r="72" spans="4:7" x14ac:dyDescent="0.25">
      <c r="D72" t="s">
        <v>151</v>
      </c>
      <c r="E72" t="s">
        <v>161</v>
      </c>
      <c r="F72" s="8">
        <f>B40/B46</f>
        <v>9589.9042400004273</v>
      </c>
      <c r="G72" t="s">
        <v>159</v>
      </c>
    </row>
    <row r="73" spans="4:7" x14ac:dyDescent="0.25">
      <c r="D73" t="s">
        <v>152</v>
      </c>
      <c r="E73" t="s">
        <v>163</v>
      </c>
      <c r="F73">
        <v>5</v>
      </c>
      <c r="G73">
        <v>9.9</v>
      </c>
    </row>
    <row r="74" spans="4:7" x14ac:dyDescent="0.25">
      <c r="D74" t="s">
        <v>153</v>
      </c>
      <c r="E74" t="s">
        <v>163</v>
      </c>
      <c r="F74">
        <v>10</v>
      </c>
      <c r="G74">
        <v>10</v>
      </c>
    </row>
    <row r="75" spans="4:7" x14ac:dyDescent="0.25">
      <c r="D75" t="s">
        <v>168</v>
      </c>
      <c r="E75" t="s">
        <v>169</v>
      </c>
      <c r="F75">
        <f>B24</f>
        <v>1823.3</v>
      </c>
      <c r="G75">
        <f>C24</f>
        <v>1821.2</v>
      </c>
    </row>
    <row r="76" spans="4:7" x14ac:dyDescent="0.25">
      <c r="D76" t="s">
        <v>165</v>
      </c>
      <c r="E76" t="s">
        <v>162</v>
      </c>
      <c r="F76" s="8">
        <f>B57</f>
        <v>1355.4412199999999</v>
      </c>
      <c r="G76">
        <f>C57</f>
        <v>1353.93</v>
      </c>
    </row>
    <row r="77" spans="4:7" x14ac:dyDescent="0.25">
      <c r="D77" t="s">
        <v>154</v>
      </c>
      <c r="E77" t="s">
        <v>162</v>
      </c>
      <c r="F77">
        <f t="shared" ref="F77:G80" si="0">B50</f>
        <v>17380.97</v>
      </c>
      <c r="G77">
        <f t="shared" si="0"/>
        <v>22479.72</v>
      </c>
    </row>
    <row r="78" spans="4:7" x14ac:dyDescent="0.25">
      <c r="D78" t="s">
        <v>155</v>
      </c>
      <c r="E78" t="s">
        <v>162</v>
      </c>
      <c r="F78">
        <f t="shared" si="0"/>
        <v>0.5</v>
      </c>
      <c r="G78">
        <f t="shared" si="0"/>
        <v>0.84</v>
      </c>
    </row>
    <row r="79" spans="4:7" x14ac:dyDescent="0.25">
      <c r="D79" t="s">
        <v>156</v>
      </c>
      <c r="E79" t="s">
        <v>162</v>
      </c>
      <c r="F79">
        <f t="shared" si="0"/>
        <v>16502.41</v>
      </c>
      <c r="G79">
        <f t="shared" si="0"/>
        <v>20586.36</v>
      </c>
    </row>
    <row r="80" spans="4:7" x14ac:dyDescent="0.25">
      <c r="D80" t="s">
        <v>157</v>
      </c>
      <c r="E80" t="s">
        <v>162</v>
      </c>
      <c r="F80">
        <f t="shared" si="0"/>
        <v>0.48</v>
      </c>
      <c r="G80">
        <f t="shared" si="0"/>
        <v>0.77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6C3D-3A11-4C80-B458-10A0E32E1A69}">
  <dimension ref="A1:BE3"/>
  <sheetViews>
    <sheetView workbookViewId="0">
      <selection activeCell="A3" sqref="A3:BE3"/>
    </sheetView>
  </sheetViews>
  <sheetFormatPr baseColWidth="10" defaultRowHeight="15" x14ac:dyDescent="0.25"/>
  <sheetData>
    <row r="1" spans="1:57" x14ac:dyDescent="0.25">
      <c r="A1" s="2">
        <v>58</v>
      </c>
      <c r="B1" s="2">
        <v>420</v>
      </c>
      <c r="C1" s="2">
        <v>1</v>
      </c>
      <c r="D1" s="2">
        <v>0</v>
      </c>
      <c r="E1" s="2">
        <v>0</v>
      </c>
      <c r="F1" s="2">
        <v>1</v>
      </c>
      <c r="G1" s="2">
        <v>0.1</v>
      </c>
      <c r="H1" s="2">
        <v>67.2</v>
      </c>
      <c r="I1" s="2">
        <v>67.2</v>
      </c>
      <c r="J1" s="2">
        <v>0.01</v>
      </c>
      <c r="K1" s="2">
        <v>0.5</v>
      </c>
      <c r="L1" s="2">
        <v>1</v>
      </c>
      <c r="M1" s="2">
        <v>0.2</v>
      </c>
      <c r="N1" s="2">
        <v>1500</v>
      </c>
      <c r="O1" s="2">
        <v>0.95</v>
      </c>
      <c r="P1" s="2">
        <v>0.9</v>
      </c>
      <c r="Q1" s="2">
        <v>5</v>
      </c>
      <c r="R1" s="2">
        <v>10</v>
      </c>
      <c r="S1" s="2">
        <v>824</v>
      </c>
      <c r="T1" s="2">
        <v>443</v>
      </c>
      <c r="U1" s="2">
        <v>1533</v>
      </c>
      <c r="V1" s="2" t="s">
        <v>57</v>
      </c>
      <c r="W1" s="2">
        <v>9.99</v>
      </c>
      <c r="X1" s="2">
        <v>3644.4</v>
      </c>
      <c r="Y1" s="2">
        <v>145.30000000000001</v>
      </c>
      <c r="Z1" s="2">
        <v>20</v>
      </c>
      <c r="AA1" s="2">
        <v>8.0799999999999997E-2</v>
      </c>
      <c r="AB1" s="2">
        <v>0.1</v>
      </c>
      <c r="AC1" s="2">
        <v>5605.3649999999998</v>
      </c>
      <c r="AD1" s="2">
        <v>539983.495</v>
      </c>
      <c r="AE1" s="2">
        <v>7627407.0010000002</v>
      </c>
      <c r="AF1" s="2">
        <v>706275990</v>
      </c>
      <c r="AG1" s="2">
        <v>36286890.864</v>
      </c>
      <c r="AH1" s="2">
        <v>0</v>
      </c>
      <c r="AI1" s="2">
        <v>0.67120000000000002</v>
      </c>
      <c r="AJ1" s="2">
        <v>0.67120000000000002</v>
      </c>
      <c r="AK1" s="2">
        <v>0.7</v>
      </c>
      <c r="AL1" s="2">
        <v>0.7</v>
      </c>
      <c r="AM1" s="2">
        <v>17049032.8035</v>
      </c>
      <c r="AN1" s="2">
        <v>0</v>
      </c>
      <c r="AO1" s="2">
        <v>0.02</v>
      </c>
      <c r="AP1" s="2">
        <v>0.01</v>
      </c>
      <c r="AQ1" s="2">
        <v>7062759.9000000004</v>
      </c>
      <c r="AR1" s="2">
        <v>725737.82</v>
      </c>
      <c r="AS1" s="2">
        <v>129.22999999999999</v>
      </c>
      <c r="AT1" s="2">
        <v>3736.91</v>
      </c>
      <c r="AU1" s="2">
        <v>8789</v>
      </c>
      <c r="AV1" s="2">
        <v>79900</v>
      </c>
      <c r="AW1" s="2">
        <v>0</v>
      </c>
      <c r="AX1" s="2">
        <v>22411.48</v>
      </c>
      <c r="AY1" s="2">
        <v>0.32</v>
      </c>
      <c r="AZ1" s="2">
        <v>20499.89</v>
      </c>
      <c r="BA1" s="2">
        <v>0.3</v>
      </c>
      <c r="BB1" s="2">
        <v>0</v>
      </c>
      <c r="BC1" s="2">
        <v>205.14</v>
      </c>
      <c r="BD1" s="2">
        <v>2315.59</v>
      </c>
      <c r="BE1" s="2">
        <v>4751.58</v>
      </c>
    </row>
    <row r="3" spans="1:57" x14ac:dyDescent="0.25">
      <c r="A3">
        <v>1007</v>
      </c>
      <c r="B3">
        <v>405</v>
      </c>
      <c r="C3">
        <v>1</v>
      </c>
      <c r="D3">
        <v>0</v>
      </c>
      <c r="E3">
        <v>0</v>
      </c>
      <c r="F3">
        <v>1</v>
      </c>
      <c r="G3">
        <v>0.05</v>
      </c>
      <c r="H3">
        <v>100.8</v>
      </c>
      <c r="I3">
        <v>100.8</v>
      </c>
      <c r="J3">
        <v>0.01</v>
      </c>
      <c r="K3">
        <v>0.5</v>
      </c>
      <c r="L3">
        <v>1</v>
      </c>
      <c r="M3">
        <v>0.2</v>
      </c>
      <c r="N3">
        <v>3000</v>
      </c>
      <c r="O3">
        <v>0.95</v>
      </c>
      <c r="P3">
        <v>0.9</v>
      </c>
      <c r="Q3">
        <v>5</v>
      </c>
      <c r="R3">
        <v>10</v>
      </c>
      <c r="S3">
        <v>824</v>
      </c>
      <c r="T3">
        <v>443</v>
      </c>
      <c r="U3">
        <v>1533</v>
      </c>
      <c r="V3" t="s">
        <v>57</v>
      </c>
      <c r="W3">
        <v>4.99</v>
      </c>
      <c r="X3">
        <v>1821.2</v>
      </c>
      <c r="Y3">
        <v>116.3</v>
      </c>
      <c r="Z3">
        <v>20</v>
      </c>
      <c r="AA3">
        <v>8.0799999999999997E-2</v>
      </c>
      <c r="AB3">
        <v>0.1</v>
      </c>
      <c r="AC3">
        <v>5605.3649999999998</v>
      </c>
      <c r="AD3">
        <v>539983.495</v>
      </c>
      <c r="AE3">
        <v>7627407.0010000002</v>
      </c>
      <c r="AF3">
        <v>681051847.5</v>
      </c>
      <c r="AG3">
        <v>54430336.295999996</v>
      </c>
      <c r="AH3">
        <v>0</v>
      </c>
      <c r="AI3">
        <v>0.67120000000000002</v>
      </c>
      <c r="AJ3">
        <v>0.67120000000000002</v>
      </c>
      <c r="AK3">
        <v>0.7</v>
      </c>
      <c r="AL3">
        <v>0.7</v>
      </c>
      <c r="AM3">
        <v>25573549.2053</v>
      </c>
      <c r="AN3">
        <v>0</v>
      </c>
      <c r="AO3">
        <v>0.02</v>
      </c>
      <c r="AP3">
        <v>0.01</v>
      </c>
      <c r="AQ3">
        <v>6810518.4800000004</v>
      </c>
      <c r="AR3">
        <v>1088606.73</v>
      </c>
      <c r="AS3">
        <v>129.22999999999999</v>
      </c>
      <c r="AT3">
        <v>3736.91</v>
      </c>
      <c r="AU3">
        <v>8789</v>
      </c>
      <c r="AV3">
        <v>79900</v>
      </c>
      <c r="AW3">
        <v>0</v>
      </c>
      <c r="AX3">
        <v>22479.72</v>
      </c>
      <c r="AY3">
        <v>0.84</v>
      </c>
      <c r="AZ3">
        <v>20586.36</v>
      </c>
      <c r="BA3">
        <v>0.77</v>
      </c>
      <c r="BB3">
        <v>0</v>
      </c>
      <c r="BC3">
        <v>90.18</v>
      </c>
      <c r="BD3">
        <v>1090.0999999999999</v>
      </c>
      <c r="BE3">
        <v>1353.93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Fdo Baquero B</dc:creator>
  <cp:lastModifiedBy>Wilmer Ropero Castano</cp:lastModifiedBy>
  <dcterms:created xsi:type="dcterms:W3CDTF">2021-06-13T22:18:51Z</dcterms:created>
  <dcterms:modified xsi:type="dcterms:W3CDTF">2021-06-16T03:09:57Z</dcterms:modified>
</cp:coreProperties>
</file>