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0730" windowHeight="9210" activeTab="5"/>
  </bookViews>
  <sheets>
    <sheet name="Data" sheetId="1" r:id="rId1"/>
    <sheet name="Comparison" sheetId="2" r:id="rId2"/>
    <sheet name="Formula Reference" sheetId="4" r:id="rId3"/>
    <sheet name="MetaData" sheetId="6" r:id="rId4"/>
    <sheet name="Districts" sheetId="7" r:id="rId5"/>
    <sheet name="CIs" sheetId="8" r:id="rId6"/>
  </sheets>
  <calcPr calcId="145621"/>
</workbook>
</file>

<file path=xl/calcChain.xml><?xml version="1.0" encoding="utf-8"?>
<calcChain xmlns="http://schemas.openxmlformats.org/spreadsheetml/2006/main">
  <c r="E20" i="8" l="1"/>
  <c r="U95" i="8" l="1"/>
  <c r="U94" i="8"/>
  <c r="U93" i="8"/>
  <c r="U92" i="8"/>
  <c r="U91" i="8"/>
  <c r="U90" i="8"/>
  <c r="U89" i="8"/>
  <c r="U88" i="8"/>
  <c r="Q95" i="8"/>
  <c r="Q94" i="8"/>
  <c r="Q93" i="8"/>
  <c r="Q92" i="8"/>
  <c r="Q91" i="8"/>
  <c r="Q90" i="8"/>
  <c r="Q89" i="8"/>
  <c r="Q88" i="8"/>
  <c r="M95" i="8"/>
  <c r="M94" i="8"/>
  <c r="M93" i="8"/>
  <c r="M92" i="8"/>
  <c r="M91" i="8"/>
  <c r="M90" i="8"/>
  <c r="M89" i="8"/>
  <c r="M88" i="8"/>
  <c r="I95" i="8"/>
  <c r="I94" i="8"/>
  <c r="I93" i="8"/>
  <c r="I92" i="8"/>
  <c r="I91" i="8"/>
  <c r="I90" i="8"/>
  <c r="I89" i="8"/>
  <c r="I88" i="8"/>
  <c r="E95" i="8"/>
  <c r="E94" i="8"/>
  <c r="E93" i="8"/>
  <c r="E92" i="8"/>
  <c r="E91" i="8"/>
  <c r="E90" i="8"/>
  <c r="E89" i="8"/>
  <c r="E88" i="8"/>
  <c r="E83" i="8"/>
  <c r="E82" i="8"/>
  <c r="E81" i="8"/>
  <c r="E80" i="8"/>
  <c r="E79" i="8"/>
  <c r="E78" i="8"/>
  <c r="E77" i="8"/>
  <c r="E76" i="8"/>
  <c r="I83" i="8"/>
  <c r="I82" i="8"/>
  <c r="I81" i="8"/>
  <c r="I80" i="8"/>
  <c r="I79" i="8"/>
  <c r="I78" i="8"/>
  <c r="I77" i="8"/>
  <c r="I76" i="8"/>
  <c r="M83" i="8"/>
  <c r="M82" i="8"/>
  <c r="M81" i="8"/>
  <c r="M80" i="8"/>
  <c r="M79" i="8"/>
  <c r="M78" i="8"/>
  <c r="M77" i="8"/>
  <c r="M76" i="8"/>
  <c r="Q83" i="8"/>
  <c r="Q82" i="8"/>
  <c r="Q81" i="8"/>
  <c r="Q80" i="8"/>
  <c r="Q79" i="8"/>
  <c r="Q78" i="8"/>
  <c r="Q77" i="8"/>
  <c r="Q76" i="8"/>
  <c r="U83" i="8"/>
  <c r="U82" i="8"/>
  <c r="U81" i="8"/>
  <c r="U80" i="8"/>
  <c r="U79" i="8"/>
  <c r="U78" i="8"/>
  <c r="U77" i="8"/>
  <c r="U76" i="8"/>
  <c r="U71" i="8"/>
  <c r="U70" i="8"/>
  <c r="U69" i="8"/>
  <c r="U68" i="8"/>
  <c r="U67" i="8"/>
  <c r="U66" i="8"/>
  <c r="U65" i="8"/>
  <c r="U64" i="8"/>
  <c r="Q71" i="8"/>
  <c r="Q70" i="8"/>
  <c r="Q69" i="8"/>
  <c r="Q68" i="8"/>
  <c r="Q67" i="8"/>
  <c r="Q66" i="8"/>
  <c r="Q65" i="8"/>
  <c r="Q64" i="8"/>
  <c r="M71" i="8"/>
  <c r="M70" i="8"/>
  <c r="M69" i="8"/>
  <c r="M68" i="8"/>
  <c r="M67" i="8"/>
  <c r="M66" i="8"/>
  <c r="M65" i="8"/>
  <c r="M64" i="8"/>
  <c r="I71" i="8"/>
  <c r="I70" i="8"/>
  <c r="I69" i="8"/>
  <c r="I68" i="8"/>
  <c r="I67" i="8"/>
  <c r="I66" i="8"/>
  <c r="I65" i="8"/>
  <c r="I64" i="8"/>
  <c r="E71" i="8"/>
  <c r="E70" i="8"/>
  <c r="E69" i="8"/>
  <c r="E68" i="8"/>
  <c r="E67" i="8"/>
  <c r="E66" i="8"/>
  <c r="E65" i="8"/>
  <c r="E64" i="8"/>
  <c r="E59" i="8"/>
  <c r="E58" i="8"/>
  <c r="E57" i="8"/>
  <c r="E56" i="8"/>
  <c r="E55" i="8"/>
  <c r="E54" i="8"/>
  <c r="E53" i="8"/>
  <c r="E52" i="8"/>
  <c r="I59" i="8"/>
  <c r="I58" i="8"/>
  <c r="I57" i="8"/>
  <c r="I56" i="8"/>
  <c r="I55" i="8"/>
  <c r="I54" i="8"/>
  <c r="I53" i="8"/>
  <c r="I52" i="8"/>
  <c r="M59" i="8"/>
  <c r="M58" i="8"/>
  <c r="M57" i="8"/>
  <c r="M56" i="8"/>
  <c r="M55" i="8"/>
  <c r="M54" i="8"/>
  <c r="M53" i="8"/>
  <c r="M52" i="8"/>
  <c r="Q59" i="8"/>
  <c r="Q58" i="8"/>
  <c r="Q57" i="8"/>
  <c r="Q56" i="8"/>
  <c r="Q55" i="8"/>
  <c r="Q54" i="8"/>
  <c r="Q53" i="8"/>
  <c r="Q52" i="8"/>
  <c r="U59" i="8"/>
  <c r="U58" i="8"/>
  <c r="U57" i="8"/>
  <c r="U56" i="8"/>
  <c r="U55" i="8"/>
  <c r="U54" i="8"/>
  <c r="U53" i="8"/>
  <c r="U52" i="8"/>
  <c r="U47" i="8"/>
  <c r="U46" i="8"/>
  <c r="U45" i="8"/>
  <c r="U44" i="8"/>
  <c r="U43" i="8"/>
  <c r="U42" i="8"/>
  <c r="U41" i="8"/>
  <c r="U40" i="8"/>
  <c r="Q47" i="8"/>
  <c r="Q46" i="8"/>
  <c r="Q45" i="8"/>
  <c r="Q44" i="8"/>
  <c r="Q43" i="8"/>
  <c r="Q42" i="8"/>
  <c r="Q41" i="8"/>
  <c r="Q40" i="8"/>
  <c r="M47" i="8"/>
  <c r="M46" i="8"/>
  <c r="M45" i="8"/>
  <c r="M44" i="8"/>
  <c r="M43" i="8"/>
  <c r="M42" i="8"/>
  <c r="M41" i="8"/>
  <c r="M40" i="8"/>
  <c r="I47" i="8"/>
  <c r="I46" i="8"/>
  <c r="I45" i="8"/>
  <c r="I44" i="8"/>
  <c r="I43" i="8"/>
  <c r="I42" i="8"/>
  <c r="I41" i="8"/>
  <c r="I40" i="8"/>
  <c r="E47" i="8"/>
  <c r="E46" i="8"/>
  <c r="E45" i="8"/>
  <c r="E44" i="8"/>
  <c r="E43" i="8"/>
  <c r="E42" i="8"/>
  <c r="E41" i="8"/>
  <c r="E40" i="8"/>
  <c r="E35" i="8"/>
  <c r="E34" i="8"/>
  <c r="E33" i="8"/>
  <c r="E32" i="8"/>
  <c r="E31" i="8"/>
  <c r="E30" i="8"/>
  <c r="E29" i="8"/>
  <c r="E28" i="8"/>
  <c r="I35" i="8"/>
  <c r="I34" i="8"/>
  <c r="I33" i="8"/>
  <c r="I32" i="8"/>
  <c r="I31" i="8"/>
  <c r="I30" i="8"/>
  <c r="I29" i="8"/>
  <c r="I28" i="8"/>
  <c r="M35" i="8"/>
  <c r="M34" i="8"/>
  <c r="M33" i="8"/>
  <c r="M32" i="8"/>
  <c r="M31" i="8"/>
  <c r="M30" i="8"/>
  <c r="M29" i="8"/>
  <c r="M28" i="8"/>
  <c r="Q35" i="8"/>
  <c r="Q34" i="8"/>
  <c r="Q33" i="8"/>
  <c r="Q32" i="8"/>
  <c r="Q31" i="8"/>
  <c r="Q30" i="8"/>
  <c r="Q29" i="8"/>
  <c r="Q28" i="8"/>
  <c r="U35" i="8"/>
  <c r="U34" i="8"/>
  <c r="U33" i="8"/>
  <c r="U32" i="8"/>
  <c r="U31" i="8"/>
  <c r="U30" i="8"/>
  <c r="U29" i="8"/>
  <c r="U28" i="8"/>
  <c r="U23" i="8"/>
  <c r="U22" i="8"/>
  <c r="U21" i="8"/>
  <c r="U20" i="8"/>
  <c r="U19" i="8"/>
  <c r="U18" i="8"/>
  <c r="U17" i="8"/>
  <c r="U16" i="8"/>
  <c r="Q23" i="8"/>
  <c r="Q22" i="8"/>
  <c r="Q21" i="8"/>
  <c r="Q20" i="8"/>
  <c r="Q19" i="8"/>
  <c r="Q18" i="8"/>
  <c r="Q17" i="8"/>
  <c r="Q16" i="8"/>
  <c r="M23" i="8"/>
  <c r="M22" i="8"/>
  <c r="M21" i="8"/>
  <c r="M20" i="8"/>
  <c r="M19" i="8"/>
  <c r="M18" i="8"/>
  <c r="M17" i="8"/>
  <c r="M16" i="8"/>
  <c r="I23" i="8"/>
  <c r="I22" i="8"/>
  <c r="I21" i="8"/>
  <c r="I20" i="8"/>
  <c r="I19" i="8"/>
  <c r="I18" i="8"/>
  <c r="I17" i="8"/>
  <c r="I16" i="8"/>
  <c r="E23" i="8"/>
  <c r="E22" i="8"/>
  <c r="E21" i="8"/>
  <c r="E19" i="8"/>
  <c r="E18" i="8"/>
  <c r="E17" i="8"/>
  <c r="E16" i="8"/>
  <c r="U11" i="8"/>
  <c r="U10" i="8"/>
  <c r="U9" i="8"/>
  <c r="U8" i="8"/>
  <c r="U7" i="8"/>
  <c r="U6" i="8"/>
  <c r="U5" i="8"/>
  <c r="U4" i="8"/>
  <c r="Q11" i="8"/>
  <c r="Q10" i="8"/>
  <c r="Q9" i="8"/>
  <c r="Q8" i="8"/>
  <c r="Q7" i="8"/>
  <c r="Q6" i="8"/>
  <c r="Q5" i="8"/>
  <c r="Q4" i="8"/>
  <c r="M11" i="8"/>
  <c r="M10" i="8"/>
  <c r="M9" i="8"/>
  <c r="M8" i="8"/>
  <c r="M7" i="8"/>
  <c r="M6" i="8"/>
  <c r="M5" i="8"/>
  <c r="M4" i="8"/>
  <c r="I11" i="8"/>
  <c r="I10" i="8"/>
  <c r="I9" i="8"/>
  <c r="I8" i="8"/>
  <c r="I7" i="8"/>
  <c r="I6" i="8"/>
  <c r="I5" i="8"/>
  <c r="I4" i="8"/>
  <c r="E5" i="8"/>
  <c r="E6" i="8"/>
  <c r="E7" i="8"/>
  <c r="E8" i="8"/>
  <c r="E9" i="8"/>
  <c r="E10" i="8"/>
  <c r="E11" i="8"/>
  <c r="E4" i="8"/>
  <c r="M95" i="7" l="1"/>
  <c r="K95" i="7"/>
  <c r="I95" i="7"/>
  <c r="G95" i="7"/>
  <c r="E95" i="7"/>
  <c r="C95" i="7"/>
  <c r="M94" i="7"/>
  <c r="K94" i="7"/>
  <c r="I94" i="7"/>
  <c r="G94" i="7"/>
  <c r="E94" i="7"/>
  <c r="C94" i="7"/>
  <c r="M93" i="7"/>
  <c r="K93" i="7"/>
  <c r="I93" i="7"/>
  <c r="G93" i="7"/>
  <c r="E93" i="7"/>
  <c r="C93" i="7"/>
  <c r="M92" i="7"/>
  <c r="K92" i="7"/>
  <c r="I92" i="7"/>
  <c r="G92" i="7"/>
  <c r="E92" i="7"/>
  <c r="C92" i="7"/>
  <c r="M91" i="7"/>
  <c r="K91" i="7"/>
  <c r="I91" i="7"/>
  <c r="G91" i="7"/>
  <c r="E91" i="7"/>
  <c r="C91" i="7"/>
  <c r="M90" i="7"/>
  <c r="K90" i="7"/>
  <c r="I90" i="7"/>
  <c r="G90" i="7"/>
  <c r="E90" i="7"/>
  <c r="C90" i="7"/>
  <c r="M89" i="7"/>
  <c r="K89" i="7"/>
  <c r="I89" i="7"/>
  <c r="G89" i="7"/>
  <c r="E89" i="7"/>
  <c r="C89" i="7"/>
  <c r="M88" i="7"/>
  <c r="K88" i="7"/>
  <c r="I88" i="7"/>
  <c r="G88" i="7"/>
  <c r="E88" i="7"/>
  <c r="C88" i="7"/>
  <c r="M83" i="7"/>
  <c r="K83" i="7"/>
  <c r="I83" i="7"/>
  <c r="G83" i="7"/>
  <c r="E83" i="7"/>
  <c r="C83" i="7"/>
  <c r="M82" i="7"/>
  <c r="K82" i="7"/>
  <c r="I82" i="7"/>
  <c r="G82" i="7"/>
  <c r="E82" i="7"/>
  <c r="C82" i="7"/>
  <c r="M81" i="7"/>
  <c r="K81" i="7"/>
  <c r="I81" i="7"/>
  <c r="G81" i="7"/>
  <c r="E81" i="7"/>
  <c r="C81" i="7"/>
  <c r="M80" i="7"/>
  <c r="K80" i="7"/>
  <c r="I80" i="7"/>
  <c r="G80" i="7"/>
  <c r="E80" i="7"/>
  <c r="C80" i="7"/>
  <c r="M79" i="7"/>
  <c r="K79" i="7"/>
  <c r="I79" i="7"/>
  <c r="G79" i="7"/>
  <c r="E79" i="7"/>
  <c r="C79" i="7"/>
  <c r="M78" i="7"/>
  <c r="K78" i="7"/>
  <c r="I78" i="7"/>
  <c r="G78" i="7"/>
  <c r="E78" i="7"/>
  <c r="C78" i="7"/>
  <c r="M77" i="7"/>
  <c r="K77" i="7"/>
  <c r="I77" i="7"/>
  <c r="G77" i="7"/>
  <c r="E77" i="7"/>
  <c r="C77" i="7"/>
  <c r="M76" i="7"/>
  <c r="K76" i="7"/>
  <c r="I76" i="7"/>
  <c r="G76" i="7"/>
  <c r="E76" i="7"/>
  <c r="C76" i="7"/>
  <c r="M71" i="7"/>
  <c r="K71" i="7"/>
  <c r="I71" i="7"/>
  <c r="G71" i="7"/>
  <c r="E71" i="7"/>
  <c r="C71" i="7"/>
  <c r="M70" i="7"/>
  <c r="K70" i="7"/>
  <c r="I70" i="7"/>
  <c r="G70" i="7"/>
  <c r="E70" i="7"/>
  <c r="C70" i="7"/>
  <c r="M69" i="7"/>
  <c r="K69" i="7"/>
  <c r="I69" i="7"/>
  <c r="G69" i="7"/>
  <c r="E69" i="7"/>
  <c r="C69" i="7"/>
  <c r="M68" i="7"/>
  <c r="K68" i="7"/>
  <c r="I68" i="7"/>
  <c r="G68" i="7"/>
  <c r="E68" i="7"/>
  <c r="C68" i="7"/>
  <c r="M67" i="7"/>
  <c r="K67" i="7"/>
  <c r="I67" i="7"/>
  <c r="G67" i="7"/>
  <c r="E67" i="7"/>
  <c r="C67" i="7"/>
  <c r="M66" i="7"/>
  <c r="K66" i="7"/>
  <c r="I66" i="7"/>
  <c r="G66" i="7"/>
  <c r="E66" i="7"/>
  <c r="C66" i="7"/>
  <c r="M65" i="7"/>
  <c r="K65" i="7"/>
  <c r="I65" i="7"/>
  <c r="G65" i="7"/>
  <c r="E65" i="7"/>
  <c r="C65" i="7"/>
  <c r="M64" i="7"/>
  <c r="K64" i="7"/>
  <c r="I64" i="7"/>
  <c r="G64" i="7"/>
  <c r="E64" i="7"/>
  <c r="C64" i="7"/>
  <c r="M59" i="7"/>
  <c r="K59" i="7"/>
  <c r="I59" i="7"/>
  <c r="G59" i="7"/>
  <c r="E59" i="7"/>
  <c r="C59" i="7"/>
  <c r="M58" i="7"/>
  <c r="K58" i="7"/>
  <c r="I58" i="7"/>
  <c r="G58" i="7"/>
  <c r="E58" i="7"/>
  <c r="C58" i="7"/>
  <c r="M57" i="7"/>
  <c r="K57" i="7"/>
  <c r="I57" i="7"/>
  <c r="G57" i="7"/>
  <c r="E57" i="7"/>
  <c r="C57" i="7"/>
  <c r="M56" i="7"/>
  <c r="K56" i="7"/>
  <c r="I56" i="7"/>
  <c r="G56" i="7"/>
  <c r="E56" i="7"/>
  <c r="C56" i="7"/>
  <c r="M55" i="7"/>
  <c r="K55" i="7"/>
  <c r="I55" i="7"/>
  <c r="G55" i="7"/>
  <c r="E55" i="7"/>
  <c r="C55" i="7"/>
  <c r="M54" i="7"/>
  <c r="K54" i="7"/>
  <c r="I54" i="7"/>
  <c r="G54" i="7"/>
  <c r="E54" i="7"/>
  <c r="C54" i="7"/>
  <c r="M53" i="7"/>
  <c r="K53" i="7"/>
  <c r="I53" i="7"/>
  <c r="G53" i="7"/>
  <c r="E53" i="7"/>
  <c r="C53" i="7"/>
  <c r="M52" i="7"/>
  <c r="K52" i="7"/>
  <c r="I52" i="7"/>
  <c r="G52" i="7"/>
  <c r="E52" i="7"/>
  <c r="C52" i="7"/>
  <c r="M47" i="7"/>
  <c r="K47" i="7"/>
  <c r="I47" i="7"/>
  <c r="G47" i="7"/>
  <c r="E47" i="7"/>
  <c r="C47" i="7"/>
  <c r="M46" i="7"/>
  <c r="K46" i="7"/>
  <c r="I46" i="7"/>
  <c r="G46" i="7"/>
  <c r="E46" i="7"/>
  <c r="C46" i="7"/>
  <c r="M45" i="7"/>
  <c r="K45" i="7"/>
  <c r="I45" i="7"/>
  <c r="G45" i="7"/>
  <c r="E45" i="7"/>
  <c r="C45" i="7"/>
  <c r="M44" i="7"/>
  <c r="K44" i="7"/>
  <c r="I44" i="7"/>
  <c r="G44" i="7"/>
  <c r="E44" i="7"/>
  <c r="C44" i="7"/>
  <c r="M43" i="7"/>
  <c r="K43" i="7"/>
  <c r="I43" i="7"/>
  <c r="G43" i="7"/>
  <c r="E43" i="7"/>
  <c r="C43" i="7"/>
  <c r="M42" i="7"/>
  <c r="K42" i="7"/>
  <c r="I42" i="7"/>
  <c r="G42" i="7"/>
  <c r="E42" i="7"/>
  <c r="C42" i="7"/>
  <c r="M41" i="7"/>
  <c r="K41" i="7"/>
  <c r="I41" i="7"/>
  <c r="G41" i="7"/>
  <c r="E41" i="7"/>
  <c r="C41" i="7"/>
  <c r="M40" i="7"/>
  <c r="K40" i="7"/>
  <c r="I40" i="7"/>
  <c r="G40" i="7"/>
  <c r="E40" i="7"/>
  <c r="C40" i="7"/>
  <c r="M35" i="7"/>
  <c r="K35" i="7"/>
  <c r="I35" i="7"/>
  <c r="G35" i="7"/>
  <c r="E35" i="7"/>
  <c r="C35" i="7"/>
  <c r="M34" i="7"/>
  <c r="K34" i="7"/>
  <c r="I34" i="7"/>
  <c r="G34" i="7"/>
  <c r="E34" i="7"/>
  <c r="C34" i="7"/>
  <c r="M33" i="7"/>
  <c r="K33" i="7"/>
  <c r="I33" i="7"/>
  <c r="G33" i="7"/>
  <c r="E33" i="7"/>
  <c r="C33" i="7"/>
  <c r="M32" i="7"/>
  <c r="K32" i="7"/>
  <c r="I32" i="7"/>
  <c r="G32" i="7"/>
  <c r="E32" i="7"/>
  <c r="C32" i="7"/>
  <c r="M31" i="7"/>
  <c r="K31" i="7"/>
  <c r="I31" i="7"/>
  <c r="G31" i="7"/>
  <c r="E31" i="7"/>
  <c r="C31" i="7"/>
  <c r="M30" i="7"/>
  <c r="K30" i="7"/>
  <c r="I30" i="7"/>
  <c r="G30" i="7"/>
  <c r="E30" i="7"/>
  <c r="C30" i="7"/>
  <c r="M29" i="7"/>
  <c r="K29" i="7"/>
  <c r="I29" i="7"/>
  <c r="G29" i="7"/>
  <c r="E29" i="7"/>
  <c r="C29" i="7"/>
  <c r="M28" i="7"/>
  <c r="K28" i="7"/>
  <c r="I28" i="7"/>
  <c r="G28" i="7"/>
  <c r="E28" i="7"/>
  <c r="C28" i="7"/>
  <c r="M23" i="7"/>
  <c r="K23" i="7"/>
  <c r="I23" i="7"/>
  <c r="G23" i="7"/>
  <c r="E23" i="7"/>
  <c r="C23" i="7"/>
  <c r="M22" i="7"/>
  <c r="K22" i="7"/>
  <c r="I22" i="7"/>
  <c r="G22" i="7"/>
  <c r="E22" i="7"/>
  <c r="C22" i="7"/>
  <c r="M21" i="7"/>
  <c r="K21" i="7"/>
  <c r="I21" i="7"/>
  <c r="G21" i="7"/>
  <c r="E21" i="7"/>
  <c r="C21" i="7"/>
  <c r="M20" i="7"/>
  <c r="K20" i="7"/>
  <c r="I20" i="7"/>
  <c r="G20" i="7"/>
  <c r="E20" i="7"/>
  <c r="C20" i="7"/>
  <c r="M19" i="7"/>
  <c r="K19" i="7"/>
  <c r="I19" i="7"/>
  <c r="G19" i="7"/>
  <c r="E19" i="7"/>
  <c r="C19" i="7"/>
  <c r="M18" i="7"/>
  <c r="K18" i="7"/>
  <c r="I18" i="7"/>
  <c r="G18" i="7"/>
  <c r="E18" i="7"/>
  <c r="C18" i="7"/>
  <c r="M17" i="7"/>
  <c r="K17" i="7"/>
  <c r="I17" i="7"/>
  <c r="G17" i="7"/>
  <c r="E17" i="7"/>
  <c r="C17" i="7"/>
  <c r="M16" i="7"/>
  <c r="K16" i="7"/>
  <c r="I16" i="7"/>
  <c r="G16" i="7"/>
  <c r="E16" i="7"/>
  <c r="C16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M4" i="7"/>
  <c r="K4" i="7"/>
  <c r="I4" i="7"/>
  <c r="G4" i="7"/>
  <c r="E4" i="7"/>
  <c r="C4" i="7"/>
  <c r="G9" i="2" l="1"/>
  <c r="K8" i="2"/>
  <c r="C8" i="2"/>
  <c r="A9" i="2"/>
  <c r="A10" i="2"/>
  <c r="O5" i="1"/>
  <c r="N8" i="2"/>
  <c r="N10" i="2" s="1"/>
  <c r="P8" i="2"/>
  <c r="P9" i="2" s="1"/>
  <c r="D8" i="2"/>
  <c r="D10" i="2" s="1"/>
  <c r="F8" i="2"/>
  <c r="F10" i="2" s="1"/>
  <c r="H8" i="2"/>
  <c r="H10" i="2" s="1"/>
  <c r="J8" i="2"/>
  <c r="J10" i="2" s="1"/>
  <c r="L8" i="2"/>
  <c r="L10" i="2" s="1"/>
  <c r="B8" i="2"/>
  <c r="B10" i="2" s="1"/>
  <c r="N159" i="1"/>
  <c r="M159" i="1"/>
  <c r="L159" i="1"/>
  <c r="K159" i="1"/>
  <c r="J159" i="1"/>
  <c r="I159" i="1"/>
  <c r="H159" i="1"/>
  <c r="G159" i="1"/>
  <c r="F159" i="1"/>
  <c r="N158" i="1"/>
  <c r="M158" i="1"/>
  <c r="U158" i="1" s="1"/>
  <c r="L158" i="1"/>
  <c r="K158" i="1"/>
  <c r="S158" i="1" s="1"/>
  <c r="J158" i="1"/>
  <c r="I158" i="1"/>
  <c r="Q158" i="1" s="1"/>
  <c r="H158" i="1"/>
  <c r="G158" i="1"/>
  <c r="O158" i="1" s="1"/>
  <c r="F158" i="1"/>
  <c r="N157" i="1"/>
  <c r="M157" i="1"/>
  <c r="L157" i="1"/>
  <c r="T157" i="1" s="1"/>
  <c r="K157" i="1"/>
  <c r="J157" i="1"/>
  <c r="I157" i="1"/>
  <c r="H157" i="1"/>
  <c r="P157" i="1" s="1"/>
  <c r="G157" i="1"/>
  <c r="F157" i="1"/>
  <c r="N155" i="1"/>
  <c r="M155" i="1"/>
  <c r="U155" i="1" s="1"/>
  <c r="L155" i="1"/>
  <c r="K155" i="1"/>
  <c r="X155" i="1" s="1"/>
  <c r="J155" i="1"/>
  <c r="I155" i="1"/>
  <c r="Q155" i="1" s="1"/>
  <c r="H155" i="1"/>
  <c r="G155" i="1"/>
  <c r="F155" i="1"/>
  <c r="N154" i="1"/>
  <c r="M154" i="1"/>
  <c r="L154" i="1"/>
  <c r="K154" i="1"/>
  <c r="X154" i="1" s="1"/>
  <c r="J154" i="1"/>
  <c r="I154" i="1"/>
  <c r="H154" i="1"/>
  <c r="G154" i="1"/>
  <c r="F154" i="1"/>
  <c r="N153" i="1"/>
  <c r="M153" i="1"/>
  <c r="L153" i="1"/>
  <c r="K153" i="1"/>
  <c r="X153" i="1" s="1"/>
  <c r="J153" i="1"/>
  <c r="I153" i="1"/>
  <c r="H153" i="1"/>
  <c r="G153" i="1"/>
  <c r="O153" i="1" s="1"/>
  <c r="F153" i="1"/>
  <c r="N152" i="1"/>
  <c r="M152" i="1"/>
  <c r="L152" i="1"/>
  <c r="T152" i="1" s="1"/>
  <c r="K152" i="1"/>
  <c r="J152" i="1"/>
  <c r="I152" i="1"/>
  <c r="H152" i="1"/>
  <c r="P152" i="1" s="1"/>
  <c r="G152" i="1"/>
  <c r="F152" i="1"/>
  <c r="N151" i="1"/>
  <c r="M151" i="1"/>
  <c r="U151" i="1" s="1"/>
  <c r="L151" i="1"/>
  <c r="K151" i="1"/>
  <c r="X151" i="1" s="1"/>
  <c r="J151" i="1"/>
  <c r="I151" i="1"/>
  <c r="Q151" i="1" s="1"/>
  <c r="H151" i="1"/>
  <c r="G151" i="1"/>
  <c r="F151" i="1"/>
  <c r="N150" i="1"/>
  <c r="M150" i="1"/>
  <c r="L150" i="1"/>
  <c r="K150" i="1"/>
  <c r="X150" i="1" s="1"/>
  <c r="J150" i="1"/>
  <c r="I150" i="1"/>
  <c r="H150" i="1"/>
  <c r="G150" i="1"/>
  <c r="F150" i="1"/>
  <c r="N149" i="1"/>
  <c r="M149" i="1"/>
  <c r="L149" i="1"/>
  <c r="K149" i="1"/>
  <c r="K156" i="1" s="1"/>
  <c r="J149" i="1"/>
  <c r="I149" i="1"/>
  <c r="H149" i="1"/>
  <c r="P149" i="1" s="1"/>
  <c r="G149" i="1"/>
  <c r="G156" i="1" s="1"/>
  <c r="F149" i="1"/>
  <c r="X148" i="1"/>
  <c r="V148" i="1"/>
  <c r="U148" i="1"/>
  <c r="T148" i="1"/>
  <c r="S148" i="1"/>
  <c r="R148" i="1"/>
  <c r="Q148" i="1"/>
  <c r="P148" i="1"/>
  <c r="O148" i="1"/>
  <c r="X147" i="1"/>
  <c r="V147" i="1"/>
  <c r="U147" i="1"/>
  <c r="T147" i="1"/>
  <c r="S147" i="1"/>
  <c r="W147" i="1" s="1"/>
  <c r="R147" i="1"/>
  <c r="Q147" i="1"/>
  <c r="P147" i="1"/>
  <c r="O147" i="1"/>
  <c r="X146" i="1"/>
  <c r="V146" i="1"/>
  <c r="U146" i="1"/>
  <c r="T146" i="1"/>
  <c r="S146" i="1"/>
  <c r="W146" i="1" s="1"/>
  <c r="R146" i="1"/>
  <c r="Q146" i="1"/>
  <c r="P146" i="1"/>
  <c r="O146" i="1"/>
  <c r="X145" i="1"/>
  <c r="V145" i="1"/>
  <c r="U145" i="1"/>
  <c r="T145" i="1"/>
  <c r="S145" i="1"/>
  <c r="R145" i="1"/>
  <c r="Q145" i="1"/>
  <c r="P145" i="1"/>
  <c r="O145" i="1"/>
  <c r="X144" i="1"/>
  <c r="V144" i="1"/>
  <c r="U144" i="1"/>
  <c r="T144" i="1"/>
  <c r="S144" i="1"/>
  <c r="R144" i="1"/>
  <c r="Q144" i="1"/>
  <c r="P144" i="1"/>
  <c r="O144" i="1"/>
  <c r="X143" i="1"/>
  <c r="V143" i="1"/>
  <c r="U143" i="1"/>
  <c r="T143" i="1"/>
  <c r="S143" i="1"/>
  <c r="W143" i="1" s="1"/>
  <c r="R143" i="1"/>
  <c r="Q143" i="1"/>
  <c r="P143" i="1"/>
  <c r="O143" i="1"/>
  <c r="X142" i="1"/>
  <c r="V142" i="1"/>
  <c r="U142" i="1"/>
  <c r="T142" i="1"/>
  <c r="S142" i="1"/>
  <c r="W142" i="1" s="1"/>
  <c r="R142" i="1"/>
  <c r="Q142" i="1"/>
  <c r="P142" i="1"/>
  <c r="O142" i="1"/>
  <c r="X141" i="1"/>
  <c r="V141" i="1"/>
  <c r="U141" i="1"/>
  <c r="T141" i="1"/>
  <c r="S141" i="1"/>
  <c r="R141" i="1"/>
  <c r="Q141" i="1"/>
  <c r="P141" i="1"/>
  <c r="O141" i="1"/>
  <c r="X140" i="1"/>
  <c r="V140" i="1"/>
  <c r="U140" i="1"/>
  <c r="T140" i="1"/>
  <c r="S140" i="1"/>
  <c r="R140" i="1"/>
  <c r="Q140" i="1"/>
  <c r="P140" i="1"/>
  <c r="O140" i="1"/>
  <c r="X139" i="1"/>
  <c r="V139" i="1"/>
  <c r="U139" i="1"/>
  <c r="T139" i="1"/>
  <c r="S139" i="1"/>
  <c r="W139" i="1" s="1"/>
  <c r="R139" i="1"/>
  <c r="Q139" i="1"/>
  <c r="P139" i="1"/>
  <c r="O139" i="1"/>
  <c r="X138" i="1"/>
  <c r="V138" i="1"/>
  <c r="U138" i="1"/>
  <c r="T138" i="1"/>
  <c r="S138" i="1"/>
  <c r="W138" i="1" s="1"/>
  <c r="R138" i="1"/>
  <c r="Q138" i="1"/>
  <c r="P138" i="1"/>
  <c r="O138" i="1"/>
  <c r="X137" i="1"/>
  <c r="V137" i="1"/>
  <c r="U137" i="1"/>
  <c r="T137" i="1"/>
  <c r="S137" i="1"/>
  <c r="R137" i="1"/>
  <c r="Q137" i="1"/>
  <c r="P137" i="1"/>
  <c r="O137" i="1"/>
  <c r="X136" i="1"/>
  <c r="V136" i="1"/>
  <c r="U136" i="1"/>
  <c r="T136" i="1"/>
  <c r="S136" i="1"/>
  <c r="R136" i="1"/>
  <c r="Q136" i="1"/>
  <c r="P136" i="1"/>
  <c r="O136" i="1"/>
  <c r="X135" i="1"/>
  <c r="V135" i="1"/>
  <c r="U135" i="1"/>
  <c r="T135" i="1"/>
  <c r="S135" i="1"/>
  <c r="W135" i="1" s="1"/>
  <c r="R135" i="1"/>
  <c r="Q135" i="1"/>
  <c r="P135" i="1"/>
  <c r="O135" i="1"/>
  <c r="X134" i="1"/>
  <c r="V134" i="1"/>
  <c r="U134" i="1"/>
  <c r="T134" i="1"/>
  <c r="S134" i="1"/>
  <c r="W134" i="1" s="1"/>
  <c r="R134" i="1"/>
  <c r="Q134" i="1"/>
  <c r="P134" i="1"/>
  <c r="O134" i="1"/>
  <c r="X133" i="1"/>
  <c r="V133" i="1"/>
  <c r="U133" i="1"/>
  <c r="T133" i="1"/>
  <c r="S133" i="1"/>
  <c r="R133" i="1"/>
  <c r="Q133" i="1"/>
  <c r="P133" i="1"/>
  <c r="O133" i="1"/>
  <c r="X132" i="1"/>
  <c r="V132" i="1"/>
  <c r="U132" i="1"/>
  <c r="T132" i="1"/>
  <c r="S132" i="1"/>
  <c r="R132" i="1"/>
  <c r="Q132" i="1"/>
  <c r="P132" i="1"/>
  <c r="O132" i="1"/>
  <c r="X131" i="1"/>
  <c r="V131" i="1"/>
  <c r="U131" i="1"/>
  <c r="T131" i="1"/>
  <c r="S131" i="1"/>
  <c r="W131" i="1" s="1"/>
  <c r="R131" i="1"/>
  <c r="Q131" i="1"/>
  <c r="P131" i="1"/>
  <c r="O131" i="1"/>
  <c r="X130" i="1"/>
  <c r="V130" i="1"/>
  <c r="U130" i="1"/>
  <c r="T130" i="1"/>
  <c r="S130" i="1"/>
  <c r="W130" i="1" s="1"/>
  <c r="R130" i="1"/>
  <c r="Q130" i="1"/>
  <c r="P130" i="1"/>
  <c r="O130" i="1"/>
  <c r="X129" i="1"/>
  <c r="V129" i="1"/>
  <c r="U129" i="1"/>
  <c r="T129" i="1"/>
  <c r="S129" i="1"/>
  <c r="R129" i="1"/>
  <c r="Q129" i="1"/>
  <c r="P129" i="1"/>
  <c r="O129" i="1"/>
  <c r="X128" i="1"/>
  <c r="V128" i="1"/>
  <c r="U128" i="1"/>
  <c r="T128" i="1"/>
  <c r="S128" i="1"/>
  <c r="R128" i="1"/>
  <c r="Q128" i="1"/>
  <c r="P128" i="1"/>
  <c r="O128" i="1"/>
  <c r="X127" i="1"/>
  <c r="V127" i="1"/>
  <c r="U127" i="1"/>
  <c r="T127" i="1"/>
  <c r="S127" i="1"/>
  <c r="W127" i="1" s="1"/>
  <c r="R127" i="1"/>
  <c r="Q127" i="1"/>
  <c r="P127" i="1"/>
  <c r="O127" i="1"/>
  <c r="X126" i="1"/>
  <c r="V126" i="1"/>
  <c r="U126" i="1"/>
  <c r="T126" i="1"/>
  <c r="S126" i="1"/>
  <c r="W126" i="1" s="1"/>
  <c r="R126" i="1"/>
  <c r="Q126" i="1"/>
  <c r="P126" i="1"/>
  <c r="O126" i="1"/>
  <c r="X125" i="1"/>
  <c r="V125" i="1"/>
  <c r="U125" i="1"/>
  <c r="T125" i="1"/>
  <c r="S125" i="1"/>
  <c r="R125" i="1"/>
  <c r="Q125" i="1"/>
  <c r="P125" i="1"/>
  <c r="O125" i="1"/>
  <c r="X124" i="1"/>
  <c r="V124" i="1"/>
  <c r="U124" i="1"/>
  <c r="T124" i="1"/>
  <c r="S124" i="1"/>
  <c r="R124" i="1"/>
  <c r="Q124" i="1"/>
  <c r="P124" i="1"/>
  <c r="O124" i="1"/>
  <c r="X123" i="1"/>
  <c r="V123" i="1"/>
  <c r="U123" i="1"/>
  <c r="T123" i="1"/>
  <c r="S123" i="1"/>
  <c r="W123" i="1" s="1"/>
  <c r="R123" i="1"/>
  <c r="Q123" i="1"/>
  <c r="P123" i="1"/>
  <c r="O123" i="1"/>
  <c r="X122" i="1"/>
  <c r="V122" i="1"/>
  <c r="U122" i="1"/>
  <c r="T122" i="1"/>
  <c r="S122" i="1"/>
  <c r="W122" i="1" s="1"/>
  <c r="R122" i="1"/>
  <c r="Q122" i="1"/>
  <c r="P122" i="1"/>
  <c r="O122" i="1"/>
  <c r="X121" i="1"/>
  <c r="V121" i="1"/>
  <c r="U121" i="1"/>
  <c r="T121" i="1"/>
  <c r="S121" i="1"/>
  <c r="R121" i="1"/>
  <c r="Q121" i="1"/>
  <c r="P121" i="1"/>
  <c r="O121" i="1"/>
  <c r="X120" i="1"/>
  <c r="V120" i="1"/>
  <c r="U120" i="1"/>
  <c r="T120" i="1"/>
  <c r="S120" i="1"/>
  <c r="R120" i="1"/>
  <c r="Q120" i="1"/>
  <c r="P120" i="1"/>
  <c r="O120" i="1"/>
  <c r="X119" i="1"/>
  <c r="V119" i="1"/>
  <c r="U119" i="1"/>
  <c r="T119" i="1"/>
  <c r="S119" i="1"/>
  <c r="W119" i="1" s="1"/>
  <c r="R119" i="1"/>
  <c r="Q119" i="1"/>
  <c r="P119" i="1"/>
  <c r="O119" i="1"/>
  <c r="X118" i="1"/>
  <c r="V118" i="1"/>
  <c r="U118" i="1"/>
  <c r="T118" i="1"/>
  <c r="S118" i="1"/>
  <c r="W118" i="1" s="1"/>
  <c r="R118" i="1"/>
  <c r="Q118" i="1"/>
  <c r="P118" i="1"/>
  <c r="O118" i="1"/>
  <c r="X117" i="1"/>
  <c r="V117" i="1"/>
  <c r="U117" i="1"/>
  <c r="T117" i="1"/>
  <c r="S117" i="1"/>
  <c r="R117" i="1"/>
  <c r="Q117" i="1"/>
  <c r="P117" i="1"/>
  <c r="O117" i="1"/>
  <c r="X116" i="1"/>
  <c r="V116" i="1"/>
  <c r="U116" i="1"/>
  <c r="T116" i="1"/>
  <c r="S116" i="1"/>
  <c r="R116" i="1"/>
  <c r="Q116" i="1"/>
  <c r="P116" i="1"/>
  <c r="O116" i="1"/>
  <c r="X115" i="1"/>
  <c r="V115" i="1"/>
  <c r="U115" i="1"/>
  <c r="T115" i="1"/>
  <c r="S115" i="1"/>
  <c r="W115" i="1" s="1"/>
  <c r="R115" i="1"/>
  <c r="Q115" i="1"/>
  <c r="P115" i="1"/>
  <c r="O115" i="1"/>
  <c r="X114" i="1"/>
  <c r="V114" i="1"/>
  <c r="U114" i="1"/>
  <c r="T114" i="1"/>
  <c r="S114" i="1"/>
  <c r="W114" i="1" s="1"/>
  <c r="R114" i="1"/>
  <c r="Q114" i="1"/>
  <c r="P114" i="1"/>
  <c r="O114" i="1"/>
  <c r="X113" i="1"/>
  <c r="V113" i="1"/>
  <c r="U113" i="1"/>
  <c r="T113" i="1"/>
  <c r="S113" i="1"/>
  <c r="R113" i="1"/>
  <c r="Q113" i="1"/>
  <c r="P113" i="1"/>
  <c r="O113" i="1"/>
  <c r="X112" i="1"/>
  <c r="V112" i="1"/>
  <c r="U112" i="1"/>
  <c r="T112" i="1"/>
  <c r="S112" i="1"/>
  <c r="R112" i="1"/>
  <c r="Q112" i="1"/>
  <c r="P112" i="1"/>
  <c r="O112" i="1"/>
  <c r="X111" i="1"/>
  <c r="V111" i="1"/>
  <c r="U111" i="1"/>
  <c r="T111" i="1"/>
  <c r="S111" i="1"/>
  <c r="W111" i="1" s="1"/>
  <c r="R111" i="1"/>
  <c r="Q111" i="1"/>
  <c r="P111" i="1"/>
  <c r="O111" i="1"/>
  <c r="X110" i="1"/>
  <c r="V110" i="1"/>
  <c r="U110" i="1"/>
  <c r="T110" i="1"/>
  <c r="S110" i="1"/>
  <c r="W110" i="1" s="1"/>
  <c r="R110" i="1"/>
  <c r="Q110" i="1"/>
  <c r="P110" i="1"/>
  <c r="O110" i="1"/>
  <c r="V109" i="1"/>
  <c r="U109" i="1"/>
  <c r="T109" i="1"/>
  <c r="S109" i="1"/>
  <c r="W109" i="1" s="1"/>
  <c r="R109" i="1"/>
  <c r="Q109" i="1"/>
  <c r="P109" i="1"/>
  <c r="O109" i="1"/>
  <c r="V108" i="1"/>
  <c r="U108" i="1"/>
  <c r="T108" i="1"/>
  <c r="S108" i="1"/>
  <c r="W108" i="1" s="1"/>
  <c r="R108" i="1"/>
  <c r="Q108" i="1"/>
  <c r="P108" i="1"/>
  <c r="O108" i="1"/>
  <c r="V107" i="1"/>
  <c r="U107" i="1"/>
  <c r="T107" i="1"/>
  <c r="S107" i="1"/>
  <c r="W107" i="1" s="1"/>
  <c r="R107" i="1"/>
  <c r="Q107" i="1"/>
  <c r="P107" i="1"/>
  <c r="O107" i="1"/>
  <c r="V106" i="1"/>
  <c r="U106" i="1"/>
  <c r="T106" i="1"/>
  <c r="S106" i="1"/>
  <c r="W106" i="1" s="1"/>
  <c r="R106" i="1"/>
  <c r="Q106" i="1"/>
  <c r="P106" i="1"/>
  <c r="O106" i="1"/>
  <c r="V105" i="1"/>
  <c r="U105" i="1"/>
  <c r="T105" i="1"/>
  <c r="S105" i="1"/>
  <c r="W105" i="1" s="1"/>
  <c r="R105" i="1"/>
  <c r="Q105" i="1"/>
  <c r="P105" i="1"/>
  <c r="O105" i="1"/>
  <c r="V104" i="1"/>
  <c r="U104" i="1"/>
  <c r="T104" i="1"/>
  <c r="S104" i="1"/>
  <c r="W104" i="1" s="1"/>
  <c r="R104" i="1"/>
  <c r="Q104" i="1"/>
  <c r="P104" i="1"/>
  <c r="O104" i="1"/>
  <c r="V103" i="1"/>
  <c r="U103" i="1"/>
  <c r="T103" i="1"/>
  <c r="S103" i="1"/>
  <c r="W103" i="1" s="1"/>
  <c r="R103" i="1"/>
  <c r="Q103" i="1"/>
  <c r="P103" i="1"/>
  <c r="O103" i="1"/>
  <c r="V102" i="1"/>
  <c r="U102" i="1"/>
  <c r="T102" i="1"/>
  <c r="S102" i="1"/>
  <c r="W102" i="1" s="1"/>
  <c r="R102" i="1"/>
  <c r="Q102" i="1"/>
  <c r="P102" i="1"/>
  <c r="O102" i="1"/>
  <c r="V101" i="1"/>
  <c r="U101" i="1"/>
  <c r="T101" i="1"/>
  <c r="S101" i="1"/>
  <c r="W101" i="1" s="1"/>
  <c r="R101" i="1"/>
  <c r="Q101" i="1"/>
  <c r="P101" i="1"/>
  <c r="O101" i="1"/>
  <c r="V100" i="1"/>
  <c r="U100" i="1"/>
  <c r="T100" i="1"/>
  <c r="S100" i="1"/>
  <c r="W100" i="1" s="1"/>
  <c r="R100" i="1"/>
  <c r="Q100" i="1"/>
  <c r="P100" i="1"/>
  <c r="O100" i="1"/>
  <c r="V99" i="1"/>
  <c r="U99" i="1"/>
  <c r="T99" i="1"/>
  <c r="S99" i="1"/>
  <c r="W99" i="1" s="1"/>
  <c r="R99" i="1"/>
  <c r="Q99" i="1"/>
  <c r="P99" i="1"/>
  <c r="O99" i="1"/>
  <c r="V98" i="1"/>
  <c r="U98" i="1"/>
  <c r="T98" i="1"/>
  <c r="S98" i="1"/>
  <c r="W98" i="1" s="1"/>
  <c r="R98" i="1"/>
  <c r="Q98" i="1"/>
  <c r="P98" i="1"/>
  <c r="O98" i="1"/>
  <c r="V97" i="1"/>
  <c r="U97" i="1"/>
  <c r="T97" i="1"/>
  <c r="S97" i="1"/>
  <c r="W97" i="1" s="1"/>
  <c r="R97" i="1"/>
  <c r="Q97" i="1"/>
  <c r="P97" i="1"/>
  <c r="O97" i="1"/>
  <c r="V96" i="1"/>
  <c r="U96" i="1"/>
  <c r="T96" i="1"/>
  <c r="S96" i="1"/>
  <c r="W96" i="1" s="1"/>
  <c r="R96" i="1"/>
  <c r="Q96" i="1"/>
  <c r="P96" i="1"/>
  <c r="O96" i="1"/>
  <c r="V95" i="1"/>
  <c r="U95" i="1"/>
  <c r="T95" i="1"/>
  <c r="S95" i="1"/>
  <c r="W95" i="1" s="1"/>
  <c r="R95" i="1"/>
  <c r="Q95" i="1"/>
  <c r="P95" i="1"/>
  <c r="O95" i="1"/>
  <c r="V94" i="1"/>
  <c r="U94" i="1"/>
  <c r="T94" i="1"/>
  <c r="S94" i="1"/>
  <c r="W94" i="1" s="1"/>
  <c r="R94" i="1"/>
  <c r="Q94" i="1"/>
  <c r="P94" i="1"/>
  <c r="O94" i="1"/>
  <c r="V93" i="1"/>
  <c r="U93" i="1"/>
  <c r="T93" i="1"/>
  <c r="S93" i="1"/>
  <c r="W93" i="1" s="1"/>
  <c r="R93" i="1"/>
  <c r="Q93" i="1"/>
  <c r="P93" i="1"/>
  <c r="O93" i="1"/>
  <c r="V92" i="1"/>
  <c r="U92" i="1"/>
  <c r="T92" i="1"/>
  <c r="S92" i="1"/>
  <c r="W92" i="1" s="1"/>
  <c r="R92" i="1"/>
  <c r="Q92" i="1"/>
  <c r="P92" i="1"/>
  <c r="O92" i="1"/>
  <c r="V91" i="1"/>
  <c r="U91" i="1"/>
  <c r="T91" i="1"/>
  <c r="S91" i="1"/>
  <c r="W91" i="1" s="1"/>
  <c r="R91" i="1"/>
  <c r="Q91" i="1"/>
  <c r="P91" i="1"/>
  <c r="O91" i="1"/>
  <c r="V90" i="1"/>
  <c r="U90" i="1"/>
  <c r="T90" i="1"/>
  <c r="S90" i="1"/>
  <c r="W90" i="1" s="1"/>
  <c r="R90" i="1"/>
  <c r="Q90" i="1"/>
  <c r="P90" i="1"/>
  <c r="O90" i="1"/>
  <c r="V89" i="1"/>
  <c r="U89" i="1"/>
  <c r="T89" i="1"/>
  <c r="S89" i="1"/>
  <c r="W89" i="1" s="1"/>
  <c r="R89" i="1"/>
  <c r="Q89" i="1"/>
  <c r="P89" i="1"/>
  <c r="O89" i="1"/>
  <c r="V88" i="1"/>
  <c r="U88" i="1"/>
  <c r="T88" i="1"/>
  <c r="S88" i="1"/>
  <c r="W88" i="1" s="1"/>
  <c r="R88" i="1"/>
  <c r="Q88" i="1"/>
  <c r="P88" i="1"/>
  <c r="O88" i="1"/>
  <c r="V87" i="1"/>
  <c r="U87" i="1"/>
  <c r="T87" i="1"/>
  <c r="S87" i="1"/>
  <c r="W87" i="1" s="1"/>
  <c r="R87" i="1"/>
  <c r="Q87" i="1"/>
  <c r="P87" i="1"/>
  <c r="O87" i="1"/>
  <c r="V86" i="1"/>
  <c r="U86" i="1"/>
  <c r="T86" i="1"/>
  <c r="S86" i="1"/>
  <c r="W86" i="1" s="1"/>
  <c r="R86" i="1"/>
  <c r="Q86" i="1"/>
  <c r="P86" i="1"/>
  <c r="O86" i="1"/>
  <c r="V85" i="1"/>
  <c r="U85" i="1"/>
  <c r="T85" i="1"/>
  <c r="S85" i="1"/>
  <c r="W85" i="1" s="1"/>
  <c r="R85" i="1"/>
  <c r="Q85" i="1"/>
  <c r="P85" i="1"/>
  <c r="O85" i="1"/>
  <c r="V84" i="1"/>
  <c r="U84" i="1"/>
  <c r="T84" i="1"/>
  <c r="S84" i="1"/>
  <c r="W84" i="1" s="1"/>
  <c r="R84" i="1"/>
  <c r="Q84" i="1"/>
  <c r="P84" i="1"/>
  <c r="O84" i="1"/>
  <c r="V83" i="1"/>
  <c r="U83" i="1"/>
  <c r="T83" i="1"/>
  <c r="S83" i="1"/>
  <c r="W83" i="1" s="1"/>
  <c r="R83" i="1"/>
  <c r="Q83" i="1"/>
  <c r="P83" i="1"/>
  <c r="O83" i="1"/>
  <c r="V82" i="1"/>
  <c r="U82" i="1"/>
  <c r="T82" i="1"/>
  <c r="S82" i="1"/>
  <c r="W82" i="1" s="1"/>
  <c r="R82" i="1"/>
  <c r="Q82" i="1"/>
  <c r="P82" i="1"/>
  <c r="O82" i="1"/>
  <c r="V81" i="1"/>
  <c r="U81" i="1"/>
  <c r="T81" i="1"/>
  <c r="S81" i="1"/>
  <c r="W81" i="1" s="1"/>
  <c r="R81" i="1"/>
  <c r="Q81" i="1"/>
  <c r="P81" i="1"/>
  <c r="O81" i="1"/>
  <c r="V80" i="1"/>
  <c r="U80" i="1"/>
  <c r="T80" i="1"/>
  <c r="S80" i="1"/>
  <c r="W80" i="1" s="1"/>
  <c r="R80" i="1"/>
  <c r="Q80" i="1"/>
  <c r="P80" i="1"/>
  <c r="O80" i="1"/>
  <c r="V79" i="1"/>
  <c r="U79" i="1"/>
  <c r="T79" i="1"/>
  <c r="S79" i="1"/>
  <c r="W79" i="1" s="1"/>
  <c r="R79" i="1"/>
  <c r="Q79" i="1"/>
  <c r="P79" i="1"/>
  <c r="O79" i="1"/>
  <c r="V78" i="1"/>
  <c r="U78" i="1"/>
  <c r="T78" i="1"/>
  <c r="S78" i="1"/>
  <c r="W78" i="1" s="1"/>
  <c r="R78" i="1"/>
  <c r="Q78" i="1"/>
  <c r="P78" i="1"/>
  <c r="O78" i="1"/>
  <c r="V77" i="1"/>
  <c r="U77" i="1"/>
  <c r="T77" i="1"/>
  <c r="S77" i="1"/>
  <c r="W77" i="1" s="1"/>
  <c r="R77" i="1"/>
  <c r="Q77" i="1"/>
  <c r="P77" i="1"/>
  <c r="O77" i="1"/>
  <c r="V76" i="1"/>
  <c r="U76" i="1"/>
  <c r="T76" i="1"/>
  <c r="S76" i="1"/>
  <c r="W76" i="1" s="1"/>
  <c r="R76" i="1"/>
  <c r="Q76" i="1"/>
  <c r="P76" i="1"/>
  <c r="O76" i="1"/>
  <c r="V75" i="1"/>
  <c r="U75" i="1"/>
  <c r="T75" i="1"/>
  <c r="S75" i="1"/>
  <c r="W75" i="1" s="1"/>
  <c r="R75" i="1"/>
  <c r="Q75" i="1"/>
  <c r="P75" i="1"/>
  <c r="O75" i="1"/>
  <c r="V74" i="1"/>
  <c r="U74" i="1"/>
  <c r="T74" i="1"/>
  <c r="S74" i="1"/>
  <c r="W74" i="1" s="1"/>
  <c r="R74" i="1"/>
  <c r="Q74" i="1"/>
  <c r="P74" i="1"/>
  <c r="O74" i="1"/>
  <c r="V73" i="1"/>
  <c r="U73" i="1"/>
  <c r="T73" i="1"/>
  <c r="S73" i="1"/>
  <c r="W73" i="1" s="1"/>
  <c r="R73" i="1"/>
  <c r="Q73" i="1"/>
  <c r="P73" i="1"/>
  <c r="O73" i="1"/>
  <c r="V72" i="1"/>
  <c r="U72" i="1"/>
  <c r="T72" i="1"/>
  <c r="S72" i="1"/>
  <c r="W72" i="1" s="1"/>
  <c r="R72" i="1"/>
  <c r="Q72" i="1"/>
  <c r="P72" i="1"/>
  <c r="O72" i="1"/>
  <c r="V71" i="1"/>
  <c r="U71" i="1"/>
  <c r="T71" i="1"/>
  <c r="S71" i="1"/>
  <c r="W71" i="1" s="1"/>
  <c r="R71" i="1"/>
  <c r="Q71" i="1"/>
  <c r="P71" i="1"/>
  <c r="O71" i="1"/>
  <c r="V70" i="1"/>
  <c r="U70" i="1"/>
  <c r="T70" i="1"/>
  <c r="S70" i="1"/>
  <c r="W70" i="1" s="1"/>
  <c r="R70" i="1"/>
  <c r="Q70" i="1"/>
  <c r="P70" i="1"/>
  <c r="O70" i="1"/>
  <c r="V69" i="1"/>
  <c r="U69" i="1"/>
  <c r="T69" i="1"/>
  <c r="S69" i="1"/>
  <c r="W69" i="1" s="1"/>
  <c r="R69" i="1"/>
  <c r="Q69" i="1"/>
  <c r="P69" i="1"/>
  <c r="O69" i="1"/>
  <c r="V68" i="1"/>
  <c r="U68" i="1"/>
  <c r="T68" i="1"/>
  <c r="S68" i="1"/>
  <c r="W68" i="1" s="1"/>
  <c r="R68" i="1"/>
  <c r="Q68" i="1"/>
  <c r="P68" i="1"/>
  <c r="O68" i="1"/>
  <c r="V67" i="1"/>
  <c r="U67" i="1"/>
  <c r="T67" i="1"/>
  <c r="S67" i="1"/>
  <c r="W67" i="1" s="1"/>
  <c r="R67" i="1"/>
  <c r="Q67" i="1"/>
  <c r="P67" i="1"/>
  <c r="O67" i="1"/>
  <c r="V66" i="1"/>
  <c r="U66" i="1"/>
  <c r="T66" i="1"/>
  <c r="S66" i="1"/>
  <c r="W66" i="1" s="1"/>
  <c r="R66" i="1"/>
  <c r="Q66" i="1"/>
  <c r="P66" i="1"/>
  <c r="O66" i="1"/>
  <c r="V65" i="1"/>
  <c r="U65" i="1"/>
  <c r="T65" i="1"/>
  <c r="S65" i="1"/>
  <c r="W65" i="1" s="1"/>
  <c r="R65" i="1"/>
  <c r="Q65" i="1"/>
  <c r="P65" i="1"/>
  <c r="O65" i="1"/>
  <c r="V64" i="1"/>
  <c r="U64" i="1"/>
  <c r="T64" i="1"/>
  <c r="S64" i="1"/>
  <c r="W64" i="1" s="1"/>
  <c r="R64" i="1"/>
  <c r="Q64" i="1"/>
  <c r="P64" i="1"/>
  <c r="O64" i="1"/>
  <c r="V63" i="1"/>
  <c r="U63" i="1"/>
  <c r="T63" i="1"/>
  <c r="S63" i="1"/>
  <c r="W63" i="1" s="1"/>
  <c r="R63" i="1"/>
  <c r="Q63" i="1"/>
  <c r="P63" i="1"/>
  <c r="O63" i="1"/>
  <c r="V62" i="1"/>
  <c r="U62" i="1"/>
  <c r="T62" i="1"/>
  <c r="S62" i="1"/>
  <c r="W62" i="1" s="1"/>
  <c r="R62" i="1"/>
  <c r="Q62" i="1"/>
  <c r="P62" i="1"/>
  <c r="O62" i="1"/>
  <c r="V61" i="1"/>
  <c r="U61" i="1"/>
  <c r="T61" i="1"/>
  <c r="S61" i="1"/>
  <c r="W61" i="1" s="1"/>
  <c r="R61" i="1"/>
  <c r="Q61" i="1"/>
  <c r="P61" i="1"/>
  <c r="O61" i="1"/>
  <c r="V60" i="1"/>
  <c r="U60" i="1"/>
  <c r="T60" i="1"/>
  <c r="S60" i="1"/>
  <c r="W60" i="1" s="1"/>
  <c r="R60" i="1"/>
  <c r="Q60" i="1"/>
  <c r="P60" i="1"/>
  <c r="O60" i="1"/>
  <c r="V59" i="1"/>
  <c r="U59" i="1"/>
  <c r="T59" i="1"/>
  <c r="S59" i="1"/>
  <c r="W59" i="1" s="1"/>
  <c r="R59" i="1"/>
  <c r="Q59" i="1"/>
  <c r="P59" i="1"/>
  <c r="O59" i="1"/>
  <c r="V58" i="1"/>
  <c r="U58" i="1"/>
  <c r="T58" i="1"/>
  <c r="S58" i="1"/>
  <c r="W58" i="1" s="1"/>
  <c r="R58" i="1"/>
  <c r="Q58" i="1"/>
  <c r="P58" i="1"/>
  <c r="O58" i="1"/>
  <c r="V57" i="1"/>
  <c r="U57" i="1"/>
  <c r="T57" i="1"/>
  <c r="S57" i="1"/>
  <c r="W57" i="1" s="1"/>
  <c r="R57" i="1"/>
  <c r="Q57" i="1"/>
  <c r="P57" i="1"/>
  <c r="O57" i="1"/>
  <c r="V56" i="1"/>
  <c r="U56" i="1"/>
  <c r="T56" i="1"/>
  <c r="S56" i="1"/>
  <c r="W56" i="1" s="1"/>
  <c r="R56" i="1"/>
  <c r="Q56" i="1"/>
  <c r="P56" i="1"/>
  <c r="O56" i="1"/>
  <c r="V55" i="1"/>
  <c r="U55" i="1"/>
  <c r="T55" i="1"/>
  <c r="S55" i="1"/>
  <c r="W55" i="1" s="1"/>
  <c r="R55" i="1"/>
  <c r="Q55" i="1"/>
  <c r="P55" i="1"/>
  <c r="O55" i="1"/>
  <c r="V54" i="1"/>
  <c r="U54" i="1"/>
  <c r="T54" i="1"/>
  <c r="S54" i="1"/>
  <c r="W54" i="1" s="1"/>
  <c r="R54" i="1"/>
  <c r="Q54" i="1"/>
  <c r="P54" i="1"/>
  <c r="O54" i="1"/>
  <c r="V53" i="1"/>
  <c r="U53" i="1"/>
  <c r="T53" i="1"/>
  <c r="S53" i="1"/>
  <c r="W53" i="1" s="1"/>
  <c r="R53" i="1"/>
  <c r="Q53" i="1"/>
  <c r="P53" i="1"/>
  <c r="O53" i="1"/>
  <c r="V52" i="1"/>
  <c r="U52" i="1"/>
  <c r="T52" i="1"/>
  <c r="S52" i="1"/>
  <c r="W52" i="1" s="1"/>
  <c r="R52" i="1"/>
  <c r="Q52" i="1"/>
  <c r="P52" i="1"/>
  <c r="O52" i="1"/>
  <c r="V51" i="1"/>
  <c r="U51" i="1"/>
  <c r="T51" i="1"/>
  <c r="S51" i="1"/>
  <c r="W51" i="1" s="1"/>
  <c r="R51" i="1"/>
  <c r="Q51" i="1"/>
  <c r="P51" i="1"/>
  <c r="O51" i="1"/>
  <c r="V50" i="1"/>
  <c r="U50" i="1"/>
  <c r="T50" i="1"/>
  <c r="S50" i="1"/>
  <c r="W50" i="1" s="1"/>
  <c r="R50" i="1"/>
  <c r="Q50" i="1"/>
  <c r="P50" i="1"/>
  <c r="O50" i="1"/>
  <c r="V49" i="1"/>
  <c r="U49" i="1"/>
  <c r="T49" i="1"/>
  <c r="S49" i="1"/>
  <c r="W49" i="1" s="1"/>
  <c r="R49" i="1"/>
  <c r="Q49" i="1"/>
  <c r="P49" i="1"/>
  <c r="O49" i="1"/>
  <c r="V48" i="1"/>
  <c r="U48" i="1"/>
  <c r="T48" i="1"/>
  <c r="S48" i="1"/>
  <c r="W48" i="1" s="1"/>
  <c r="R48" i="1"/>
  <c r="Q48" i="1"/>
  <c r="P48" i="1"/>
  <c r="O48" i="1"/>
  <c r="V47" i="1"/>
  <c r="U47" i="1"/>
  <c r="T47" i="1"/>
  <c r="S47" i="1"/>
  <c r="W47" i="1" s="1"/>
  <c r="R47" i="1"/>
  <c r="Q47" i="1"/>
  <c r="P47" i="1"/>
  <c r="O47" i="1"/>
  <c r="V46" i="1"/>
  <c r="U46" i="1"/>
  <c r="T46" i="1"/>
  <c r="S46" i="1"/>
  <c r="W46" i="1" s="1"/>
  <c r="R46" i="1"/>
  <c r="Q46" i="1"/>
  <c r="P46" i="1"/>
  <c r="O46" i="1"/>
  <c r="V45" i="1"/>
  <c r="U45" i="1"/>
  <c r="T45" i="1"/>
  <c r="S45" i="1"/>
  <c r="W45" i="1" s="1"/>
  <c r="R45" i="1"/>
  <c r="Q45" i="1"/>
  <c r="P45" i="1"/>
  <c r="O45" i="1"/>
  <c r="V44" i="1"/>
  <c r="U44" i="1"/>
  <c r="T44" i="1"/>
  <c r="S44" i="1"/>
  <c r="W44" i="1" s="1"/>
  <c r="R44" i="1"/>
  <c r="Q44" i="1"/>
  <c r="P44" i="1"/>
  <c r="O44" i="1"/>
  <c r="V43" i="1"/>
  <c r="U43" i="1"/>
  <c r="T43" i="1"/>
  <c r="S43" i="1"/>
  <c r="W43" i="1" s="1"/>
  <c r="R43" i="1"/>
  <c r="Q43" i="1"/>
  <c r="P43" i="1"/>
  <c r="O43" i="1"/>
  <c r="V42" i="1"/>
  <c r="U42" i="1"/>
  <c r="T42" i="1"/>
  <c r="S42" i="1"/>
  <c r="W42" i="1" s="1"/>
  <c r="R42" i="1"/>
  <c r="Q42" i="1"/>
  <c r="P42" i="1"/>
  <c r="O42" i="1"/>
  <c r="V41" i="1"/>
  <c r="U41" i="1"/>
  <c r="T41" i="1"/>
  <c r="S41" i="1"/>
  <c r="W41" i="1" s="1"/>
  <c r="R41" i="1"/>
  <c r="Q41" i="1"/>
  <c r="P41" i="1"/>
  <c r="O41" i="1"/>
  <c r="V40" i="1"/>
  <c r="U40" i="1"/>
  <c r="T40" i="1"/>
  <c r="S40" i="1"/>
  <c r="W40" i="1" s="1"/>
  <c r="R40" i="1"/>
  <c r="Q40" i="1"/>
  <c r="P40" i="1"/>
  <c r="O40" i="1"/>
  <c r="V39" i="1"/>
  <c r="U39" i="1"/>
  <c r="T39" i="1"/>
  <c r="S39" i="1"/>
  <c r="W39" i="1" s="1"/>
  <c r="R39" i="1"/>
  <c r="Q39" i="1"/>
  <c r="P39" i="1"/>
  <c r="O39" i="1"/>
  <c r="V38" i="1"/>
  <c r="U38" i="1"/>
  <c r="T38" i="1"/>
  <c r="S38" i="1"/>
  <c r="W38" i="1" s="1"/>
  <c r="R38" i="1"/>
  <c r="Q38" i="1"/>
  <c r="P38" i="1"/>
  <c r="O38" i="1"/>
  <c r="V37" i="1"/>
  <c r="U37" i="1"/>
  <c r="T37" i="1"/>
  <c r="S37" i="1"/>
  <c r="W37" i="1" s="1"/>
  <c r="R37" i="1"/>
  <c r="Q37" i="1"/>
  <c r="P37" i="1"/>
  <c r="O37" i="1"/>
  <c r="V36" i="1"/>
  <c r="U36" i="1"/>
  <c r="T36" i="1"/>
  <c r="S36" i="1"/>
  <c r="W36" i="1" s="1"/>
  <c r="R36" i="1"/>
  <c r="Q36" i="1"/>
  <c r="P36" i="1"/>
  <c r="O36" i="1"/>
  <c r="V35" i="1"/>
  <c r="U35" i="1"/>
  <c r="T35" i="1"/>
  <c r="S35" i="1"/>
  <c r="W35" i="1" s="1"/>
  <c r="R35" i="1"/>
  <c r="Q35" i="1"/>
  <c r="P35" i="1"/>
  <c r="O35" i="1"/>
  <c r="V34" i="1"/>
  <c r="U34" i="1"/>
  <c r="T34" i="1"/>
  <c r="S34" i="1"/>
  <c r="W34" i="1" s="1"/>
  <c r="R34" i="1"/>
  <c r="Q34" i="1"/>
  <c r="P34" i="1"/>
  <c r="O34" i="1"/>
  <c r="V33" i="1"/>
  <c r="U33" i="1"/>
  <c r="T33" i="1"/>
  <c r="S33" i="1"/>
  <c r="W33" i="1" s="1"/>
  <c r="R33" i="1"/>
  <c r="Q33" i="1"/>
  <c r="P33" i="1"/>
  <c r="O33" i="1"/>
  <c r="V32" i="1"/>
  <c r="U32" i="1"/>
  <c r="T32" i="1"/>
  <c r="S32" i="1"/>
  <c r="W32" i="1" s="1"/>
  <c r="R32" i="1"/>
  <c r="Q32" i="1"/>
  <c r="P32" i="1"/>
  <c r="O32" i="1"/>
  <c r="V31" i="1"/>
  <c r="U31" i="1"/>
  <c r="T31" i="1"/>
  <c r="S31" i="1"/>
  <c r="W31" i="1" s="1"/>
  <c r="R31" i="1"/>
  <c r="Q31" i="1"/>
  <c r="P31" i="1"/>
  <c r="O31" i="1"/>
  <c r="V30" i="1"/>
  <c r="U30" i="1"/>
  <c r="T30" i="1"/>
  <c r="S30" i="1"/>
  <c r="W30" i="1" s="1"/>
  <c r="R30" i="1"/>
  <c r="Q30" i="1"/>
  <c r="P30" i="1"/>
  <c r="O30" i="1"/>
  <c r="V29" i="1"/>
  <c r="U29" i="1"/>
  <c r="T29" i="1"/>
  <c r="S29" i="1"/>
  <c r="W29" i="1" s="1"/>
  <c r="R29" i="1"/>
  <c r="Q29" i="1"/>
  <c r="P29" i="1"/>
  <c r="O29" i="1"/>
  <c r="V28" i="1"/>
  <c r="U28" i="1"/>
  <c r="T28" i="1"/>
  <c r="S28" i="1"/>
  <c r="W28" i="1" s="1"/>
  <c r="R28" i="1"/>
  <c r="Q28" i="1"/>
  <c r="P28" i="1"/>
  <c r="O28" i="1"/>
  <c r="V27" i="1"/>
  <c r="U27" i="1"/>
  <c r="T27" i="1"/>
  <c r="S27" i="1"/>
  <c r="W27" i="1" s="1"/>
  <c r="R27" i="1"/>
  <c r="Q27" i="1"/>
  <c r="P27" i="1"/>
  <c r="O27" i="1"/>
  <c r="V26" i="1"/>
  <c r="U26" i="1"/>
  <c r="T26" i="1"/>
  <c r="S26" i="1"/>
  <c r="W26" i="1" s="1"/>
  <c r="R26" i="1"/>
  <c r="Q26" i="1"/>
  <c r="P26" i="1"/>
  <c r="O26" i="1"/>
  <c r="V25" i="1"/>
  <c r="U25" i="1"/>
  <c r="T25" i="1"/>
  <c r="S25" i="1"/>
  <c r="W25" i="1" s="1"/>
  <c r="R25" i="1"/>
  <c r="Q25" i="1"/>
  <c r="P25" i="1"/>
  <c r="O25" i="1"/>
  <c r="V24" i="1"/>
  <c r="U24" i="1"/>
  <c r="T24" i="1"/>
  <c r="S24" i="1"/>
  <c r="W24" i="1" s="1"/>
  <c r="R24" i="1"/>
  <c r="Q24" i="1"/>
  <c r="P24" i="1"/>
  <c r="O24" i="1"/>
  <c r="V23" i="1"/>
  <c r="U23" i="1"/>
  <c r="T23" i="1"/>
  <c r="S23" i="1"/>
  <c r="W23" i="1" s="1"/>
  <c r="R23" i="1"/>
  <c r="Q23" i="1"/>
  <c r="P23" i="1"/>
  <c r="O23" i="1"/>
  <c r="V22" i="1"/>
  <c r="U22" i="1"/>
  <c r="T22" i="1"/>
  <c r="S22" i="1"/>
  <c r="W22" i="1" s="1"/>
  <c r="R22" i="1"/>
  <c r="Q22" i="1"/>
  <c r="P22" i="1"/>
  <c r="O22" i="1"/>
  <c r="V21" i="1"/>
  <c r="U21" i="1"/>
  <c r="T21" i="1"/>
  <c r="S21" i="1"/>
  <c r="W21" i="1" s="1"/>
  <c r="R21" i="1"/>
  <c r="Q21" i="1"/>
  <c r="P21" i="1"/>
  <c r="O21" i="1"/>
  <c r="V20" i="1"/>
  <c r="U20" i="1"/>
  <c r="T20" i="1"/>
  <c r="S20" i="1"/>
  <c r="W20" i="1" s="1"/>
  <c r="R20" i="1"/>
  <c r="Q20" i="1"/>
  <c r="P20" i="1"/>
  <c r="O20" i="1"/>
  <c r="V19" i="1"/>
  <c r="U19" i="1"/>
  <c r="T19" i="1"/>
  <c r="S19" i="1"/>
  <c r="W19" i="1" s="1"/>
  <c r="R19" i="1"/>
  <c r="Q19" i="1"/>
  <c r="P19" i="1"/>
  <c r="O19" i="1"/>
  <c r="V18" i="1"/>
  <c r="U18" i="1"/>
  <c r="T18" i="1"/>
  <c r="S18" i="1"/>
  <c r="W18" i="1" s="1"/>
  <c r="R18" i="1"/>
  <c r="Q18" i="1"/>
  <c r="P18" i="1"/>
  <c r="O18" i="1"/>
  <c r="V17" i="1"/>
  <c r="U17" i="1"/>
  <c r="T17" i="1"/>
  <c r="S17" i="1"/>
  <c r="W17" i="1" s="1"/>
  <c r="R17" i="1"/>
  <c r="Q17" i="1"/>
  <c r="P17" i="1"/>
  <c r="O17" i="1"/>
  <c r="V16" i="1"/>
  <c r="U16" i="1"/>
  <c r="T16" i="1"/>
  <c r="S16" i="1"/>
  <c r="W16" i="1" s="1"/>
  <c r="R16" i="1"/>
  <c r="Q16" i="1"/>
  <c r="P16" i="1"/>
  <c r="O16" i="1"/>
  <c r="V15" i="1"/>
  <c r="U15" i="1"/>
  <c r="T15" i="1"/>
  <c r="S15" i="1"/>
  <c r="W15" i="1" s="1"/>
  <c r="R15" i="1"/>
  <c r="Q15" i="1"/>
  <c r="P15" i="1"/>
  <c r="O15" i="1"/>
  <c r="V14" i="1"/>
  <c r="U14" i="1"/>
  <c r="T14" i="1"/>
  <c r="S14" i="1"/>
  <c r="W14" i="1" s="1"/>
  <c r="R14" i="1"/>
  <c r="Q14" i="1"/>
  <c r="P14" i="1"/>
  <c r="O14" i="1"/>
  <c r="V13" i="1"/>
  <c r="U13" i="1"/>
  <c r="T13" i="1"/>
  <c r="S13" i="1"/>
  <c r="W13" i="1" s="1"/>
  <c r="R13" i="1"/>
  <c r="Q13" i="1"/>
  <c r="P13" i="1"/>
  <c r="O13" i="1"/>
  <c r="V12" i="1"/>
  <c r="U12" i="1"/>
  <c r="T12" i="1"/>
  <c r="S12" i="1"/>
  <c r="W12" i="1" s="1"/>
  <c r="R12" i="1"/>
  <c r="Q12" i="1"/>
  <c r="P12" i="1"/>
  <c r="O12" i="1"/>
  <c r="V11" i="1"/>
  <c r="U11" i="1"/>
  <c r="T11" i="1"/>
  <c r="S11" i="1"/>
  <c r="W11" i="1" s="1"/>
  <c r="R11" i="1"/>
  <c r="Q11" i="1"/>
  <c r="P11" i="1"/>
  <c r="O11" i="1"/>
  <c r="V10" i="1"/>
  <c r="U10" i="1"/>
  <c r="T10" i="1"/>
  <c r="S10" i="1"/>
  <c r="W10" i="1" s="1"/>
  <c r="R10" i="1"/>
  <c r="Q10" i="1"/>
  <c r="P10" i="1"/>
  <c r="O10" i="1"/>
  <c r="V9" i="1"/>
  <c r="U9" i="1"/>
  <c r="T9" i="1"/>
  <c r="S9" i="1"/>
  <c r="W9" i="1" s="1"/>
  <c r="R9" i="1"/>
  <c r="Q9" i="1"/>
  <c r="P9" i="1"/>
  <c r="O9" i="1"/>
  <c r="V8" i="1"/>
  <c r="U8" i="1"/>
  <c r="T8" i="1"/>
  <c r="S8" i="1"/>
  <c r="W8" i="1" s="1"/>
  <c r="R8" i="1"/>
  <c r="Q8" i="1"/>
  <c r="P8" i="1"/>
  <c r="O8" i="1"/>
  <c r="V7" i="1"/>
  <c r="U7" i="1"/>
  <c r="T7" i="1"/>
  <c r="S7" i="1"/>
  <c r="W7" i="1" s="1"/>
  <c r="R7" i="1"/>
  <c r="Q7" i="1"/>
  <c r="P7" i="1"/>
  <c r="O7" i="1"/>
  <c r="V6" i="1"/>
  <c r="U6" i="1"/>
  <c r="T6" i="1"/>
  <c r="S6" i="1"/>
  <c r="W6" i="1" s="1"/>
  <c r="R6" i="1"/>
  <c r="Q6" i="1"/>
  <c r="P6" i="1"/>
  <c r="O6" i="1"/>
  <c r="V5" i="1"/>
  <c r="U5" i="1"/>
  <c r="T5" i="1"/>
  <c r="S5" i="1"/>
  <c r="W5" i="1" s="1"/>
  <c r="R5" i="1"/>
  <c r="Q5" i="1"/>
  <c r="P5" i="1"/>
  <c r="V4" i="1"/>
  <c r="U4" i="1"/>
  <c r="T4" i="1"/>
  <c r="S4" i="1"/>
  <c r="W4" i="1" s="1"/>
  <c r="R4" i="1"/>
  <c r="Q4" i="1"/>
  <c r="P4" i="1"/>
  <c r="O4" i="1"/>
  <c r="N1" i="1"/>
  <c r="M1" i="1"/>
  <c r="L1" i="1"/>
  <c r="K1" i="1"/>
  <c r="J1" i="1"/>
  <c r="I1" i="1"/>
  <c r="H1" i="1"/>
  <c r="G1" i="1"/>
  <c r="F1" i="1"/>
  <c r="C10" i="2" l="1"/>
  <c r="G8" i="2"/>
  <c r="E10" i="2"/>
  <c r="M9" i="2"/>
  <c r="R150" i="1"/>
  <c r="R154" i="1"/>
  <c r="R159" i="1"/>
  <c r="T149" i="1"/>
  <c r="O150" i="1"/>
  <c r="R151" i="1"/>
  <c r="V151" i="1"/>
  <c r="Q152" i="1"/>
  <c r="U152" i="1"/>
  <c r="P153" i="1"/>
  <c r="T153" i="1"/>
  <c r="O154" i="1"/>
  <c r="R155" i="1"/>
  <c r="V155" i="1"/>
  <c r="I160" i="1"/>
  <c r="M160" i="1"/>
  <c r="P158" i="1"/>
  <c r="X158" i="1"/>
  <c r="O159" i="1"/>
  <c r="X159" i="1"/>
  <c r="E8" i="2"/>
  <c r="M8" i="2"/>
  <c r="C9" i="2"/>
  <c r="K9" i="2"/>
  <c r="G10" i="2"/>
  <c r="M10" i="2"/>
  <c r="V159" i="1"/>
  <c r="W112" i="1"/>
  <c r="W116" i="1"/>
  <c r="W120" i="1"/>
  <c r="W124" i="1"/>
  <c r="W128" i="1"/>
  <c r="W132" i="1"/>
  <c r="W136" i="1"/>
  <c r="W140" i="1"/>
  <c r="W144" i="1"/>
  <c r="W148" i="1"/>
  <c r="I156" i="1"/>
  <c r="M156" i="1"/>
  <c r="P150" i="1"/>
  <c r="T150" i="1"/>
  <c r="O151" i="1"/>
  <c r="R152" i="1"/>
  <c r="V152" i="1"/>
  <c r="Q153" i="1"/>
  <c r="U153" i="1"/>
  <c r="P154" i="1"/>
  <c r="T154" i="1"/>
  <c r="O155" i="1"/>
  <c r="F160" i="1"/>
  <c r="J160" i="1"/>
  <c r="N160" i="1"/>
  <c r="P159" i="1"/>
  <c r="T159" i="1"/>
  <c r="O8" i="2"/>
  <c r="E9" i="2"/>
  <c r="O9" i="2"/>
  <c r="I10" i="2"/>
  <c r="O10" i="2"/>
  <c r="V150" i="1"/>
  <c r="V154" i="1"/>
  <c r="I9" i="2"/>
  <c r="W113" i="1"/>
  <c r="W117" i="1"/>
  <c r="W121" i="1"/>
  <c r="W125" i="1"/>
  <c r="W129" i="1"/>
  <c r="W133" i="1"/>
  <c r="W137" i="1"/>
  <c r="W141" i="1"/>
  <c r="W145" i="1"/>
  <c r="F156" i="1"/>
  <c r="J156" i="1"/>
  <c r="R156" i="1" s="1"/>
  <c r="N156" i="1"/>
  <c r="V156" i="1" s="1"/>
  <c r="Q150" i="1"/>
  <c r="U150" i="1"/>
  <c r="P151" i="1"/>
  <c r="T151" i="1"/>
  <c r="O152" i="1"/>
  <c r="S152" i="1"/>
  <c r="W152" i="1" s="1"/>
  <c r="R153" i="1"/>
  <c r="V153" i="1"/>
  <c r="Q154" i="1"/>
  <c r="U154" i="1"/>
  <c r="P155" i="1"/>
  <c r="T155" i="1"/>
  <c r="G160" i="1"/>
  <c r="G161" i="1" s="1"/>
  <c r="K160" i="1"/>
  <c r="R158" i="1"/>
  <c r="V158" i="1"/>
  <c r="Q159" i="1"/>
  <c r="U159" i="1"/>
  <c r="I8" i="2"/>
  <c r="Q8" i="2"/>
  <c r="Q9" i="2"/>
  <c r="K10" i="2"/>
  <c r="Q10" i="2"/>
  <c r="P10" i="2"/>
  <c r="H9" i="2"/>
  <c r="N9" i="2"/>
  <c r="F9" i="2"/>
  <c r="L9" i="2"/>
  <c r="D9" i="2"/>
  <c r="B9" i="2"/>
  <c r="J9" i="2"/>
  <c r="Q156" i="1"/>
  <c r="U156" i="1"/>
  <c r="O156" i="1"/>
  <c r="S156" i="1"/>
  <c r="W156" i="1" s="1"/>
  <c r="Q149" i="1"/>
  <c r="U149" i="1"/>
  <c r="S151" i="1"/>
  <c r="W151" i="1" s="1"/>
  <c r="X152" i="1"/>
  <c r="S155" i="1"/>
  <c r="H156" i="1"/>
  <c r="P156" i="1" s="1"/>
  <c r="L156" i="1"/>
  <c r="T156" i="1" s="1"/>
  <c r="Q157" i="1"/>
  <c r="U157" i="1"/>
  <c r="S159" i="1"/>
  <c r="H160" i="1"/>
  <c r="L160" i="1"/>
  <c r="R149" i="1"/>
  <c r="V149" i="1"/>
  <c r="S150" i="1"/>
  <c r="W150" i="1" s="1"/>
  <c r="S154" i="1"/>
  <c r="W154" i="1" s="1"/>
  <c r="R157" i="1"/>
  <c r="V157" i="1"/>
  <c r="O149" i="1"/>
  <c r="S149" i="1"/>
  <c r="W149" i="1" s="1"/>
  <c r="S153" i="1"/>
  <c r="O157" i="1"/>
  <c r="S157" i="1"/>
  <c r="W157" i="1" s="1"/>
  <c r="T158" i="1"/>
  <c r="W158" i="1" s="1"/>
  <c r="X149" i="1"/>
  <c r="X157" i="1"/>
  <c r="W153" i="1" l="1"/>
  <c r="W155" i="1"/>
  <c r="W159" i="1"/>
  <c r="X156" i="1"/>
</calcChain>
</file>

<file path=xl/sharedStrings.xml><?xml version="1.0" encoding="utf-8"?>
<sst xmlns="http://schemas.openxmlformats.org/spreadsheetml/2006/main" count="1139" uniqueCount="369">
  <si>
    <t>Ward Code</t>
  </si>
  <si>
    <t>Ward</t>
  </si>
  <si>
    <t>CCG</t>
  </si>
  <si>
    <t>District</t>
  </si>
  <si>
    <t>Criminal Damage 2008-2013 Total</t>
  </si>
  <si>
    <t>Theft From Vehicle 2008-2013 Total</t>
  </si>
  <si>
    <t>Burglary 2008-2013 Total</t>
  </si>
  <si>
    <t>Theft Other 2008-2013 Total</t>
  </si>
  <si>
    <t>PPVC 2008-2013 Total</t>
  </si>
  <si>
    <t>Domestic Violence 2008-2013 Total</t>
  </si>
  <si>
    <t>Disorderly Behaviour 2008-2013 Total</t>
  </si>
  <si>
    <t>Youth Disorderly Behaviour 2008-2013 Total</t>
  </si>
  <si>
    <t>Pop 2011</t>
  </si>
  <si>
    <t>All Violence</t>
  </si>
  <si>
    <t>45UBFQ</t>
  </si>
  <si>
    <t>Buckingham</t>
  </si>
  <si>
    <t>COASTAL</t>
  </si>
  <si>
    <t>Adur</t>
  </si>
  <si>
    <t>45UBFR</t>
  </si>
  <si>
    <t>Churchill</t>
  </si>
  <si>
    <t>45UBFS</t>
  </si>
  <si>
    <t>Cokeham</t>
  </si>
  <si>
    <t>45UBFT</t>
  </si>
  <si>
    <t>Eastbrook</t>
  </si>
  <si>
    <t>45UBFU</t>
  </si>
  <si>
    <t>Hillside</t>
  </si>
  <si>
    <t>45UBFW</t>
  </si>
  <si>
    <t>Manor</t>
  </si>
  <si>
    <t>45UBFX</t>
  </si>
  <si>
    <t>Marine</t>
  </si>
  <si>
    <t>45UBFY</t>
  </si>
  <si>
    <t>Mash Barn</t>
  </si>
  <si>
    <t>45UBFZ</t>
  </si>
  <si>
    <t>Peverel</t>
  </si>
  <si>
    <t>45UBGA</t>
  </si>
  <si>
    <t>St. Mary's</t>
  </si>
  <si>
    <t>45UBGB</t>
  </si>
  <si>
    <t>St. Nicolas</t>
  </si>
  <si>
    <t>45UBGC</t>
  </si>
  <si>
    <t>Southlands</t>
  </si>
  <si>
    <t>45UBGD</t>
  </si>
  <si>
    <t>Southwick Green</t>
  </si>
  <si>
    <t>45UBGE</t>
  </si>
  <si>
    <t>Widewater</t>
  </si>
  <si>
    <t>45UCGE</t>
  </si>
  <si>
    <t>Aldwick East</t>
  </si>
  <si>
    <t>Arun</t>
  </si>
  <si>
    <t>45UCGF</t>
  </si>
  <si>
    <t>Aldwick West</t>
  </si>
  <si>
    <t>45UCGG</t>
  </si>
  <si>
    <t>Angmering</t>
  </si>
  <si>
    <t>45UCGH</t>
  </si>
  <si>
    <t>Arundel</t>
  </si>
  <si>
    <t>45UCGJ</t>
  </si>
  <si>
    <t>Barnham</t>
  </si>
  <si>
    <t>45UCGK</t>
  </si>
  <si>
    <t>Beach</t>
  </si>
  <si>
    <t>45UCGL</t>
  </si>
  <si>
    <t>Bersted</t>
  </si>
  <si>
    <t>45UCGM</t>
  </si>
  <si>
    <t>Brookfield</t>
  </si>
  <si>
    <t>45UCGN</t>
  </si>
  <si>
    <t>East Preston with Kingston</t>
  </si>
  <si>
    <t>45UCGP</t>
  </si>
  <si>
    <t>Felpham East</t>
  </si>
  <si>
    <t>45UCGQ</t>
  </si>
  <si>
    <t>Felpham West</t>
  </si>
  <si>
    <t>45UCGR</t>
  </si>
  <si>
    <t>Ferring</t>
  </si>
  <si>
    <t>45UCGS</t>
  </si>
  <si>
    <t>Findon</t>
  </si>
  <si>
    <t>45UCGT</t>
  </si>
  <si>
    <t>Ham</t>
  </si>
  <si>
    <t>45UCGU</t>
  </si>
  <si>
    <t>Hotham</t>
  </si>
  <si>
    <t>45UCGW</t>
  </si>
  <si>
    <t>45UCGX</t>
  </si>
  <si>
    <t>Middleton-on-Sea</t>
  </si>
  <si>
    <t>45UCGY</t>
  </si>
  <si>
    <t>Orchard</t>
  </si>
  <si>
    <t>45UCGZ</t>
  </si>
  <si>
    <t>Pagham and Rose Green</t>
  </si>
  <si>
    <t>45UCHA</t>
  </si>
  <si>
    <t>Pevensey</t>
  </si>
  <si>
    <t>45UCHB</t>
  </si>
  <si>
    <t>River</t>
  </si>
  <si>
    <t>45UCHC</t>
  </si>
  <si>
    <t>Rustington East</t>
  </si>
  <si>
    <t>45UCHD</t>
  </si>
  <si>
    <t>Rustington West</t>
  </si>
  <si>
    <t>45UCHE</t>
  </si>
  <si>
    <t>Walberton</t>
  </si>
  <si>
    <t>45UCHF</t>
  </si>
  <si>
    <t>Wick with Toddington</t>
  </si>
  <si>
    <t>45UCHG</t>
  </si>
  <si>
    <t>Yapton</t>
  </si>
  <si>
    <t>45UDGM</t>
  </si>
  <si>
    <t>Bosham</t>
  </si>
  <si>
    <t>Chichester</t>
  </si>
  <si>
    <t>45UDGN</t>
  </si>
  <si>
    <t>Boxgrove</t>
  </si>
  <si>
    <t>45UDGP</t>
  </si>
  <si>
    <t>Bury</t>
  </si>
  <si>
    <t>45UDGQ</t>
  </si>
  <si>
    <t>Chichester East</t>
  </si>
  <si>
    <t>45UDGR</t>
  </si>
  <si>
    <t>Chichester North</t>
  </si>
  <si>
    <t>45UDGS</t>
  </si>
  <si>
    <t>Chichester South</t>
  </si>
  <si>
    <t>45UDGT</t>
  </si>
  <si>
    <t>Chichester West</t>
  </si>
  <si>
    <t>45UDGU</t>
  </si>
  <si>
    <t>Donnington</t>
  </si>
  <si>
    <t>45UDGW</t>
  </si>
  <si>
    <t>Easebourne</t>
  </si>
  <si>
    <t>45UDGX</t>
  </si>
  <si>
    <t>East Wittering</t>
  </si>
  <si>
    <t>45UDGY</t>
  </si>
  <si>
    <t>Fernhurst</t>
  </si>
  <si>
    <t>45UDGZ</t>
  </si>
  <si>
    <t>Fishbourne</t>
  </si>
  <si>
    <t>45UDHA</t>
  </si>
  <si>
    <t>Funtington</t>
  </si>
  <si>
    <t>45UDHB</t>
  </si>
  <si>
    <t>Harting</t>
  </si>
  <si>
    <t>45UDHC</t>
  </si>
  <si>
    <t>Lavant</t>
  </si>
  <si>
    <t>45UDHD</t>
  </si>
  <si>
    <t>Midhurst</t>
  </si>
  <si>
    <t>45UDHE</t>
  </si>
  <si>
    <t>North Mundham</t>
  </si>
  <si>
    <t>45UDHF</t>
  </si>
  <si>
    <t>Petworth</t>
  </si>
  <si>
    <t>45UDHG</t>
  </si>
  <si>
    <t>Plaistow</t>
  </si>
  <si>
    <t>45UDHH</t>
  </si>
  <si>
    <t>Rogate</t>
  </si>
  <si>
    <t>45UDHJ</t>
  </si>
  <si>
    <t>Selsey North</t>
  </si>
  <si>
    <t>45UDHK</t>
  </si>
  <si>
    <t>Selsey South</t>
  </si>
  <si>
    <t>45UDHL</t>
  </si>
  <si>
    <t>Sidlesham</t>
  </si>
  <si>
    <t>45UDHM</t>
  </si>
  <si>
    <t>Southbourne</t>
  </si>
  <si>
    <t>45UDHN</t>
  </si>
  <si>
    <t>Stedham</t>
  </si>
  <si>
    <t>45UDHP</t>
  </si>
  <si>
    <t>Tangmere</t>
  </si>
  <si>
    <t>45UDHQ</t>
  </si>
  <si>
    <t>West Wittering</t>
  </si>
  <si>
    <t>45UDHR</t>
  </si>
  <si>
    <t>Westbourne</t>
  </si>
  <si>
    <t>45UDHS</t>
  </si>
  <si>
    <t>Wisborough Green</t>
  </si>
  <si>
    <t>45UEFP</t>
  </si>
  <si>
    <t>Bewbush</t>
  </si>
  <si>
    <t>CRAWLEY</t>
  </si>
  <si>
    <t>Crawley</t>
  </si>
  <si>
    <t>45UEFQ</t>
  </si>
  <si>
    <t>Broadfield North</t>
  </si>
  <si>
    <t>45UEFR</t>
  </si>
  <si>
    <t>Broadfield South</t>
  </si>
  <si>
    <t>45UEFS</t>
  </si>
  <si>
    <t>Furnace Green</t>
  </si>
  <si>
    <t>45UEFT</t>
  </si>
  <si>
    <t>Gossops Green</t>
  </si>
  <si>
    <t>45UEFU</t>
  </si>
  <si>
    <t>Ifield</t>
  </si>
  <si>
    <t>45UEFW</t>
  </si>
  <si>
    <t>Langley Green</t>
  </si>
  <si>
    <t>45UEFX</t>
  </si>
  <si>
    <t>Maidenbower</t>
  </si>
  <si>
    <t>45UEFY</t>
  </si>
  <si>
    <t>Northgate</t>
  </si>
  <si>
    <t>45UEFZ</t>
  </si>
  <si>
    <t>Pound Hill North</t>
  </si>
  <si>
    <t>45UEGA</t>
  </si>
  <si>
    <t>Pound Hill South and Worth</t>
  </si>
  <si>
    <t>45UEGB</t>
  </si>
  <si>
    <t>Southgate</t>
  </si>
  <si>
    <t>45UEGC</t>
  </si>
  <si>
    <t>Three Bridges</t>
  </si>
  <si>
    <t>45UEGD</t>
  </si>
  <si>
    <t>Tilgate</t>
  </si>
  <si>
    <t>45UEGE</t>
  </si>
  <si>
    <t>West Green</t>
  </si>
  <si>
    <t>45UFGC</t>
  </si>
  <si>
    <t>Billingshurst and Shipley</t>
  </si>
  <si>
    <t>Horsham</t>
  </si>
  <si>
    <t>45UFGD</t>
  </si>
  <si>
    <t>Bramber Upper Beeding &amp; Woodmancote</t>
  </si>
  <si>
    <t>45UFGE</t>
  </si>
  <si>
    <t>Broadbridge Heath</t>
  </si>
  <si>
    <t>HORSHAM AND MID SUSSEX</t>
  </si>
  <si>
    <t>45UFGF</t>
  </si>
  <si>
    <t>Chanctonbury</t>
  </si>
  <si>
    <t>45UFGG</t>
  </si>
  <si>
    <t>Chantry</t>
  </si>
  <si>
    <t>45UFGH</t>
  </si>
  <si>
    <t>Cowfold Shermanbury &amp; West Grinstead</t>
  </si>
  <si>
    <t>45UFGJ</t>
  </si>
  <si>
    <t>Denne</t>
  </si>
  <si>
    <t>45UFGK</t>
  </si>
  <si>
    <t>Forest</t>
  </si>
  <si>
    <t>45UFGL</t>
  </si>
  <si>
    <t>Henfield</t>
  </si>
  <si>
    <t>45UFGM</t>
  </si>
  <si>
    <t>Holbrook East</t>
  </si>
  <si>
    <t>45UFGN</t>
  </si>
  <si>
    <t>Holbrook West</t>
  </si>
  <si>
    <t>45UFGP</t>
  </si>
  <si>
    <t>Horsham Park</t>
  </si>
  <si>
    <t>45UFGQ</t>
  </si>
  <si>
    <t>Itchingfield Slinfold &amp; Warnham</t>
  </si>
  <si>
    <t>45UFGR</t>
  </si>
  <si>
    <t>Nuthurst</t>
  </si>
  <si>
    <t>45UFGS</t>
  </si>
  <si>
    <t>Pulborough and Coldwaltham</t>
  </si>
  <si>
    <t>45UFGT</t>
  </si>
  <si>
    <t>Roffey North</t>
  </si>
  <si>
    <t>45UFGU</t>
  </si>
  <si>
    <t>Roffey South</t>
  </si>
  <si>
    <t>45UFGW</t>
  </si>
  <si>
    <t>Rudgwick</t>
  </si>
  <si>
    <t>45UFGX</t>
  </si>
  <si>
    <t>Rusper and Colgate</t>
  </si>
  <si>
    <t>45UFGY</t>
  </si>
  <si>
    <t>Southwater</t>
  </si>
  <si>
    <t>45UFGZ</t>
  </si>
  <si>
    <t>Steyning</t>
  </si>
  <si>
    <t>45UFHA</t>
  </si>
  <si>
    <t>Trafalgar</t>
  </si>
  <si>
    <t>45UGGH</t>
  </si>
  <si>
    <t>Ardingly and Balcombe</t>
  </si>
  <si>
    <t>Mid Sussex</t>
  </si>
  <si>
    <t>45UGGJ</t>
  </si>
  <si>
    <t>Ashurst Wood</t>
  </si>
  <si>
    <t>45UGGK</t>
  </si>
  <si>
    <t>Bolney</t>
  </si>
  <si>
    <t>45UGGL</t>
  </si>
  <si>
    <t>Burgess Hill Dunstall</t>
  </si>
  <si>
    <t>45UGGM</t>
  </si>
  <si>
    <t>Burgess Hill Franklands</t>
  </si>
  <si>
    <t>45UGGN</t>
  </si>
  <si>
    <t>Burgess Hill Leylands</t>
  </si>
  <si>
    <t>45UGGP</t>
  </si>
  <si>
    <t>Burgess Hill Meeds</t>
  </si>
  <si>
    <t>45UGGQ</t>
  </si>
  <si>
    <t>Burgess Hill St. Andrews</t>
  </si>
  <si>
    <t>45UGGR</t>
  </si>
  <si>
    <t>Burgess Hill Victoria</t>
  </si>
  <si>
    <t>45UGGS</t>
  </si>
  <si>
    <t>Copthorne and Worth</t>
  </si>
  <si>
    <t>45UGGT</t>
  </si>
  <si>
    <t>Crawley Down and Turners Hill</t>
  </si>
  <si>
    <t>45UGGU</t>
  </si>
  <si>
    <t>Cuckfield</t>
  </si>
  <si>
    <t>45UGGW</t>
  </si>
  <si>
    <t>East Grinstead Ashplats</t>
  </si>
  <si>
    <t>45UGGX</t>
  </si>
  <si>
    <t>East Grinstead Baldwins</t>
  </si>
  <si>
    <t>45UGGY</t>
  </si>
  <si>
    <t>East Grinstead Herontye</t>
  </si>
  <si>
    <t>45UGGZ</t>
  </si>
  <si>
    <t>East Grinstead Imberhorne</t>
  </si>
  <si>
    <t>45UGHA</t>
  </si>
  <si>
    <t>East Grinstead Town</t>
  </si>
  <si>
    <t>45UGHB</t>
  </si>
  <si>
    <t>Hassocks</t>
  </si>
  <si>
    <t>45UGHC</t>
  </si>
  <si>
    <t>Haywards Heath Ashenground</t>
  </si>
  <si>
    <t>45UGHD</t>
  </si>
  <si>
    <t>Haywards Heath Bentswood</t>
  </si>
  <si>
    <t>45UGHE</t>
  </si>
  <si>
    <t>Haywards Heath Franklands</t>
  </si>
  <si>
    <t>45UGHF</t>
  </si>
  <si>
    <t>Haywards Heath Heath</t>
  </si>
  <si>
    <t>45UGHG</t>
  </si>
  <si>
    <t>Haywards Heath Lucastes</t>
  </si>
  <si>
    <t>45UGHH</t>
  </si>
  <si>
    <t>High Weald</t>
  </si>
  <si>
    <t>45UGHJ</t>
  </si>
  <si>
    <t>Hurstpierpoint and Downs</t>
  </si>
  <si>
    <t>45UGHK</t>
  </si>
  <si>
    <t>Lindfield</t>
  </si>
  <si>
    <t>45UHFN</t>
  </si>
  <si>
    <t>Broadwater</t>
  </si>
  <si>
    <t>Worthing</t>
  </si>
  <si>
    <t>45UHFP</t>
  </si>
  <si>
    <t>Castle</t>
  </si>
  <si>
    <t>45UHFQ</t>
  </si>
  <si>
    <t>Central</t>
  </si>
  <si>
    <t>45UHFR</t>
  </si>
  <si>
    <t>Durrington</t>
  </si>
  <si>
    <t>45UHFS</t>
  </si>
  <si>
    <t>Gaisford</t>
  </si>
  <si>
    <t>45UHFT</t>
  </si>
  <si>
    <t>Goring</t>
  </si>
  <si>
    <t>45UHFU</t>
  </si>
  <si>
    <t>Heene</t>
  </si>
  <si>
    <t>45UHFW</t>
  </si>
  <si>
    <t>45UHFX</t>
  </si>
  <si>
    <t>Northbrook</t>
  </si>
  <si>
    <t>45UHFY</t>
  </si>
  <si>
    <t>Offington</t>
  </si>
  <si>
    <t>45UHFZ</t>
  </si>
  <si>
    <t>Salvington</t>
  </si>
  <si>
    <t>45UHGA</t>
  </si>
  <si>
    <t>Selden</t>
  </si>
  <si>
    <t>45UHGB</t>
  </si>
  <si>
    <t>Tarring</t>
  </si>
  <si>
    <t>County</t>
  </si>
  <si>
    <t>West Sussex</t>
  </si>
  <si>
    <t>Criminal Damage</t>
  </si>
  <si>
    <t>Theft From Vehicle</t>
  </si>
  <si>
    <t>Burglary</t>
  </si>
  <si>
    <t>Theft Other</t>
  </si>
  <si>
    <t>PPVC</t>
  </si>
  <si>
    <t>Domestic Violence</t>
  </si>
  <si>
    <t>Disorderly Behaviour</t>
  </si>
  <si>
    <t>Youth Disorderly Behaviour</t>
  </si>
  <si>
    <t>Crime</t>
  </si>
  <si>
    <t>Total 2008/2013</t>
  </si>
  <si>
    <t>2008/09</t>
  </si>
  <si>
    <t>2009/10</t>
  </si>
  <si>
    <t>2010/11</t>
  </si>
  <si>
    <t>2011/12</t>
  </si>
  <si>
    <t>2012/13</t>
  </si>
  <si>
    <t>Burglary Total 2008/2013</t>
  </si>
  <si>
    <t>Criminal Damage Total 2008/2013</t>
  </si>
  <si>
    <t>Disorderly Behaviour Total 2008/2013</t>
  </si>
  <si>
    <t>Domestic Violence Total 2008/2013</t>
  </si>
  <si>
    <t>PPVC Total 2008/2013</t>
  </si>
  <si>
    <t>Theft From Vehicle Total 2008/2013</t>
  </si>
  <si>
    <t>Theft Other Total 2008/2013</t>
  </si>
  <si>
    <t>Youth Disorderly Behaviour Total 2008/2013</t>
  </si>
  <si>
    <t xml:space="preserve"> </t>
  </si>
  <si>
    <t>: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</si>
  <si>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</si>
  <si>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</si>
  <si>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</si>
  <si>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</si>
  <si>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</si>
  <si>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</si>
  <si>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</si>
  <si>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</si>
  <si>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</si>
  <si>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</si>
  <si>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</si>
  <si>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</si>
  <si>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</si>
  <si>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Source statement</t>
  </si>
  <si>
    <t>WSCC Contacts</t>
  </si>
  <si>
    <t>Warnings or Caveats</t>
  </si>
  <si>
    <t>Outcomes Framework (NHS, ASCOF, PHOF, CCGCOIS, CYP)</t>
  </si>
  <si>
    <t>Excel</t>
  </si>
  <si>
    <t>Ryan Walkley</t>
  </si>
  <si>
    <t>Crime Rates</t>
  </si>
  <si>
    <t>Crime rates at Ward level between 2008-2013 with comparative tools</t>
  </si>
  <si>
    <t>2008-2013</t>
  </si>
  <si>
    <t>annually</t>
  </si>
  <si>
    <t>Rates per 1000</t>
  </si>
  <si>
    <t>Count</t>
  </si>
  <si>
    <t>Rate per 1000</t>
  </si>
  <si>
    <t>LCL</t>
  </si>
  <si>
    <t>UCL</t>
  </si>
  <si>
    <t>CI size</t>
  </si>
  <si>
    <t>Within theCI's tab any district filled green has had a statiscally significant decrease in crime rates between 2008-2013, while red fill indicates a statistically significant rise in crime rates between 2008-2013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</si>
</sst>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Gill Sans"/>
    </font>
    <font>
      <sz val="1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1" applyBorder="1" applyAlignment="1" applyProtection="1">
      <alignment horizontal="left" vertical="center" wrapText="1"/>
    </xf>
    <xf numFmtId="17" fontId="5" fillId="0" borderId="2" xfId="0" applyNumberFormat="1" applyFont="1" applyBorder="1" applyAlignment="1">
      <alignment horizontal="left" vertical="center" wrapText="1"/>
    </xf>
    <xf numFmtId="0" fontId="4" fillId="0" borderId="2" xfId="0" applyFont="1" applyBorder="1"/>
    <xf numFmtId="0" fontId="0" fillId="0" borderId="1" xfId="0" applyBorder="1" applyAlignment="1"/>
    <xf numFmtId="0" fontId="0" fillId="0" borderId="0" xfId="0" applyBorder="1" applyAlignment="1"/>
    <xf numFmtId="2" fontId="0" fillId="0" borderId="2" xfId="0" applyNumberFormat="1" applyBorder="1"/>
    <xf numFmtId="0" fontId="4" fillId="0" borderId="2" xfId="0" applyFont="1" applyBorder="1" applyAlignment="1">
      <alignment wrapText="1"/>
    </xf>
    <xf numFmtId="16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5" borderId="0" xfId="0" applyFill="1" applyAlignment="1">
      <alignment horizontal="center"/>
    </xf>
    <xf numFmtId="0" fontId="0" fillId="11" borderId="2" xfId="0" applyFill="1" applyBorder="1"/>
    <xf numFmtId="164" fontId="0" fillId="11" borderId="2" xfId="0" applyNumberFormat="1" applyFill="1" applyBorder="1"/>
    <xf numFmtId="0" fontId="0" fillId="0" borderId="2" xfId="0" applyFill="1" applyBorder="1" applyAlignment="1">
      <alignment wrapText="1"/>
    </xf>
    <xf numFmtId="164" fontId="0" fillId="4" borderId="2" xfId="0" applyNumberFormat="1" applyFill="1" applyBorder="1"/>
    <xf numFmtId="0" fontId="0" fillId="4" borderId="2" xfId="0" applyFill="1" applyBorder="1"/>
    <xf numFmtId="0" fontId="5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CC00CC"/>
      <color rgb="FFFF00FF"/>
      <color rgb="FFFF66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5624053819204E-2"/>
          <c:y val="3.3655325794556053E-2"/>
          <c:w val="0.56974819273870625"/>
          <c:h val="0.8498269024783117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Comparison!$B$8</c:f>
              <c:strCache>
                <c:ptCount val="1"/>
                <c:pt idx="0">
                  <c:v>Burglary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Comparison!$B$9:$B$10</c:f>
              <c:numCache>
                <c:formatCode>General</c:formatCode>
                <c:ptCount val="2"/>
                <c:pt idx="0">
                  <c:v>106</c:v>
                </c:pt>
                <c:pt idx="1">
                  <c:v>214</c:v>
                </c:pt>
              </c:numCache>
            </c:numRef>
          </c:val>
        </c:ser>
        <c:ser>
          <c:idx val="1"/>
          <c:order val="1"/>
          <c:tx>
            <c:strRef>
              <c:f>Comparison!$D$8</c:f>
              <c:strCache>
                <c:ptCount val="1"/>
                <c:pt idx="0">
                  <c:v>Criminal Damage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Comparison!$D$9:$D$10</c:f>
              <c:numCache>
                <c:formatCode>General</c:formatCode>
                <c:ptCount val="2"/>
                <c:pt idx="0">
                  <c:v>240</c:v>
                </c:pt>
                <c:pt idx="1">
                  <c:v>332</c:v>
                </c:pt>
              </c:numCache>
            </c:numRef>
          </c:val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Disorderly Behaviour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Comparison!$F$9:$F$10</c:f>
              <c:numCache>
                <c:formatCode>General</c:formatCode>
                <c:ptCount val="2"/>
                <c:pt idx="0">
                  <c:v>660</c:v>
                </c:pt>
                <c:pt idx="1">
                  <c:v>1010</c:v>
                </c:pt>
              </c:numCache>
            </c:numRef>
          </c:val>
        </c:ser>
        <c:ser>
          <c:idx val="3"/>
          <c:order val="3"/>
          <c:tx>
            <c:strRef>
              <c:f>Comparison!$H$8</c:f>
              <c:strCache>
                <c:ptCount val="1"/>
                <c:pt idx="0">
                  <c:v>Domestic Violence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Comparison!$H$9:$H$10</c:f>
              <c:numCache>
                <c:formatCode>General</c:formatCode>
                <c:ptCount val="2"/>
                <c:pt idx="0">
                  <c:v>49</c:v>
                </c:pt>
                <c:pt idx="1">
                  <c:v>110</c:v>
                </c:pt>
              </c:numCache>
            </c:numRef>
          </c:val>
        </c:ser>
        <c:ser>
          <c:idx val="4"/>
          <c:order val="4"/>
          <c:tx>
            <c:strRef>
              <c:f>Comparison!$J$8</c:f>
              <c:strCache>
                <c:ptCount val="1"/>
                <c:pt idx="0">
                  <c:v>PPVC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Comparison!$J$9:$J$10</c:f>
              <c:numCache>
                <c:formatCode>General</c:formatCode>
                <c:ptCount val="2"/>
                <c:pt idx="0">
                  <c:v>65</c:v>
                </c:pt>
                <c:pt idx="1">
                  <c:v>118</c:v>
                </c:pt>
              </c:numCache>
            </c:numRef>
          </c:val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Theft From Vehicle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Comparison!$L$9:$L$10</c:f>
              <c:numCache>
                <c:formatCode>General</c:formatCode>
                <c:ptCount val="2"/>
                <c:pt idx="0">
                  <c:v>51</c:v>
                </c:pt>
                <c:pt idx="1">
                  <c:v>129</c:v>
                </c:pt>
              </c:numCache>
            </c:numRef>
          </c:val>
        </c:ser>
        <c:ser>
          <c:idx val="6"/>
          <c:order val="6"/>
          <c:tx>
            <c:strRef>
              <c:f>Comparison!$N$8</c:f>
              <c:strCache>
                <c:ptCount val="1"/>
                <c:pt idx="0">
                  <c:v>Theft Other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Comparison!$N$9:$N$10</c:f>
              <c:numCache>
                <c:formatCode>General</c:formatCode>
                <c:ptCount val="2"/>
                <c:pt idx="0">
                  <c:v>125</c:v>
                </c:pt>
                <c:pt idx="1">
                  <c:v>224</c:v>
                </c:pt>
              </c:numCache>
            </c:numRef>
          </c:val>
        </c:ser>
        <c:ser>
          <c:idx val="7"/>
          <c:order val="7"/>
          <c:tx>
            <c:strRef>
              <c:f>Comparison!$P$8</c:f>
              <c:strCache>
                <c:ptCount val="1"/>
                <c:pt idx="0">
                  <c:v>Youth Disorderly Behaviour Total 2008/2013</c:v>
                </c:pt>
              </c:strCache>
            </c:strRef>
          </c:tx>
          <c:invertIfNegative val="0"/>
          <c:cat>
            <c:strRef>
              <c:f>Comparison!$A$9:$A$10</c:f>
              <c:strCache>
                <c:ptCount val="2"/>
                <c:pt idx="0">
                  <c:v>Cokeham</c:v>
                </c:pt>
                <c:pt idx="1">
                  <c:v>Eastbrook</c:v>
                </c:pt>
              </c:strCache>
            </c:strRef>
          </c:cat>
          <c:val>
            <c:numRef>
              <c:f>Comparison!$P$9:$P$10</c:f>
              <c:numCache>
                <c:formatCode>General</c:formatCode>
                <c:ptCount val="2"/>
                <c:pt idx="0">
                  <c:v>200</c:v>
                </c:pt>
                <c:pt idx="1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70688"/>
        <c:axId val="113778688"/>
      </c:barChart>
      <c:catAx>
        <c:axId val="113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78688"/>
        <c:crosses val="autoZero"/>
        <c:auto val="1"/>
        <c:lblAlgn val="ctr"/>
        <c:lblOffset val="100"/>
        <c:noMultiLvlLbl val="0"/>
      </c:catAx>
      <c:valAx>
        <c:axId val="113778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1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CIs!$B$2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CIs!$E$4:$E$11</c:f>
                <c:numCache>
                  <c:formatCode>General</c:formatCode>
                  <c:ptCount val="8"/>
                  <c:pt idx="0">
                    <c:v>1.026084342973693</c:v>
                  </c:pt>
                  <c:pt idx="1">
                    <c:v>0.65077624720277427</c:v>
                  </c:pt>
                  <c:pt idx="2">
                    <c:v>0.6416515530674225</c:v>
                  </c:pt>
                  <c:pt idx="3">
                    <c:v>0.74490145332107538</c:v>
                  </c:pt>
                  <c:pt idx="4">
                    <c:v>0.56783959243071536</c:v>
                  </c:pt>
                  <c:pt idx="5">
                    <c:v>0.56129320666537552</c:v>
                  </c:pt>
                  <c:pt idx="6">
                    <c:v>0.83768479327674683</c:v>
                  </c:pt>
                  <c:pt idx="7">
                    <c:v>0.25758856147883691</c:v>
                  </c:pt>
                </c:numCache>
              </c:numRef>
            </c:plus>
            <c:minus>
              <c:numRef>
                <c:f>CIs!$E$4:$E$11</c:f>
                <c:numCache>
                  <c:formatCode>General</c:formatCode>
                  <c:ptCount val="8"/>
                  <c:pt idx="0">
                    <c:v>1.026084342973693</c:v>
                  </c:pt>
                  <c:pt idx="1">
                    <c:v>0.65077624720277427</c:v>
                  </c:pt>
                  <c:pt idx="2">
                    <c:v>0.6416515530674225</c:v>
                  </c:pt>
                  <c:pt idx="3">
                    <c:v>0.74490145332107538</c:v>
                  </c:pt>
                  <c:pt idx="4">
                    <c:v>0.56783959243071536</c:v>
                  </c:pt>
                  <c:pt idx="5">
                    <c:v>0.56129320666537552</c:v>
                  </c:pt>
                  <c:pt idx="6">
                    <c:v>0.83768479327674683</c:v>
                  </c:pt>
                  <c:pt idx="7">
                    <c:v>0.25758856147883691</c:v>
                  </c:pt>
                </c:numCache>
              </c:numRef>
            </c:minus>
          </c:errBars>
          <c:cat>
            <c:strRef>
              <c:f>CIs!$A$4:$A$11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CIs!$C$4:$C$11</c:f>
              <c:numCache>
                <c:formatCode>0.0</c:formatCode>
                <c:ptCount val="8"/>
                <c:pt idx="0">
                  <c:v>16.075912218345454</c:v>
                </c:pt>
                <c:pt idx="1">
                  <c:v>16.147011901662761</c:v>
                </c:pt>
                <c:pt idx="2">
                  <c:v>11.72858458704329</c:v>
                </c:pt>
                <c:pt idx="3">
                  <c:v>14.964550269492682</c:v>
                </c:pt>
                <c:pt idx="4">
                  <c:v>10.597536870913791</c:v>
                </c:pt>
                <c:pt idx="5">
                  <c:v>11.070847718777642</c:v>
                </c:pt>
                <c:pt idx="6">
                  <c:v>18.724166174593801</c:v>
                </c:pt>
                <c:pt idx="7">
                  <c:v>13.914866630651524</c:v>
                </c:pt>
              </c:numCache>
            </c:numRef>
          </c:val>
        </c:ser>
        <c:ser>
          <c:idx val="1"/>
          <c:order val="1"/>
          <c:tx>
            <c:strRef>
              <c:f>CIs!$R$2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CIs!$U$4:$U$11</c:f>
                <c:numCache>
                  <c:formatCode>General</c:formatCode>
                  <c:ptCount val="8"/>
                  <c:pt idx="0">
                    <c:v>0.7940046023978713</c:v>
                  </c:pt>
                  <c:pt idx="1">
                    <c:v>0.5178753749196634</c:v>
                  </c:pt>
                  <c:pt idx="2">
                    <c:v>0.53371405193251498</c:v>
                  </c:pt>
                  <c:pt idx="3">
                    <c:v>0.63133851147460973</c:v>
                  </c:pt>
                  <c:pt idx="4">
                    <c:v>0.41888280003994094</c:v>
                  </c:pt>
                  <c:pt idx="5">
                    <c:v>0.42835502507871936</c:v>
                  </c:pt>
                  <c:pt idx="6">
                    <c:v>0.65999213873812224</c:v>
                  </c:pt>
                  <c:pt idx="7">
                    <c:v>0.20344478967910007</c:v>
                  </c:pt>
                </c:numCache>
              </c:numRef>
            </c:plus>
            <c:minus>
              <c:numRef>
                <c:f>CIs!$U$4:$U$11</c:f>
                <c:numCache>
                  <c:formatCode>General</c:formatCode>
                  <c:ptCount val="8"/>
                  <c:pt idx="0">
                    <c:v>0.7940046023978713</c:v>
                  </c:pt>
                  <c:pt idx="1">
                    <c:v>0.5178753749196634</c:v>
                  </c:pt>
                  <c:pt idx="2">
                    <c:v>0.53371405193251498</c:v>
                  </c:pt>
                  <c:pt idx="3">
                    <c:v>0.63133851147460973</c:v>
                  </c:pt>
                  <c:pt idx="4">
                    <c:v>0.41888280003994094</c:v>
                  </c:pt>
                  <c:pt idx="5">
                    <c:v>0.42835502507871936</c:v>
                  </c:pt>
                  <c:pt idx="6">
                    <c:v>0.65999213873812224</c:v>
                  </c:pt>
                  <c:pt idx="7">
                    <c:v>0.20344478967910007</c:v>
                  </c:pt>
                </c:numCache>
              </c:numRef>
            </c:minus>
          </c:errBars>
          <c:cat>
            <c:strRef>
              <c:f>CIs!$A$4:$A$11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CIs!$S$4:$S$11</c:f>
              <c:numCache>
                <c:formatCode>0.0</c:formatCode>
                <c:ptCount val="8"/>
                <c:pt idx="0">
                  <c:v>9.3748980989337074</c:v>
                </c:pt>
                <c:pt idx="1">
                  <c:v>10.052666359613111</c:v>
                </c:pt>
                <c:pt idx="2">
                  <c:v>7.9915785780078075</c:v>
                </c:pt>
                <c:pt idx="3">
                  <c:v>10.60222506608876</c:v>
                </c:pt>
                <c:pt idx="4">
                  <c:v>5.6256651968982814</c:v>
                </c:pt>
                <c:pt idx="5">
                  <c:v>6.3129511798442088</c:v>
                </c:pt>
                <c:pt idx="6">
                  <c:v>11.390693156060115</c:v>
                </c:pt>
                <c:pt idx="7">
                  <c:v>8.5892407027155997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56352"/>
        <c:axId val="120681600"/>
      </c:barChart>
      <c:catAx>
        <c:axId val="1215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81600"/>
        <c:crosses val="autoZero"/>
        <c:auto val="1"/>
        <c:lblAlgn val="ctr"/>
        <c:lblOffset val="100"/>
        <c:noMultiLvlLbl val="0"/>
      </c:catAx>
      <c:valAx>
        <c:axId val="120681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CIs!$B$14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CIs!$E$16:$E$23</c:f>
                <c:numCache>
                  <c:formatCode>General</c:formatCode>
                  <c:ptCount val="8"/>
                  <c:pt idx="0">
                    <c:v>0.49442666809170355</c:v>
                  </c:pt>
                  <c:pt idx="1">
                    <c:v>0.31506715853512901</c:v>
                  </c:pt>
                  <c:pt idx="2">
                    <c:v>0.38590069246411307</c:v>
                  </c:pt>
                  <c:pt idx="3">
                    <c:v>0.54587246451339055</c:v>
                  </c:pt>
                  <c:pt idx="4">
                    <c:v>0.30794168346179118</c:v>
                  </c:pt>
                  <c:pt idx="5">
                    <c:v>0.31068620781723588</c:v>
                  </c:pt>
                  <c:pt idx="6">
                    <c:v>0.36329746455716361</c:v>
                  </c:pt>
                  <c:pt idx="7">
                    <c:v>0.13974247488734992</c:v>
                  </c:pt>
                </c:numCache>
              </c:numRef>
            </c:plus>
            <c:minus>
              <c:numRef>
                <c:f>CIs!$E$16:$E$23</c:f>
                <c:numCache>
                  <c:formatCode>General</c:formatCode>
                  <c:ptCount val="8"/>
                  <c:pt idx="0">
                    <c:v>0.49442666809170355</c:v>
                  </c:pt>
                  <c:pt idx="1">
                    <c:v>0.31506715853512901</c:v>
                  </c:pt>
                  <c:pt idx="2">
                    <c:v>0.38590069246411307</c:v>
                  </c:pt>
                  <c:pt idx="3">
                    <c:v>0.54587246451339055</c:v>
                  </c:pt>
                  <c:pt idx="4">
                    <c:v>0.30794168346179118</c:v>
                  </c:pt>
                  <c:pt idx="5">
                    <c:v>0.31068620781723588</c:v>
                  </c:pt>
                  <c:pt idx="6">
                    <c:v>0.36329746455716361</c:v>
                  </c:pt>
                  <c:pt idx="7">
                    <c:v>0.13974247488734992</c:v>
                  </c:pt>
                </c:numCache>
              </c:numRef>
            </c:minus>
          </c:errBars>
          <c:cat>
            <c:strRef>
              <c:f>CIs!$A$16:$A$23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CIs!$C$16:$C$23</c:f>
              <c:numCache>
                <c:formatCode>0.0</c:formatCode>
                <c:ptCount val="8"/>
                <c:pt idx="0">
                  <c:v>3.4238758274366581</c:v>
                </c:pt>
                <c:pt idx="1">
                  <c:v>3.5711663362503421</c:v>
                </c:pt>
                <c:pt idx="2">
                  <c:v>4.052809333742708</c:v>
                </c:pt>
                <c:pt idx="3">
                  <c:v>7.8278983307333743</c:v>
                </c:pt>
                <c:pt idx="4">
                  <c:v>2.9496731032385588</c:v>
                </c:pt>
                <c:pt idx="5">
                  <c:v>3.2242417325306016</c:v>
                </c:pt>
                <c:pt idx="6">
                  <c:v>3.2572048991409357</c:v>
                </c:pt>
                <c:pt idx="7">
                  <c:v>3.9892745750810654</c:v>
                </c:pt>
              </c:numCache>
            </c:numRef>
          </c:val>
        </c:ser>
        <c:ser>
          <c:idx val="1"/>
          <c:order val="1"/>
          <c:tx>
            <c:strRef>
              <c:f>CIs!$R$14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CIs!$U$16:$U$23</c:f>
                <c:numCache>
                  <c:formatCode>General</c:formatCode>
                  <c:ptCount val="8"/>
                  <c:pt idx="0">
                    <c:v>0.49223475378350212</c:v>
                  </c:pt>
                  <c:pt idx="1">
                    <c:v>0.32663858212794139</c:v>
                  </c:pt>
                  <c:pt idx="2">
                    <c:v>0.34601506514550273</c:v>
                  </c:pt>
                  <c:pt idx="3">
                    <c:v>0.54805167089515372</c:v>
                  </c:pt>
                  <c:pt idx="4">
                    <c:v>0.27014980506581976</c:v>
                  </c:pt>
                  <c:pt idx="5">
                    <c:v>0.31650831047776817</c:v>
                  </c:pt>
                  <c:pt idx="6">
                    <c:v>0.3436887756956688</c:v>
                  </c:pt>
                  <c:pt idx="7">
                    <c:v>0.13626502821800868</c:v>
                  </c:pt>
                </c:numCache>
              </c:numRef>
            </c:plus>
            <c:minus>
              <c:numRef>
                <c:f>CIs!$U$16:$U$23</c:f>
                <c:numCache>
                  <c:formatCode>General</c:formatCode>
                  <c:ptCount val="8"/>
                  <c:pt idx="0">
                    <c:v>0.49223475378350212</c:v>
                  </c:pt>
                  <c:pt idx="1">
                    <c:v>0.32663858212794139</c:v>
                  </c:pt>
                  <c:pt idx="2">
                    <c:v>0.34601506514550273</c:v>
                  </c:pt>
                  <c:pt idx="3">
                    <c:v>0.54805167089515372</c:v>
                  </c:pt>
                  <c:pt idx="4">
                    <c:v>0.27014980506581976</c:v>
                  </c:pt>
                  <c:pt idx="5">
                    <c:v>0.31650831047776817</c:v>
                  </c:pt>
                  <c:pt idx="6">
                    <c:v>0.3436887756956688</c:v>
                  </c:pt>
                  <c:pt idx="7">
                    <c:v>0.13626502821800868</c:v>
                  </c:pt>
                </c:numCache>
              </c:numRef>
            </c:minus>
          </c:errBars>
          <c:cat>
            <c:strRef>
              <c:f>CIs!$A$16:$A$23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CIs!$S$16:$S$23</c:f>
              <c:numCache>
                <c:formatCode>0.0</c:formatCode>
                <c:ptCount val="8"/>
                <c:pt idx="0">
                  <c:v>3.3912674862229757</c:v>
                </c:pt>
                <c:pt idx="1">
                  <c:v>3.8515195813391543</c:v>
                </c:pt>
                <c:pt idx="2">
                  <c:v>3.2194394490986449</c:v>
                </c:pt>
                <c:pt idx="3">
                  <c:v>7.893286502947138</c:v>
                </c:pt>
                <c:pt idx="4">
                  <c:v>2.2350615782271555</c:v>
                </c:pt>
                <c:pt idx="5">
                  <c:v>3.3526407395782805</c:v>
                </c:pt>
                <c:pt idx="6">
                  <c:v>2.8952932436808321</c:v>
                </c:pt>
                <c:pt idx="7">
                  <c:v>3.789007304810494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07328"/>
        <c:axId val="120709120"/>
      </c:barChart>
      <c:catAx>
        <c:axId val="1207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09120"/>
        <c:crosses val="autoZero"/>
        <c:auto val="1"/>
        <c:lblAlgn val="ctr"/>
        <c:lblOffset val="100"/>
        <c:noMultiLvlLbl val="0"/>
      </c:catAx>
      <c:valAx>
        <c:axId val="120709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07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CIs!$B$26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CIs!$E$28:$E$35</c:f>
                <c:numCache>
                  <c:formatCode>General</c:formatCode>
                  <c:ptCount val="8"/>
                  <c:pt idx="0">
                    <c:v>0.62872326668338552</c:v>
                  </c:pt>
                  <c:pt idx="1">
                    <c:v>0.4370708098165732</c:v>
                  </c:pt>
                  <c:pt idx="2">
                    <c:v>0.51510646146351924</c:v>
                  </c:pt>
                  <c:pt idx="3">
                    <c:v>0.55299825647828094</c:v>
                  </c:pt>
                  <c:pt idx="4">
                    <c:v>0.40760457776569048</c:v>
                  </c:pt>
                  <c:pt idx="5">
                    <c:v>0.36945363999066583</c:v>
                  </c:pt>
                  <c:pt idx="6">
                    <c:v>0.47058548244772958</c:v>
                  </c:pt>
                  <c:pt idx="7">
                    <c:v>0.17410897698719729</c:v>
                  </c:pt>
                </c:numCache>
              </c:numRef>
            </c:plus>
            <c:minus>
              <c:numRef>
                <c:f>CIs!$E$28:$E$35</c:f>
                <c:numCache>
                  <c:formatCode>General</c:formatCode>
                  <c:ptCount val="8"/>
                  <c:pt idx="0">
                    <c:v>0.62872326668338552</c:v>
                  </c:pt>
                  <c:pt idx="1">
                    <c:v>0.4370708098165732</c:v>
                  </c:pt>
                  <c:pt idx="2">
                    <c:v>0.51510646146351924</c:v>
                  </c:pt>
                  <c:pt idx="3">
                    <c:v>0.55299825647828094</c:v>
                  </c:pt>
                  <c:pt idx="4">
                    <c:v>0.40760457776569048</c:v>
                  </c:pt>
                  <c:pt idx="5">
                    <c:v>0.36945363999066583</c:v>
                  </c:pt>
                  <c:pt idx="6">
                    <c:v>0.47058548244772958</c:v>
                  </c:pt>
                  <c:pt idx="7">
                    <c:v>0.17410897698719729</c:v>
                  </c:pt>
                </c:numCache>
              </c:numRef>
            </c:minus>
          </c:errBars>
          <c:cat>
            <c:strRef>
              <c:f>CIs!$A$28:$A$35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CIs!$C$28:$C$35</c:f>
              <c:numCache>
                <c:formatCode>0.0</c:formatCode>
                <c:ptCount val="8"/>
                <c:pt idx="0">
                  <c:v>5.7227638830012717</c:v>
                </c:pt>
                <c:pt idx="1">
                  <c:v>7.068906822596472</c:v>
                </c:pt>
                <c:pt idx="2">
                  <c:v>7.4213781306197646</c:v>
                </c:pt>
                <c:pt idx="3">
                  <c:v>8.042745182292883</c:v>
                </c:pt>
                <c:pt idx="4">
                  <c:v>5.3139729359890531</c:v>
                </c:pt>
                <c:pt idx="5">
                  <c:v>4.6366308100550695</c:v>
                </c:pt>
                <c:pt idx="6">
                  <c:v>5.6191546505647727</c:v>
                </c:pt>
                <c:pt idx="7">
                  <c:v>6.2503167807901656</c:v>
                </c:pt>
              </c:numCache>
            </c:numRef>
          </c:val>
        </c:ser>
        <c:ser>
          <c:idx val="1"/>
          <c:order val="1"/>
          <c:tx>
            <c:strRef>
              <c:f>CIs!$R$26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CIs!$U$4:$U$11</c:f>
                <c:numCache>
                  <c:formatCode>General</c:formatCode>
                  <c:ptCount val="8"/>
                  <c:pt idx="0">
                    <c:v>0.7940046023978713</c:v>
                  </c:pt>
                  <c:pt idx="1">
                    <c:v>0.5178753749196634</c:v>
                  </c:pt>
                  <c:pt idx="2">
                    <c:v>0.53371405193251498</c:v>
                  </c:pt>
                  <c:pt idx="3">
                    <c:v>0.63133851147460973</c:v>
                  </c:pt>
                  <c:pt idx="4">
                    <c:v>0.41888280003994094</c:v>
                  </c:pt>
                  <c:pt idx="5">
                    <c:v>0.42835502507871936</c:v>
                  </c:pt>
                  <c:pt idx="6">
                    <c:v>0.65999213873812224</c:v>
                  </c:pt>
                  <c:pt idx="7">
                    <c:v>0.20344478967910007</c:v>
                  </c:pt>
                </c:numCache>
              </c:numRef>
            </c:plus>
            <c:minus>
              <c:numRef>
                <c:f>CIs!$U$4:$U$11</c:f>
                <c:numCache>
                  <c:formatCode>General</c:formatCode>
                  <c:ptCount val="8"/>
                  <c:pt idx="0">
                    <c:v>0.7940046023978713</c:v>
                  </c:pt>
                  <c:pt idx="1">
                    <c:v>0.5178753749196634</c:v>
                  </c:pt>
                  <c:pt idx="2">
                    <c:v>0.53371405193251498</c:v>
                  </c:pt>
                  <c:pt idx="3">
                    <c:v>0.63133851147460973</c:v>
                  </c:pt>
                  <c:pt idx="4">
                    <c:v>0.41888280003994094</c:v>
                  </c:pt>
                  <c:pt idx="5">
                    <c:v>0.42835502507871936</c:v>
                  </c:pt>
                  <c:pt idx="6">
                    <c:v>0.65999213873812224</c:v>
                  </c:pt>
                  <c:pt idx="7">
                    <c:v>0.20344478967910007</c:v>
                  </c:pt>
                </c:numCache>
              </c:numRef>
            </c:minus>
          </c:errBars>
          <c:cat>
            <c:strRef>
              <c:f>CIs!$A$28:$A$35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CIs!$S$28:$S$35</c:f>
              <c:numCache>
                <c:formatCode>0.0</c:formatCode>
                <c:ptCount val="8"/>
                <c:pt idx="0">
                  <c:v>6.3749307072749213</c:v>
                </c:pt>
                <c:pt idx="1">
                  <c:v>5.3867873520636005</c:v>
                </c:pt>
                <c:pt idx="2">
                  <c:v>6.9827624018597305</c:v>
                </c:pt>
                <c:pt idx="3">
                  <c:v>7.0152167617908887</c:v>
                </c:pt>
                <c:pt idx="4">
                  <c:v>4.8578379200243269</c:v>
                </c:pt>
                <c:pt idx="5">
                  <c:v>5.3713584614945642</c:v>
                </c:pt>
                <c:pt idx="6">
                  <c:v>6.114402179089125</c:v>
                </c:pt>
                <c:pt idx="7">
                  <c:v>5.9078844729818432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22560"/>
        <c:axId val="120724096"/>
      </c:barChart>
      <c:catAx>
        <c:axId val="1207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24096"/>
        <c:crosses val="autoZero"/>
        <c:auto val="1"/>
        <c:lblAlgn val="ctr"/>
        <c:lblOffset val="100"/>
        <c:noMultiLvlLbl val="0"/>
      </c:catAx>
      <c:valAx>
        <c:axId val="120724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07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CIs!$B$2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CIs!$E$40:$E$47</c:f>
                <c:numCache>
                  <c:formatCode>General</c:formatCode>
                  <c:ptCount val="8"/>
                  <c:pt idx="0">
                    <c:v>0.92948318408601871</c:v>
                  </c:pt>
                  <c:pt idx="1">
                    <c:v>0.63222011211950147</c:v>
                  </c:pt>
                  <c:pt idx="2">
                    <c:v>0.75153157714148477</c:v>
                  </c:pt>
                  <c:pt idx="3">
                    <c:v>1.1404747431128541</c:v>
                  </c:pt>
                  <c:pt idx="4">
                    <c:v>0.56921024375392015</c:v>
                  </c:pt>
                  <c:pt idx="5">
                    <c:v>0.55568773989691778</c:v>
                  </c:pt>
                  <c:pt idx="6">
                    <c:v>0.90302762070584564</c:v>
                  </c:pt>
                  <c:pt idx="7">
                    <c:v>0.28717758066027343</c:v>
                  </c:pt>
                </c:numCache>
              </c:numRef>
            </c:plus>
            <c:minus>
              <c:numRef>
                <c:f>CIs!$E$40:$E$47</c:f>
                <c:numCache>
                  <c:formatCode>General</c:formatCode>
                  <c:ptCount val="8"/>
                  <c:pt idx="0">
                    <c:v>0.92948318408601871</c:v>
                  </c:pt>
                  <c:pt idx="1">
                    <c:v>0.63222011211950147</c:v>
                  </c:pt>
                  <c:pt idx="2">
                    <c:v>0.75153157714148477</c:v>
                  </c:pt>
                  <c:pt idx="3">
                    <c:v>1.1404747431128541</c:v>
                  </c:pt>
                  <c:pt idx="4">
                    <c:v>0.56921024375392015</c:v>
                  </c:pt>
                  <c:pt idx="5">
                    <c:v>0.55568773989691778</c:v>
                  </c:pt>
                  <c:pt idx="6">
                    <c:v>0.90302762070584564</c:v>
                  </c:pt>
                  <c:pt idx="7">
                    <c:v>0.28717758066027343</c:v>
                  </c:pt>
                </c:numCache>
              </c:numRef>
            </c:minus>
          </c:errBars>
          <c:cat>
            <c:strRef>
              <c:f>CIs!$A$4:$A$11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CIs!$C$16:$C$23</c:f>
              <c:numCache>
                <c:formatCode>0.0</c:formatCode>
                <c:ptCount val="8"/>
                <c:pt idx="0">
                  <c:v>3.4238758274366581</c:v>
                </c:pt>
                <c:pt idx="1">
                  <c:v>3.5711663362503421</c:v>
                </c:pt>
                <c:pt idx="2">
                  <c:v>4.052809333742708</c:v>
                </c:pt>
                <c:pt idx="3">
                  <c:v>7.8278983307333743</c:v>
                </c:pt>
                <c:pt idx="4">
                  <c:v>2.9496731032385588</c:v>
                </c:pt>
                <c:pt idx="5">
                  <c:v>3.2242417325306016</c:v>
                </c:pt>
                <c:pt idx="6">
                  <c:v>3.2572048991409357</c:v>
                </c:pt>
                <c:pt idx="7">
                  <c:v>3.9892745750810654</c:v>
                </c:pt>
              </c:numCache>
            </c:numRef>
          </c:val>
        </c:ser>
        <c:ser>
          <c:idx val="1"/>
          <c:order val="1"/>
          <c:tx>
            <c:strRef>
              <c:f>CIs!$R$2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CIs!$U$40:$U$47</c:f>
                <c:numCache>
                  <c:formatCode>General</c:formatCode>
                  <c:ptCount val="8"/>
                  <c:pt idx="0">
                    <c:v>0.8699949552995605</c:v>
                  </c:pt>
                  <c:pt idx="1">
                    <c:v>0.63074744805089544</c:v>
                  </c:pt>
                  <c:pt idx="2">
                    <c:v>0.74919745221041367</c:v>
                  </c:pt>
                  <c:pt idx="3">
                    <c:v>1.0395518681411886</c:v>
                  </c:pt>
                  <c:pt idx="4">
                    <c:v>0.55049851969180175</c:v>
                  </c:pt>
                  <c:pt idx="5">
                    <c:v>0.56545817647987384</c:v>
                  </c:pt>
                  <c:pt idx="6">
                    <c:v>0.94618097304191195</c:v>
                  </c:pt>
                  <c:pt idx="7">
                    <c:v>0.28091130790575392</c:v>
                  </c:pt>
                </c:numCache>
              </c:numRef>
            </c:plus>
            <c:minus>
              <c:numRef>
                <c:f>CIs!$U$40:$U$47</c:f>
                <c:numCache>
                  <c:formatCode>General</c:formatCode>
                  <c:ptCount val="8"/>
                  <c:pt idx="0">
                    <c:v>0.8699949552995605</c:v>
                  </c:pt>
                  <c:pt idx="1">
                    <c:v>0.63074744805089544</c:v>
                  </c:pt>
                  <c:pt idx="2">
                    <c:v>0.74919745221041367</c:v>
                  </c:pt>
                  <c:pt idx="3">
                    <c:v>1.0395518681411886</c:v>
                  </c:pt>
                  <c:pt idx="4">
                    <c:v>0.55049851969180175</c:v>
                  </c:pt>
                  <c:pt idx="5">
                    <c:v>0.56545817647987384</c:v>
                  </c:pt>
                  <c:pt idx="6">
                    <c:v>0.94618097304191195</c:v>
                  </c:pt>
                  <c:pt idx="7">
                    <c:v>0.28091130790575392</c:v>
                  </c:pt>
                </c:numCache>
              </c:numRef>
            </c:minus>
          </c:errBars>
          <c:cat>
            <c:strRef>
              <c:f>CIs!$A$4:$A$11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CIs!$S$16:$S$23</c:f>
              <c:numCache>
                <c:formatCode>0.0</c:formatCode>
                <c:ptCount val="8"/>
                <c:pt idx="0">
                  <c:v>3.3912674862229757</c:v>
                </c:pt>
                <c:pt idx="1">
                  <c:v>3.8515195813391543</c:v>
                </c:pt>
                <c:pt idx="2">
                  <c:v>3.2194394490986449</c:v>
                </c:pt>
                <c:pt idx="3">
                  <c:v>7.893286502947138</c:v>
                </c:pt>
                <c:pt idx="4">
                  <c:v>2.2350615782271555</c:v>
                </c:pt>
                <c:pt idx="5">
                  <c:v>3.3526407395782805</c:v>
                </c:pt>
                <c:pt idx="6">
                  <c:v>2.8952932436808321</c:v>
                </c:pt>
                <c:pt idx="7">
                  <c:v>3.789007304810494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0560"/>
        <c:axId val="120772096"/>
      </c:barChart>
      <c:catAx>
        <c:axId val="1207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2096"/>
        <c:crosses val="autoZero"/>
        <c:auto val="1"/>
        <c:lblAlgn val="ctr"/>
        <c:lblOffset val="100"/>
        <c:noMultiLvlLbl val="0"/>
      </c:catAx>
      <c:valAx>
        <c:axId val="120772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07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CIs!$B$50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CIs!$E$52:$E$59</c:f>
                <c:numCache>
                  <c:formatCode>General</c:formatCode>
                  <c:ptCount val="8"/>
                  <c:pt idx="0">
                    <c:v>0.60899425626980097</c:v>
                  </c:pt>
                  <c:pt idx="1">
                    <c:v>0.40804550671832374</c:v>
                  </c:pt>
                  <c:pt idx="2">
                    <c:v>0.42754967079105732</c:v>
                  </c:pt>
                  <c:pt idx="3">
                    <c:v>0.62462700125618831</c:v>
                  </c:pt>
                  <c:pt idx="4">
                    <c:v>0.35519468259436593</c:v>
                  </c:pt>
                  <c:pt idx="5">
                    <c:v>0.33604688374232117</c:v>
                  </c:pt>
                  <c:pt idx="6">
                    <c:v>0.54785053348010493</c:v>
                  </c:pt>
                  <c:pt idx="7">
                    <c:v>0.16968105560441504</c:v>
                  </c:pt>
                </c:numCache>
              </c:numRef>
            </c:plus>
            <c:minus>
              <c:numRef>
                <c:f>CIs!$E$52:$E$59</c:f>
                <c:numCache>
                  <c:formatCode>General</c:formatCode>
                  <c:ptCount val="8"/>
                  <c:pt idx="0">
                    <c:v>0.60899425626980097</c:v>
                  </c:pt>
                  <c:pt idx="1">
                    <c:v>0.40804550671832374</c:v>
                  </c:pt>
                  <c:pt idx="2">
                    <c:v>0.42754967079105732</c:v>
                  </c:pt>
                  <c:pt idx="3">
                    <c:v>0.62462700125618831</c:v>
                  </c:pt>
                  <c:pt idx="4">
                    <c:v>0.35519468259436593</c:v>
                  </c:pt>
                  <c:pt idx="5">
                    <c:v>0.33604688374232117</c:v>
                  </c:pt>
                  <c:pt idx="6">
                    <c:v>0.54785053348010493</c:v>
                  </c:pt>
                  <c:pt idx="7">
                    <c:v>0.16968105560441504</c:v>
                  </c:pt>
                </c:numCache>
              </c:numRef>
            </c:minus>
          </c:errBars>
          <c:cat>
            <c:strRef>
              <c:f>CIs!$A$52:$A$59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CIs!$C$52:$C$59</c:f>
              <c:numCache>
                <c:formatCode>0.0</c:formatCode>
                <c:ptCount val="8"/>
                <c:pt idx="0">
                  <c:v>5.3477679590439227</c:v>
                </c:pt>
                <c:pt idx="1">
                  <c:v>6.1277209283697465</c:v>
                </c:pt>
                <c:pt idx="2">
                  <c:v>5.0265362515899819</c:v>
                </c:pt>
                <c:pt idx="3">
                  <c:v>10.368695879611034</c:v>
                </c:pt>
                <c:pt idx="4">
                  <c:v>3.9835791394252702</c:v>
                </c:pt>
                <c:pt idx="5">
                  <c:v>3.8020372642451563</c:v>
                </c:pt>
                <c:pt idx="6">
                  <c:v>7.7239566467932725</c:v>
                </c:pt>
                <c:pt idx="7">
                  <c:v>5.9301363919007954</c:v>
                </c:pt>
              </c:numCache>
            </c:numRef>
          </c:val>
        </c:ser>
        <c:ser>
          <c:idx val="1"/>
          <c:order val="1"/>
          <c:tx>
            <c:strRef>
              <c:f>CIs!$R$50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CIs!$U$52:$U$59</c:f>
                <c:numCache>
                  <c:formatCode>General</c:formatCode>
                  <c:ptCount val="8"/>
                  <c:pt idx="0">
                    <c:v>0.53624041451001059</c:v>
                  </c:pt>
                  <c:pt idx="1">
                    <c:v>0.41313882586502437</c:v>
                  </c:pt>
                  <c:pt idx="2">
                    <c:v>0.39607481340845041</c:v>
                  </c:pt>
                  <c:pt idx="3">
                    <c:v>0.61207079048643998</c:v>
                  </c:pt>
                  <c:pt idx="4">
                    <c:v>0.30605628817562414</c:v>
                  </c:pt>
                  <c:pt idx="5">
                    <c:v>0.31969426844392101</c:v>
                  </c:pt>
                  <c:pt idx="6">
                    <c:v>0.53474792931779547</c:v>
                  </c:pt>
                  <c:pt idx="7">
                    <c:v>0.16225170316287763</c:v>
                  </c:pt>
                </c:numCache>
              </c:numRef>
            </c:plus>
            <c:minus>
              <c:numRef>
                <c:f>CIs!$U$52:$U$59</c:f>
                <c:numCache>
                  <c:formatCode>General</c:formatCode>
                  <c:ptCount val="8"/>
                  <c:pt idx="0">
                    <c:v>0.53624041451001059</c:v>
                  </c:pt>
                  <c:pt idx="1">
                    <c:v>0.41313882586502437</c:v>
                  </c:pt>
                  <c:pt idx="2">
                    <c:v>0.39607481340845041</c:v>
                  </c:pt>
                  <c:pt idx="3">
                    <c:v>0.61207079048643998</c:v>
                  </c:pt>
                  <c:pt idx="4">
                    <c:v>0.30605628817562414</c:v>
                  </c:pt>
                  <c:pt idx="5">
                    <c:v>0.31969426844392101</c:v>
                  </c:pt>
                  <c:pt idx="6">
                    <c:v>0.53474792931779547</c:v>
                  </c:pt>
                  <c:pt idx="7">
                    <c:v>0.16225170316287763</c:v>
                  </c:pt>
                </c:numCache>
              </c:numRef>
            </c:minus>
          </c:errBars>
          <c:cat>
            <c:strRef>
              <c:f>CIs!$A$52:$A$59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CIs!$S$52:$S$59</c:f>
              <c:numCache>
                <c:formatCode>0.0</c:formatCode>
                <c:ptCount val="8"/>
                <c:pt idx="0">
                  <c:v>4.0760426517103072</c:v>
                </c:pt>
                <c:pt idx="1">
                  <c:v>6.2879227827062101</c:v>
                </c:pt>
                <c:pt idx="2">
                  <c:v>4.2808895126979252</c:v>
                </c:pt>
                <c:pt idx="3">
                  <c:v>9.9390021764920178</c:v>
                </c:pt>
                <c:pt idx="4">
                  <c:v>2.911661851908165</c:v>
                </c:pt>
                <c:pt idx="5">
                  <c:v>3.4239735212714355</c:v>
                </c:pt>
                <c:pt idx="6">
                  <c:v>7.3429970094668473</c:v>
                </c:pt>
                <c:pt idx="7">
                  <c:v>5.4121611681762944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8016"/>
        <c:axId val="123883904"/>
      </c:barChart>
      <c:catAx>
        <c:axId val="1238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83904"/>
        <c:crosses val="autoZero"/>
        <c:auto val="1"/>
        <c:lblAlgn val="ctr"/>
        <c:lblOffset val="100"/>
        <c:noMultiLvlLbl val="0"/>
      </c:catAx>
      <c:valAx>
        <c:axId val="123883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8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CIs!$B$62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CIs!$E$64:$E$71</c:f>
                <c:numCache>
                  <c:formatCode>General</c:formatCode>
                  <c:ptCount val="8"/>
                  <c:pt idx="0">
                    <c:v>0.45440687709140226</c:v>
                  </c:pt>
                  <c:pt idx="1">
                    <c:v>0.28953824470824641</c:v>
                  </c:pt>
                  <c:pt idx="2">
                    <c:v>0.27837267590842085</c:v>
                  </c:pt>
                  <c:pt idx="3">
                    <c:v>0.41921921017756869</c:v>
                  </c:pt>
                  <c:pt idx="4">
                    <c:v>0.27058154170096715</c:v>
                  </c:pt>
                  <c:pt idx="5">
                    <c:v>0.22868894735371792</c:v>
                  </c:pt>
                  <c:pt idx="6">
                    <c:v>0.35620740379198379</c:v>
                  </c:pt>
                  <c:pt idx="7">
                    <c:v>0.11575076718886912</c:v>
                  </c:pt>
                </c:numCache>
              </c:numRef>
            </c:plus>
            <c:minus>
              <c:numRef>
                <c:f>CIs!$E$64:$E$71</c:f>
                <c:numCache>
                  <c:formatCode>General</c:formatCode>
                  <c:ptCount val="8"/>
                  <c:pt idx="0">
                    <c:v>0.45440687709140226</c:v>
                  </c:pt>
                  <c:pt idx="1">
                    <c:v>0.28953824470824641</c:v>
                  </c:pt>
                  <c:pt idx="2">
                    <c:v>0.27837267590842085</c:v>
                  </c:pt>
                  <c:pt idx="3">
                    <c:v>0.41921921017756869</c:v>
                  </c:pt>
                  <c:pt idx="4">
                    <c:v>0.27058154170096715</c:v>
                  </c:pt>
                  <c:pt idx="5">
                    <c:v>0.22868894735371792</c:v>
                  </c:pt>
                  <c:pt idx="6">
                    <c:v>0.35620740379198379</c:v>
                  </c:pt>
                  <c:pt idx="7">
                    <c:v>0.11575076718886912</c:v>
                  </c:pt>
                </c:numCache>
              </c:numRef>
            </c:minus>
          </c:errBars>
          <c:cat>
            <c:strRef>
              <c:f>CIs!$A$64:$A$71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CIs!$C$64:$C$71</c:f>
              <c:numCache>
                <c:formatCode>0.0</c:formatCode>
                <c:ptCount val="8"/>
                <c:pt idx="0">
                  <c:v>2.8532298561972151</c:v>
                </c:pt>
                <c:pt idx="1">
                  <c:v>2.9904346142806602</c:v>
                </c:pt>
                <c:pt idx="2">
                  <c:v>2.026404666871354</c:v>
                </c:pt>
                <c:pt idx="3">
                  <c:v>4.5024427152905577</c:v>
                </c:pt>
                <c:pt idx="4">
                  <c:v>2.2426638284932339</c:v>
                </c:pt>
                <c:pt idx="5">
                  <c:v>1.6834536479584559</c:v>
                </c:pt>
                <c:pt idx="6">
                  <c:v>3.1238690260766875</c:v>
                </c:pt>
                <c:pt idx="7">
                  <c:v>2.7134978903944647</c:v>
                </c:pt>
              </c:numCache>
            </c:numRef>
          </c:val>
        </c:ser>
        <c:ser>
          <c:idx val="1"/>
          <c:order val="1"/>
          <c:tx>
            <c:strRef>
              <c:f>CIs!$R$62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CIs!$U$64:$U$71</c:f>
                <c:numCache>
                  <c:formatCode>General</c:formatCode>
                  <c:ptCount val="8"/>
                  <c:pt idx="0">
                    <c:v>0.46153560799068094</c:v>
                  </c:pt>
                  <c:pt idx="1">
                    <c:v>0.34806295293709599</c:v>
                  </c:pt>
                  <c:pt idx="2">
                    <c:v>0.32098383337016845</c:v>
                  </c:pt>
                  <c:pt idx="3">
                    <c:v>0.48341559074968909</c:v>
                  </c:pt>
                  <c:pt idx="4">
                    <c:v>0.25955770682024637</c:v>
                  </c:pt>
                  <c:pt idx="5">
                    <c:v>0.26614649091250575</c:v>
                  </c:pt>
                  <c:pt idx="6">
                    <c:v>0.39029005996596045</c:v>
                  </c:pt>
                  <c:pt idx="7">
                    <c:v>0.13030149324182494</c:v>
                  </c:pt>
                </c:numCache>
              </c:numRef>
            </c:plus>
            <c:minus>
              <c:numRef>
                <c:f>CIs!$U$64:$U$71</c:f>
                <c:numCache>
                  <c:formatCode>General</c:formatCode>
                  <c:ptCount val="8"/>
                  <c:pt idx="0">
                    <c:v>0.46153560799068094</c:v>
                  </c:pt>
                  <c:pt idx="1">
                    <c:v>0.34806295293709599</c:v>
                  </c:pt>
                  <c:pt idx="2">
                    <c:v>0.32098383337016845</c:v>
                  </c:pt>
                  <c:pt idx="3">
                    <c:v>0.48341559074968909</c:v>
                  </c:pt>
                  <c:pt idx="4">
                    <c:v>0.25955770682024637</c:v>
                  </c:pt>
                  <c:pt idx="5">
                    <c:v>0.26614649091250575</c:v>
                  </c:pt>
                  <c:pt idx="6">
                    <c:v>0.39029005996596045</c:v>
                  </c:pt>
                  <c:pt idx="7">
                    <c:v>0.13030149324182494</c:v>
                  </c:pt>
                </c:numCache>
              </c:numRef>
            </c:minus>
          </c:errBars>
          <c:cat>
            <c:strRef>
              <c:f>CIs!$A$64:$A$71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CIs!$S$64:$S$71</c:f>
              <c:numCache>
                <c:formatCode>0.0</c:formatCode>
                <c:ptCount val="8"/>
                <c:pt idx="0">
                  <c:v>2.9510548798382628</c:v>
                </c:pt>
                <c:pt idx="1">
                  <c:v>4.3988759169887395</c:v>
                </c:pt>
                <c:pt idx="2">
                  <c:v>2.7457344620378086</c:v>
                </c:pt>
                <c:pt idx="3">
                  <c:v>6.0717588484208749</c:v>
                </c:pt>
                <c:pt idx="4">
                  <c:v>2.0526075718412651</c:v>
                </c:pt>
                <c:pt idx="5">
                  <c:v>2.3254486831968499</c:v>
                </c:pt>
                <c:pt idx="6">
                  <c:v>3.7905483913979312</c:v>
                </c:pt>
                <c:pt idx="7">
                  <c:v>3.4577009564616485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13728"/>
        <c:axId val="123915264"/>
      </c:barChart>
      <c:catAx>
        <c:axId val="12391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15264"/>
        <c:crosses val="autoZero"/>
        <c:auto val="1"/>
        <c:lblAlgn val="ctr"/>
        <c:lblOffset val="100"/>
        <c:noMultiLvlLbl val="0"/>
      </c:catAx>
      <c:valAx>
        <c:axId val="1239152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9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CIs!$B$74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CIs!$E$76:$E$83</c:f>
                <c:numCache>
                  <c:formatCode>General</c:formatCode>
                  <c:ptCount val="8"/>
                  <c:pt idx="0">
                    <c:v>1.5706884288623755</c:v>
                  </c:pt>
                  <c:pt idx="1">
                    <c:v>1.0253967301099891</c:v>
                  </c:pt>
                  <c:pt idx="2">
                    <c:v>1.0186235901885894</c:v>
                  </c:pt>
                  <c:pt idx="3">
                    <c:v>1.3638468777999151</c:v>
                  </c:pt>
                  <c:pt idx="4">
                    <c:v>0.82002641780195162</c:v>
                  </c:pt>
                  <c:pt idx="5">
                    <c:v>0.85824541284773659</c:v>
                  </c:pt>
                  <c:pt idx="6">
                    <c:v>1.3708745725918661</c:v>
                  </c:pt>
                  <c:pt idx="7">
                    <c:v>0.41552788566476551</c:v>
                  </c:pt>
                </c:numCache>
              </c:numRef>
            </c:plus>
            <c:minus>
              <c:numRef>
                <c:f>CIs!$E$76:$E$83</c:f>
                <c:numCache>
                  <c:formatCode>General</c:formatCode>
                  <c:ptCount val="8"/>
                  <c:pt idx="0">
                    <c:v>1.5706884288623755</c:v>
                  </c:pt>
                  <c:pt idx="1">
                    <c:v>1.0253967301099891</c:v>
                  </c:pt>
                  <c:pt idx="2">
                    <c:v>1.0186235901885894</c:v>
                  </c:pt>
                  <c:pt idx="3">
                    <c:v>1.3638468777999151</c:v>
                  </c:pt>
                  <c:pt idx="4">
                    <c:v>0.82002641780195162</c:v>
                  </c:pt>
                  <c:pt idx="5">
                    <c:v>0.85824541284773659</c:v>
                  </c:pt>
                  <c:pt idx="6">
                    <c:v>1.3708745725918661</c:v>
                  </c:pt>
                  <c:pt idx="7">
                    <c:v>0.41552788566476551</c:v>
                  </c:pt>
                </c:numCache>
              </c:numRef>
            </c:minus>
          </c:errBars>
          <c:cat>
            <c:strRef>
              <c:f>CIs!$A$76:$A$83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CIs!$C$76:$C$83</c:f>
              <c:numCache>
                <c:formatCode>0.0</c:formatCode>
                <c:ptCount val="8"/>
                <c:pt idx="0">
                  <c:v>39.505005380376303</c:v>
                </c:pt>
                <c:pt idx="1">
                  <c:v>41.812683981817088</c:v>
                </c:pt>
                <c:pt idx="2">
                  <c:v>30.78205184437914</c:v>
                </c:pt>
                <c:pt idx="3">
                  <c:v>53.478183703399253</c:v>
                </c:pt>
                <c:pt idx="4">
                  <c:v>22.761137296639802</c:v>
                </c:pt>
                <c:pt idx="5">
                  <c:v>26.785459525779668</c:v>
                </c:pt>
                <c:pt idx="6">
                  <c:v>52.943865597439952</c:v>
                </c:pt>
                <c:pt idx="7">
                  <c:v>37.369625388944996</c:v>
                </c:pt>
              </c:numCache>
            </c:numRef>
          </c:val>
        </c:ser>
        <c:ser>
          <c:idx val="1"/>
          <c:order val="1"/>
          <c:tx>
            <c:strRef>
              <c:f>CIs!$R$74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CIs!$U$76:$U$83</c:f>
                <c:numCache>
                  <c:formatCode>General</c:formatCode>
                  <c:ptCount val="8"/>
                  <c:pt idx="0">
                    <c:v>1.4150300259764563</c:v>
                  </c:pt>
                  <c:pt idx="1">
                    <c:v>0.91143899199102663</c:v>
                  </c:pt>
                  <c:pt idx="2">
                    <c:v>0.91705120950185659</c:v>
                  </c:pt>
                  <c:pt idx="3">
                    <c:v>1.2555040729689608</c:v>
                  </c:pt>
                  <c:pt idx="4">
                    <c:v>0.78810329444881333</c:v>
                  </c:pt>
                  <c:pt idx="5">
                    <c:v>0.79891216237232499</c:v>
                  </c:pt>
                  <c:pt idx="6">
                    <c:v>1.1586860434754485</c:v>
                  </c:pt>
                  <c:pt idx="7">
                    <c:v>0.37429418631932165</c:v>
                  </c:pt>
                </c:numCache>
              </c:numRef>
            </c:plus>
            <c:minus>
              <c:numRef>
                <c:f>CIs!$U$76:$U$83</c:f>
                <c:numCache>
                  <c:formatCode>General</c:formatCode>
                  <c:ptCount val="8"/>
                  <c:pt idx="0">
                    <c:v>1.4150300259764563</c:v>
                  </c:pt>
                  <c:pt idx="1">
                    <c:v>0.91143899199102663</c:v>
                  </c:pt>
                  <c:pt idx="2">
                    <c:v>0.91705120950185659</c:v>
                  </c:pt>
                  <c:pt idx="3">
                    <c:v>1.2555040729689608</c:v>
                  </c:pt>
                  <c:pt idx="4">
                    <c:v>0.78810329444881333</c:v>
                  </c:pt>
                  <c:pt idx="5">
                    <c:v>0.79891216237232499</c:v>
                  </c:pt>
                  <c:pt idx="6">
                    <c:v>1.1586860434754485</c:v>
                  </c:pt>
                  <c:pt idx="7">
                    <c:v>0.37429418631932165</c:v>
                  </c:pt>
                </c:numCache>
              </c:numRef>
            </c:minus>
          </c:errBars>
          <c:cat>
            <c:strRef>
              <c:f>CIs!$A$76:$A$83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CIs!$S$76:$S$83</c:f>
              <c:numCache>
                <c:formatCode>0.0</c:formatCode>
                <c:ptCount val="8"/>
                <c:pt idx="0">
                  <c:v>31.646395147878827</c:v>
                </c:pt>
                <c:pt idx="1">
                  <c:v>32.607752434734429</c:v>
                </c:pt>
                <c:pt idx="2">
                  <c:v>24.694065529189878</c:v>
                </c:pt>
                <c:pt idx="3">
                  <c:v>44.790897966427842</c:v>
                </c:pt>
                <c:pt idx="4">
                  <c:v>20.951801733313062</c:v>
                </c:pt>
                <c:pt idx="5">
                  <c:v>23.061888321396982</c:v>
                </c:pt>
                <c:pt idx="6">
                  <c:v>36.991180784395894</c:v>
                </c:pt>
                <c:pt idx="7">
                  <c:v>30.051216500045122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49440"/>
        <c:axId val="123950976"/>
      </c:barChart>
      <c:catAx>
        <c:axId val="1239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50976"/>
        <c:crosses val="autoZero"/>
        <c:auto val="1"/>
        <c:lblAlgn val="ctr"/>
        <c:lblOffset val="100"/>
        <c:noMultiLvlLbl val="0"/>
      </c:catAx>
      <c:valAx>
        <c:axId val="123950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CIs!$B$86</c:f>
              <c:strCache>
                <c:ptCount val="1"/>
                <c:pt idx="0">
                  <c:v>2008/09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CIs!$E$88:$E$95</c:f>
                <c:numCache>
                  <c:formatCode>General</c:formatCode>
                  <c:ptCount val="8"/>
                  <c:pt idx="0">
                    <c:v>1.047622821294862</c:v>
                  </c:pt>
                  <c:pt idx="1">
                    <c:v>0.62224004698685143</c:v>
                  </c:pt>
                  <c:pt idx="2">
                    <c:v>0.60354328568246096</c:v>
                  </c:pt>
                  <c:pt idx="3">
                    <c:v>0.7164162425762548</c:v>
                  </c:pt>
                  <c:pt idx="4">
                    <c:v>0.54765298436919885</c:v>
                  </c:pt>
                  <c:pt idx="5">
                    <c:v>0.53263222660190301</c:v>
                  </c:pt>
                  <c:pt idx="6">
                    <c:v>0.82180005171676029</c:v>
                  </c:pt>
                  <c:pt idx="7">
                    <c:v>0.24854808869560507</c:v>
                  </c:pt>
                </c:numCache>
              </c:numRef>
            </c:plus>
            <c:minus>
              <c:numRef>
                <c:f>CIs!$E$88:$E$95</c:f>
                <c:numCache>
                  <c:formatCode>General</c:formatCode>
                  <c:ptCount val="8"/>
                  <c:pt idx="0">
                    <c:v>1.047622821294862</c:v>
                  </c:pt>
                  <c:pt idx="1">
                    <c:v>0.62224004698685143</c:v>
                  </c:pt>
                  <c:pt idx="2">
                    <c:v>0.60354328568246096</c:v>
                  </c:pt>
                  <c:pt idx="3">
                    <c:v>0.7164162425762548</c:v>
                  </c:pt>
                  <c:pt idx="4">
                    <c:v>0.54765298436919885</c:v>
                  </c:pt>
                  <c:pt idx="5">
                    <c:v>0.53263222660190301</c:v>
                  </c:pt>
                  <c:pt idx="6">
                    <c:v>0.82180005171676029</c:v>
                  </c:pt>
                  <c:pt idx="7">
                    <c:v>0.24854808869560507</c:v>
                  </c:pt>
                </c:numCache>
              </c:numRef>
            </c:minus>
          </c:errBars>
          <c:cat>
            <c:strRef>
              <c:f>CIs!$A$88:$A$95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CIs!$C$88:$C$95</c:f>
              <c:numCache>
                <c:formatCode>0.0</c:formatCode>
                <c:ptCount val="8"/>
                <c:pt idx="0">
                  <c:v>16.793295725046466</c:v>
                </c:pt>
                <c:pt idx="1">
                  <c:v>14.711870289898606</c:v>
                </c:pt>
                <c:pt idx="2">
                  <c:v>10.325014255011185</c:v>
                </c:pt>
                <c:pt idx="3">
                  <c:v>13.796904337104051</c:v>
                </c:pt>
                <c:pt idx="4">
                  <c:v>9.8297095940398354</c:v>
                </c:pt>
                <c:pt idx="5">
                  <c:v>9.9295232116871635</c:v>
                </c:pt>
                <c:pt idx="6">
                  <c:v>17.990818872740434</c:v>
                </c:pt>
                <c:pt idx="7">
                  <c:v>12.933309762782182</c:v>
                </c:pt>
              </c:numCache>
            </c:numRef>
          </c:val>
        </c:ser>
        <c:ser>
          <c:idx val="1"/>
          <c:order val="1"/>
          <c:tx>
            <c:strRef>
              <c:f>CIs!$R$86</c:f>
              <c:strCache>
                <c:ptCount val="1"/>
                <c:pt idx="0">
                  <c:v>2012/13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CIs!$U$88:$U$95</c:f>
                <c:numCache>
                  <c:formatCode>General</c:formatCode>
                  <c:ptCount val="8"/>
                  <c:pt idx="0">
                    <c:v>0.75148912582700866</c:v>
                  </c:pt>
                  <c:pt idx="1">
                    <c:v>0.45381086423644579</c:v>
                  </c:pt>
                  <c:pt idx="2">
                    <c:v>0.39219491761367919</c:v>
                  </c:pt>
                  <c:pt idx="3">
                    <c:v>0.55972353965070099</c:v>
                  </c:pt>
                  <c:pt idx="4">
                    <c:v>0.38901252690413468</c:v>
                  </c:pt>
                  <c:pt idx="5">
                    <c:v>0.39666591043105015</c:v>
                  </c:pt>
                  <c:pt idx="6">
                    <c:v>0.52536814964429546</c:v>
                  </c:pt>
                  <c:pt idx="7">
                    <c:v>0.17567062216030571</c:v>
                  </c:pt>
                </c:numCache>
              </c:numRef>
            </c:plus>
            <c:minus>
              <c:numRef>
                <c:f>CIs!$U$88:$U$95</c:f>
                <c:numCache>
                  <c:formatCode>General</c:formatCode>
                  <c:ptCount val="8"/>
                  <c:pt idx="0">
                    <c:v>0.75148912582700866</c:v>
                  </c:pt>
                  <c:pt idx="1">
                    <c:v>0.45381086423644579</c:v>
                  </c:pt>
                  <c:pt idx="2">
                    <c:v>0.39219491761367919</c:v>
                  </c:pt>
                  <c:pt idx="3">
                    <c:v>0.55972353965070099</c:v>
                  </c:pt>
                  <c:pt idx="4">
                    <c:v>0.38901252690413468</c:v>
                  </c:pt>
                  <c:pt idx="5">
                    <c:v>0.39666591043105015</c:v>
                  </c:pt>
                  <c:pt idx="6">
                    <c:v>0.52536814964429546</c:v>
                  </c:pt>
                  <c:pt idx="7">
                    <c:v>0.17567062216030571</c:v>
                  </c:pt>
                </c:numCache>
              </c:numRef>
            </c:minus>
          </c:errBars>
          <c:cat>
            <c:strRef>
              <c:f>CIs!$A$88:$A$95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CIs!$S$88:$S$95</c:f>
              <c:numCache>
                <c:formatCode>0.0</c:formatCode>
                <c:ptCount val="8"/>
                <c:pt idx="0">
                  <c:v>8.3477353507027097</c:v>
                </c:pt>
                <c:pt idx="1">
                  <c:v>7.6429634673021338</c:v>
                </c:pt>
                <c:pt idx="2">
                  <c:v>4.1931663669459187</c:v>
                </c:pt>
                <c:pt idx="3">
                  <c:v>8.248250866393283</c:v>
                </c:pt>
                <c:pt idx="4">
                  <c:v>4.8198266686939339</c:v>
                </c:pt>
                <c:pt idx="5">
                  <c:v>5.3784917396638798</c:v>
                </c:pt>
                <c:pt idx="6">
                  <c:v>7.0763252633383491</c:v>
                </c:pt>
                <c:pt idx="7">
                  <c:v>6.3652850285380858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88992"/>
        <c:axId val="123990784"/>
      </c:barChart>
      <c:catAx>
        <c:axId val="1239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90784"/>
        <c:crosses val="autoZero"/>
        <c:auto val="1"/>
        <c:lblAlgn val="ctr"/>
        <c:lblOffset val="100"/>
        <c:noMultiLvlLbl val="0"/>
      </c:catAx>
      <c:valAx>
        <c:axId val="123990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9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Districts!$A$4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(Districts!$C$4,Districts!$E$4,Districts!$G$4,Districts!$I$4,Districts!$K$4)</c:f>
              <c:numCache>
                <c:formatCode>0.0</c:formatCode>
                <c:ptCount val="5"/>
                <c:pt idx="0">
                  <c:v>16.075912218345454</c:v>
                </c:pt>
                <c:pt idx="1">
                  <c:v>13.190074020934556</c:v>
                </c:pt>
                <c:pt idx="2">
                  <c:v>11.706394495712003</c:v>
                </c:pt>
                <c:pt idx="3">
                  <c:v>10.842273453549417</c:v>
                </c:pt>
                <c:pt idx="4">
                  <c:v>9.3748980989337074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Districts!$A$5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(Districts!$C$5,Districts!$E$5,Districts!$G$5,Districts!$I$5,Districts!$K$5)</c:f>
              <c:numCache>
                <c:formatCode>0.0</c:formatCode>
                <c:ptCount val="5"/>
                <c:pt idx="0">
                  <c:v>16.147011901662761</c:v>
                </c:pt>
                <c:pt idx="1">
                  <c:v>15.152425389323881</c:v>
                </c:pt>
                <c:pt idx="2">
                  <c:v>12.829498501445155</c:v>
                </c:pt>
                <c:pt idx="3">
                  <c:v>11.841587066370293</c:v>
                </c:pt>
                <c:pt idx="4">
                  <c:v>10.052666359613111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Districts!$A$6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(Districts!$C$6,Districts!$E$6,Districts!$G$6,Districts!$I$6,Districts!$K$6)</c:f>
              <c:numCache>
                <c:formatCode>0.0</c:formatCode>
                <c:ptCount val="5"/>
                <c:pt idx="0">
                  <c:v>11.72858458704329</c:v>
                </c:pt>
                <c:pt idx="1">
                  <c:v>10.833808500372824</c:v>
                </c:pt>
                <c:pt idx="2">
                  <c:v>9.8513092679503487</c:v>
                </c:pt>
                <c:pt idx="3">
                  <c:v>8.5793236545462523</c:v>
                </c:pt>
                <c:pt idx="4">
                  <c:v>7.9915785780078075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Districts!$A$7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(Districts!$C$7,Districts!$E$7,Districts!$G$7,Districts!$I$7,Districts!$K$7)</c:f>
              <c:numCache>
                <c:formatCode>0.0</c:formatCode>
                <c:ptCount val="5"/>
                <c:pt idx="0">
                  <c:v>14.964550269492682</c:v>
                </c:pt>
                <c:pt idx="1">
                  <c:v>14.207915705304849</c:v>
                </c:pt>
                <c:pt idx="2">
                  <c:v>12.918834595947802</c:v>
                </c:pt>
                <c:pt idx="3">
                  <c:v>12.666623074551858</c:v>
                </c:pt>
                <c:pt idx="4">
                  <c:v>10.60222506608876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Districts!$A$8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(Districts!$C$8,Districts!$E$8,Districts!$G$8,Districts!$I$8,Districts!$K$8)</c:f>
              <c:numCache>
                <c:formatCode>0.0</c:formatCode>
                <c:ptCount val="5"/>
                <c:pt idx="0">
                  <c:v>10.597536870913791</c:v>
                </c:pt>
                <c:pt idx="1">
                  <c:v>9.0314733161015663</c:v>
                </c:pt>
                <c:pt idx="2">
                  <c:v>7.9367492777862241</c:v>
                </c:pt>
                <c:pt idx="3">
                  <c:v>7.4578075110232627</c:v>
                </c:pt>
                <c:pt idx="4">
                  <c:v>5.6256651968982814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Districts!$A$9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(Districts!$C$9,Districts!$E$9,Districts!$G$9,Districts!$I$9,Districts!$K$9)</c:f>
              <c:numCache>
                <c:formatCode>0.0</c:formatCode>
                <c:ptCount val="5"/>
                <c:pt idx="0">
                  <c:v>11.070847718777642</c:v>
                </c:pt>
                <c:pt idx="1">
                  <c:v>9.1377293348931428</c:v>
                </c:pt>
                <c:pt idx="2">
                  <c:v>7.9322053242788257</c:v>
                </c:pt>
                <c:pt idx="3">
                  <c:v>7.1546780038234372</c:v>
                </c:pt>
                <c:pt idx="4">
                  <c:v>6.3129511798442088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Districts!$A$10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(Districts!$C$10,Districts!$E$10,Districts!$G$10,Districts!$I$10,Districts!$K$10)</c:f>
              <c:numCache>
                <c:formatCode>0.0</c:formatCode>
                <c:ptCount val="5"/>
                <c:pt idx="0">
                  <c:v>18.724166174593801</c:v>
                </c:pt>
                <c:pt idx="1">
                  <c:v>16.400312386902609</c:v>
                </c:pt>
                <c:pt idx="2">
                  <c:v>15.343149393321779</c:v>
                </c:pt>
                <c:pt idx="3">
                  <c:v>13.885978780548202</c:v>
                </c:pt>
                <c:pt idx="4">
                  <c:v>11.390693156060115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Districts!$A$11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(Districts!$C$11,Districts!$E$11,Districts!$G$11,Districts!$I$11,Districts!$K$11)</c:f>
              <c:numCache>
                <c:formatCode>0.0</c:formatCode>
                <c:ptCount val="5"/>
                <c:pt idx="0">
                  <c:v>13.914866630651524</c:v>
                </c:pt>
                <c:pt idx="1">
                  <c:v>12.394318837856448</c:v>
                </c:pt>
                <c:pt idx="2">
                  <c:v>11.018408518034562</c:v>
                </c:pt>
                <c:pt idx="3">
                  <c:v>10.155528551066299</c:v>
                </c:pt>
                <c:pt idx="4">
                  <c:v>8.5892407027155997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9648"/>
        <c:axId val="120941184"/>
      </c:lineChart>
      <c:catAx>
        <c:axId val="1209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41184"/>
        <c:crosses val="autoZero"/>
        <c:auto val="1"/>
        <c:lblAlgn val="ctr"/>
        <c:lblOffset val="100"/>
        <c:noMultiLvlLbl val="0"/>
      </c:catAx>
      <c:valAx>
        <c:axId val="1209411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09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Districts!$A$16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(Districts!$C$16,Districts!$E$16,Districts!$G$16,Districts!$I$16,Districts!$K$16)</c:f>
              <c:numCache>
                <c:formatCode>0.0</c:formatCode>
                <c:ptCount val="5"/>
                <c:pt idx="0">
                  <c:v>3.4238758274366581</c:v>
                </c:pt>
                <c:pt idx="1">
                  <c:v>3.0488799034793099</c:v>
                </c:pt>
                <c:pt idx="2">
                  <c:v>4.4673427462744968</c:v>
                </c:pt>
                <c:pt idx="3">
                  <c:v>4.7282094759839568</c:v>
                </c:pt>
                <c:pt idx="4">
                  <c:v>3.3912674862229757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Districts!$A$17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(Districts!$C$17,Districts!$E$17,Districts!$G$17,Districts!$I$17,Districts!$K$17)</c:f>
              <c:numCache>
                <c:formatCode>0.0</c:formatCode>
                <c:ptCount val="5"/>
                <c:pt idx="0">
                  <c:v>3.5711663362503421</c:v>
                </c:pt>
                <c:pt idx="1">
                  <c:v>3.6245669543624968</c:v>
                </c:pt>
                <c:pt idx="2">
                  <c:v>3.8114691177550379</c:v>
                </c:pt>
                <c:pt idx="3">
                  <c:v>4.9262070208462667</c:v>
                </c:pt>
                <c:pt idx="4">
                  <c:v>3.8515195813391543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Districts!$A$18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(Districts!$C$18,Districts!$E$18,Districts!$G$18,Districts!$I$18,Districts!$K$18)</c:f>
              <c:numCache>
                <c:formatCode>0.0</c:formatCode>
                <c:ptCount val="5"/>
                <c:pt idx="0">
                  <c:v>4.052809333742708</c:v>
                </c:pt>
                <c:pt idx="1">
                  <c:v>3.5089258300802668</c:v>
                </c:pt>
                <c:pt idx="2">
                  <c:v>3.7194613798850829</c:v>
                </c:pt>
                <c:pt idx="3">
                  <c:v>3.3948857406026582</c:v>
                </c:pt>
                <c:pt idx="4">
                  <c:v>3.2194394490986449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Districts!$A$19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(Districts!$C$19,Districts!$E$19,Districts!$G$19,Districts!$I$19,Districts!$K$19)</c:f>
              <c:numCache>
                <c:formatCode>0.0</c:formatCode>
                <c:ptCount val="5"/>
                <c:pt idx="0">
                  <c:v>7.8278983307333743</c:v>
                </c:pt>
                <c:pt idx="1">
                  <c:v>4.1381371843853048</c:v>
                </c:pt>
                <c:pt idx="2">
                  <c:v>5.7915238246476042</c:v>
                </c:pt>
                <c:pt idx="3">
                  <c:v>5.2497361120192796</c:v>
                </c:pt>
                <c:pt idx="4">
                  <c:v>7.893286502947138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Districts!$A$20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(Districts!$C$20,Districts!$E$20,Districts!$G$20,Districts!$I$20,Districts!$K$20)</c:f>
              <c:numCache>
                <c:formatCode>0.0</c:formatCode>
                <c:ptCount val="5"/>
                <c:pt idx="0">
                  <c:v>2.9496731032385588</c:v>
                </c:pt>
                <c:pt idx="1">
                  <c:v>2.7216055952561957</c:v>
                </c:pt>
                <c:pt idx="2">
                  <c:v>2.4783335867416758</c:v>
                </c:pt>
                <c:pt idx="3">
                  <c:v>2.5163448380720692</c:v>
                </c:pt>
                <c:pt idx="4">
                  <c:v>2.2350615782271555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Districts!$A$21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(Districts!$C$21,Districts!$E$21,Districts!$G$21,Districts!$I$21,Districts!$K$21)</c:f>
              <c:numCache>
                <c:formatCode>0.0</c:formatCode>
                <c:ptCount val="5"/>
                <c:pt idx="0">
                  <c:v>3.2242417325306016</c:v>
                </c:pt>
                <c:pt idx="1">
                  <c:v>2.9246440494193511</c:v>
                </c:pt>
                <c:pt idx="2">
                  <c:v>3.3883071304248582</c:v>
                </c:pt>
                <c:pt idx="3">
                  <c:v>3.0316432219590834</c:v>
                </c:pt>
                <c:pt idx="4">
                  <c:v>3.3526407395782805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Districts!$A$22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(Districts!$C$22,Districts!$E$22,Districts!$G$22,Districts!$I$22,Districts!$K$22)</c:f>
              <c:numCache>
                <c:formatCode>0.0</c:formatCode>
                <c:ptCount val="5"/>
                <c:pt idx="0">
                  <c:v>3.2572048991409357</c:v>
                </c:pt>
                <c:pt idx="1">
                  <c:v>3.8953122916626985</c:v>
                </c:pt>
                <c:pt idx="2">
                  <c:v>4.2286519743233209</c:v>
                </c:pt>
                <c:pt idx="3">
                  <c:v>3.5810205908683974</c:v>
                </c:pt>
                <c:pt idx="4">
                  <c:v>2.8952932436808321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Districts!$A$23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(Districts!$C$23,Districts!$E$23,Districts!$G$23,Districts!$I$23,Districts!$K$23)</c:f>
              <c:numCache>
                <c:formatCode>0.0</c:formatCode>
                <c:ptCount val="5"/>
                <c:pt idx="0">
                  <c:v>3.9892745750810654</c:v>
                </c:pt>
                <c:pt idx="1">
                  <c:v>3.3995987237288285</c:v>
                </c:pt>
                <c:pt idx="2">
                  <c:v>3.8743063273331448</c:v>
                </c:pt>
                <c:pt idx="3">
                  <c:v>3.8434008843901553</c:v>
                </c:pt>
                <c:pt idx="4">
                  <c:v>3.789007304810494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6064"/>
        <c:axId val="121177600"/>
      </c:lineChart>
      <c:catAx>
        <c:axId val="1211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77600"/>
        <c:crosses val="autoZero"/>
        <c:auto val="1"/>
        <c:lblAlgn val="ctr"/>
        <c:lblOffset val="100"/>
        <c:noMultiLvlLbl val="0"/>
      </c:catAx>
      <c:valAx>
        <c:axId val="121177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Districts!$A$28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(Districts!$C$28,Districts!$E$28,Districts!$G$28,Districts!$I$28,Districts!$K$28)</c:f>
              <c:numCache>
                <c:formatCode>0.0</c:formatCode>
                <c:ptCount val="5"/>
                <c:pt idx="0">
                  <c:v>5.7227638830012717</c:v>
                </c:pt>
                <c:pt idx="1">
                  <c:v>5.5597221769328593</c:v>
                </c:pt>
                <c:pt idx="2">
                  <c:v>6.9781850197280457</c:v>
                </c:pt>
                <c:pt idx="3">
                  <c:v>5.7064597123944303</c:v>
                </c:pt>
                <c:pt idx="4">
                  <c:v>6.3749307072749213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Districts!$A$29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(Districts!$C$29,Districts!$E$29,Districts!$G$29,Districts!$I$29,Districts!$K$29)</c:f>
              <c:numCache>
                <c:formatCode>0.0</c:formatCode>
                <c:ptCount val="5"/>
                <c:pt idx="0">
                  <c:v>7.068906822596472</c:v>
                </c:pt>
                <c:pt idx="1">
                  <c:v>7.0221812817483364</c:v>
                </c:pt>
                <c:pt idx="2">
                  <c:v>5.9274686104491661</c:v>
                </c:pt>
                <c:pt idx="3">
                  <c:v>7.829865630694675</c:v>
                </c:pt>
                <c:pt idx="4">
                  <c:v>5.3867873520636005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Districts!$A$30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(Districts!$C$30,Districts!$E$30,Districts!$G$30,Districts!$I$30,Districts!$K$30)</c:f>
              <c:numCache>
                <c:formatCode>0.0</c:formatCode>
                <c:ptCount val="5"/>
                <c:pt idx="0">
                  <c:v>7.4213781306197646</c:v>
                </c:pt>
                <c:pt idx="1">
                  <c:v>6.675731391727707</c:v>
                </c:pt>
                <c:pt idx="2">
                  <c:v>6.1844817755164696</c:v>
                </c:pt>
                <c:pt idx="3">
                  <c:v>7.1055748059125401</c:v>
                </c:pt>
                <c:pt idx="4">
                  <c:v>6.9827624018597305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Districts!$A$31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(Districts!$C$31,Districts!$E$31,Districts!$G$31,Districts!$I$31,Districts!$K$31)</c:f>
              <c:numCache>
                <c:formatCode>0.0</c:formatCode>
                <c:ptCount val="5"/>
                <c:pt idx="0">
                  <c:v>8.042745182292883</c:v>
                </c:pt>
                <c:pt idx="1">
                  <c:v>6.2118763603075111</c:v>
                </c:pt>
                <c:pt idx="2">
                  <c:v>6.791028742772272</c:v>
                </c:pt>
                <c:pt idx="3">
                  <c:v>6.734981738017618</c:v>
                </c:pt>
                <c:pt idx="4">
                  <c:v>7.0152167617908887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Districts!$A$32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(Districts!$C$32,Districts!$E$32,Districts!$G$32,Districts!$I$32,Districts!$K$32)</c:f>
              <c:numCache>
                <c:formatCode>0.0</c:formatCode>
                <c:ptCount val="5"/>
                <c:pt idx="0">
                  <c:v>5.3139729359890531</c:v>
                </c:pt>
                <c:pt idx="1">
                  <c:v>4.5765546601794131</c:v>
                </c:pt>
                <c:pt idx="2">
                  <c:v>4.8426334194921701</c:v>
                </c:pt>
                <c:pt idx="3">
                  <c:v>4.9794739242815869</c:v>
                </c:pt>
                <c:pt idx="4">
                  <c:v>4.8578379200243269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Districts!$A$33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(Districts!$C$33,Districts!$E$33,Districts!$G$33,Districts!$I$33,Districts!$K$33)</c:f>
              <c:numCache>
                <c:formatCode>0.0</c:formatCode>
                <c:ptCount val="5"/>
                <c:pt idx="0">
                  <c:v>4.6366308100550695</c:v>
                </c:pt>
                <c:pt idx="1">
                  <c:v>4.8506291551345333</c:v>
                </c:pt>
                <c:pt idx="2">
                  <c:v>3.9732359403087281</c:v>
                </c:pt>
                <c:pt idx="3">
                  <c:v>4.5581647501925984</c:v>
                </c:pt>
                <c:pt idx="4">
                  <c:v>5.3713584614945642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Districts!$A$34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(Districts!$C$34,Districts!$E$34,Districts!$G$34,Districts!$I$34,Districts!$K$34)</c:f>
              <c:numCache>
                <c:formatCode>0.0</c:formatCode>
                <c:ptCount val="5"/>
                <c:pt idx="0">
                  <c:v>5.6191546505647727</c:v>
                </c:pt>
                <c:pt idx="1">
                  <c:v>5.8572544238937878</c:v>
                </c:pt>
                <c:pt idx="2">
                  <c:v>6.0953541972228038</c:v>
                </c:pt>
                <c:pt idx="3">
                  <c:v>6.247738052153375</c:v>
                </c:pt>
                <c:pt idx="4">
                  <c:v>6.114402179089125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Districts!$A$35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(Districts!$C$35,Districts!$E$35,Districts!$G$35,Districts!$I$35,Districts!$K$35)</c:f>
              <c:numCache>
                <c:formatCode>0.0</c:formatCode>
                <c:ptCount val="5"/>
                <c:pt idx="0">
                  <c:v>6.2503167807901656</c:v>
                </c:pt>
                <c:pt idx="1">
                  <c:v>5.8300027567655102</c:v>
                </c:pt>
                <c:pt idx="2">
                  <c:v>5.664349582591087</c:v>
                </c:pt>
                <c:pt idx="3">
                  <c:v>6.1860334594687476</c:v>
                </c:pt>
                <c:pt idx="4">
                  <c:v>5.9078844729818432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7792"/>
        <c:axId val="121219328"/>
      </c:lineChart>
      <c:catAx>
        <c:axId val="1212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19328"/>
        <c:crosses val="autoZero"/>
        <c:auto val="1"/>
        <c:lblAlgn val="ctr"/>
        <c:lblOffset val="100"/>
        <c:noMultiLvlLbl val="0"/>
      </c:catAx>
      <c:valAx>
        <c:axId val="121219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2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Districts!$A$40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(Districts!$C$40,Districts!$E$40,Districts!$G$40,Districts!$I$40,Districts!$K$40)</c:f>
              <c:numCache>
                <c:formatCode>0.0</c:formatCode>
                <c:ptCount val="5"/>
                <c:pt idx="0">
                  <c:v>13.059640656079825</c:v>
                </c:pt>
                <c:pt idx="1">
                  <c:v>11.461831936609384</c:v>
                </c:pt>
                <c:pt idx="2">
                  <c:v>12.684644732122477</c:v>
                </c:pt>
                <c:pt idx="3">
                  <c:v>13.532461603678222</c:v>
                </c:pt>
                <c:pt idx="4">
                  <c:v>11.364006912968337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Districts!$A$41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(Districts!$C$41,Districts!$E$41,Districts!$G$41,Districts!$I$41,Districts!$K$41)</c:f>
              <c:numCache>
                <c:formatCode>0.0</c:formatCode>
                <c:ptCount val="5"/>
                <c:pt idx="0">
                  <c:v>15.205826007436036</c:v>
                </c:pt>
                <c:pt idx="1">
                  <c:v>14.665144749050471</c:v>
                </c:pt>
                <c:pt idx="2">
                  <c:v>14.605069053674296</c:v>
                </c:pt>
                <c:pt idx="3">
                  <c:v>17.3685510409783</c:v>
                </c:pt>
                <c:pt idx="4">
                  <c:v>15.132400157531823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Districts!$A$42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(Districts!$C$42,Districts!$E$42,Districts!$G$42,Districts!$I$42,Districts!$K$42)</c:f>
              <c:numCache>
                <c:formatCode>0.0</c:formatCode>
                <c:ptCount val="5"/>
                <c:pt idx="0">
                  <c:v>16.298960480722837</c:v>
                </c:pt>
                <c:pt idx="1">
                  <c:v>16.851616298960479</c:v>
                </c:pt>
                <c:pt idx="2">
                  <c:v>17.237598140269309</c:v>
                </c:pt>
                <c:pt idx="3">
                  <c:v>17.948155620860565</c:v>
                </c:pt>
                <c:pt idx="4">
                  <c:v>16.193692705820428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Districts!$A$43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(Districts!$C$43,Districts!$E$43,Districts!$G$43,Districts!$I$43,Districts!$K$43)</c:f>
              <c:numCache>
                <c:formatCode>0.0</c:formatCode>
                <c:ptCount val="5"/>
                <c:pt idx="0">
                  <c:v>36.523964765116347</c:v>
                </c:pt>
                <c:pt idx="1">
                  <c:v>32.908932958441149</c:v>
                </c:pt>
                <c:pt idx="2">
                  <c:v>28.285055066182171</c:v>
                </c:pt>
                <c:pt idx="3">
                  <c:v>32.796838948931835</c:v>
                </c:pt>
                <c:pt idx="4">
                  <c:v>30.041194548494669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Districts!$A$44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(Districts!$C$44,Districts!$E$44,Districts!$G$44,Districts!$I$44,Districts!$K$44)</c:f>
              <c:numCache>
                <c:formatCode>0.0</c:formatCode>
                <c:ptCount val="5"/>
                <c:pt idx="0">
                  <c:v>10.650752622776341</c:v>
                </c:pt>
                <c:pt idx="1">
                  <c:v>10.187015356545537</c:v>
                </c:pt>
                <c:pt idx="2">
                  <c:v>11.357761897521666</c:v>
                </c:pt>
                <c:pt idx="3">
                  <c:v>11.167705640869698</c:v>
                </c:pt>
                <c:pt idx="4">
                  <c:v>9.9361410977649385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Districts!$A$45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(Districts!$C$45,Districts!$E$45,Districts!$G$45,Districts!$I$45,Districts!$K$45)</c:f>
              <c:numCache>
                <c:formatCode>0.0</c:formatCode>
                <c:ptCount val="5"/>
                <c:pt idx="0">
                  <c:v>10.842582817359546</c:v>
                </c:pt>
                <c:pt idx="1">
                  <c:v>9.5942591377293365</c:v>
                </c:pt>
                <c:pt idx="2">
                  <c:v>9.8082574828087985</c:v>
                </c:pt>
                <c:pt idx="3">
                  <c:v>11.234913116671898</c:v>
                </c:pt>
                <c:pt idx="4">
                  <c:v>11.242046394841214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Districts!$A$46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(Districts!$C$46,Districts!$E$46,Districts!$G$46,Districts!$I$46,Districts!$K$46)</c:f>
              <c:numCache>
                <c:formatCode>0.0</c:formatCode>
                <c:ptCount val="5"/>
                <c:pt idx="0">
                  <c:v>21.90517914626945</c:v>
                </c:pt>
                <c:pt idx="1">
                  <c:v>21.409931617745098</c:v>
                </c:pt>
                <c:pt idx="2">
                  <c:v>20.914684089220749</c:v>
                </c:pt>
                <c:pt idx="3">
                  <c:v>23.22901388597878</c:v>
                </c:pt>
                <c:pt idx="4">
                  <c:v>24.152841006495361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Districts!$A$47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(Districts!$C$47,Districts!$E$47,Districts!$G$47,Districts!$I$47,Districts!$K$47)</c:f>
              <c:numCache>
                <c:formatCode>0.0</c:formatCode>
                <c:ptCount val="5"/>
                <c:pt idx="0">
                  <c:v>17.391110852878967</c:v>
                </c:pt>
                <c:pt idx="1">
                  <c:v>16.413262638162781</c:v>
                </c:pt>
                <c:pt idx="2">
                  <c:v>16.100499555579727</c:v>
                </c:pt>
                <c:pt idx="3">
                  <c:v>17.890542810837673</c:v>
                </c:pt>
                <c:pt idx="4">
                  <c:v>16.620947214739672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1440"/>
        <c:axId val="121267328"/>
      </c:lineChart>
      <c:catAx>
        <c:axId val="1212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67328"/>
        <c:crosses val="autoZero"/>
        <c:auto val="1"/>
        <c:lblAlgn val="ctr"/>
        <c:lblOffset val="100"/>
        <c:noMultiLvlLbl val="0"/>
      </c:catAx>
      <c:valAx>
        <c:axId val="121267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2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Districts!$A$52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(Districts!$C$52,Districts!$E$52,Districts!$G$52,Districts!$I$52,Districts!$K$52)</c:f>
              <c:numCache>
                <c:formatCode>0.0</c:formatCode>
                <c:ptCount val="5"/>
                <c:pt idx="0">
                  <c:v>5.3477679590439227</c:v>
                </c:pt>
                <c:pt idx="1">
                  <c:v>4.3369093814197672</c:v>
                </c:pt>
                <c:pt idx="2">
                  <c:v>5.2336387647960354</c:v>
                </c:pt>
                <c:pt idx="3">
                  <c:v>4.3043010402060853</c:v>
                </c:pt>
                <c:pt idx="4">
                  <c:v>4.0760426517103072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Districts!$A$53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(Districts!$C$53,Districts!$E$53,Districts!$G$53,Districts!$I$53,Districts!$K$53)</c:f>
              <c:numCache>
                <c:formatCode>0.0</c:formatCode>
                <c:ptCount val="5"/>
                <c:pt idx="0">
                  <c:v>6.1277209283697465</c:v>
                </c:pt>
                <c:pt idx="1">
                  <c:v>6.6083264913791373</c:v>
                </c:pt>
                <c:pt idx="2">
                  <c:v>7.4760865357016506</c:v>
                </c:pt>
                <c:pt idx="3">
                  <c:v>6.594976336851099</c:v>
                </c:pt>
                <c:pt idx="4">
                  <c:v>6.2879227827062101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Districts!$A$54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(Districts!$C$54,Districts!$E$54,Districts!$G$54,Districts!$I$54,Districts!$K$54)</c:f>
              <c:numCache>
                <c:formatCode>0.0</c:formatCode>
                <c:ptCount val="5"/>
                <c:pt idx="0">
                  <c:v>5.0265362515899819</c:v>
                </c:pt>
                <c:pt idx="1">
                  <c:v>4.9914469932891796</c:v>
                </c:pt>
                <c:pt idx="2">
                  <c:v>6.1406202026404664</c:v>
                </c:pt>
                <c:pt idx="3">
                  <c:v>4.7458221851835605</c:v>
                </c:pt>
                <c:pt idx="4">
                  <c:v>4.2808895126979252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Districts!$A$55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(Districts!$C$55,Districts!$E$55,Districts!$G$55,Districts!$I$55,Districts!$K$55)</c:f>
              <c:numCache>
                <c:formatCode>0.0</c:formatCode>
                <c:ptCount val="5"/>
                <c:pt idx="0">
                  <c:v>10.368695879611034</c:v>
                </c:pt>
                <c:pt idx="1">
                  <c:v>9.9576845114102372</c:v>
                </c:pt>
                <c:pt idx="2">
                  <c:v>10.387378214529251</c:v>
                </c:pt>
                <c:pt idx="3">
                  <c:v>10.060437353460435</c:v>
                </c:pt>
                <c:pt idx="4">
                  <c:v>9.9390021764920178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Districts!$A$56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(Districts!$C$56,Districts!$E$56,Districts!$G$56,Districts!$I$56,Districts!$K$56)</c:f>
              <c:numCache>
                <c:formatCode>0.0</c:formatCode>
                <c:ptCount val="5"/>
                <c:pt idx="0">
                  <c:v>3.9835791394252702</c:v>
                </c:pt>
                <c:pt idx="1">
                  <c:v>3.2841721149460241</c:v>
                </c:pt>
                <c:pt idx="2">
                  <c:v>3.2537631138817091</c:v>
                </c:pt>
                <c:pt idx="3">
                  <c:v>3.2841721149460241</c:v>
                </c:pt>
                <c:pt idx="4">
                  <c:v>2.911661851908165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Districts!$A$57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(Districts!$C$57,Districts!$E$57,Districts!$G$57,Districts!$I$57,Districts!$K$57)</c:f>
              <c:numCache>
                <c:formatCode>0.0</c:formatCode>
                <c:ptCount val="5"/>
                <c:pt idx="0">
                  <c:v>3.8020372642451563</c:v>
                </c:pt>
                <c:pt idx="1">
                  <c:v>2.9175107712500354</c:v>
                </c:pt>
                <c:pt idx="2">
                  <c:v>3.0387765001283991</c:v>
                </c:pt>
                <c:pt idx="3">
                  <c:v>3.0459097782977143</c:v>
                </c:pt>
                <c:pt idx="4">
                  <c:v>3.4239735212714355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Districts!$A$58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(Districts!$C$58,Districts!$E$58,Districts!$G$58,Districts!$I$58,Districts!$K$58)</c:f>
              <c:numCache>
                <c:formatCode>0.0</c:formatCode>
                <c:ptCount val="5"/>
                <c:pt idx="0">
                  <c:v>7.7239566467932725</c:v>
                </c:pt>
                <c:pt idx="1">
                  <c:v>8.8001676222404228</c:v>
                </c:pt>
                <c:pt idx="2">
                  <c:v>8.3525400483818739</c:v>
                </c:pt>
                <c:pt idx="3">
                  <c:v>7.0001333358730644</c:v>
                </c:pt>
                <c:pt idx="4">
                  <c:v>7.3429970094668473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Districts!$A$59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(Districts!$C$59,Districts!$E$59,Districts!$G$59,Districts!$I$59,Districts!$K$59)</c:f>
              <c:numCache>
                <c:formatCode>0.0</c:formatCode>
                <c:ptCount val="5"/>
                <c:pt idx="0">
                  <c:v>5.9301363919007954</c:v>
                </c:pt>
                <c:pt idx="1">
                  <c:v>5.7558296937023359</c:v>
                </c:pt>
                <c:pt idx="2">
                  <c:v>6.1613091051143565</c:v>
                </c:pt>
                <c:pt idx="3">
                  <c:v>5.5184758919001782</c:v>
                </c:pt>
                <c:pt idx="4">
                  <c:v>5.4121611681762944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4288"/>
        <c:axId val="121325824"/>
      </c:lineChart>
      <c:catAx>
        <c:axId val="1213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25824"/>
        <c:crosses val="autoZero"/>
        <c:auto val="1"/>
        <c:lblAlgn val="ctr"/>
        <c:lblOffset val="100"/>
        <c:noMultiLvlLbl val="0"/>
      </c:catAx>
      <c:valAx>
        <c:axId val="121325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3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Districts!$A$64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(Districts!$C$64,Districts!$E$64,Districts!$G$64,Districts!$I$64,Districts!$K$64)</c:f>
              <c:numCache>
                <c:formatCode>0.0</c:formatCode>
                <c:ptCount val="5"/>
                <c:pt idx="0">
                  <c:v>2.8532298561972151</c:v>
                </c:pt>
                <c:pt idx="1">
                  <c:v>3.163009097727199</c:v>
                </c:pt>
                <c:pt idx="2">
                  <c:v>3.4727883392571819</c:v>
                </c:pt>
                <c:pt idx="3">
                  <c:v>3.0977924152998337</c:v>
                </c:pt>
                <c:pt idx="4">
                  <c:v>2.9510548798382628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Districts!$A$65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(Districts!$C$65,Districts!$E$65,Districts!$G$65,Districts!$I$65,Districts!$K$65)</c:f>
              <c:numCache>
                <c:formatCode>0.0</c:formatCode>
                <c:ptCount val="5"/>
                <c:pt idx="0">
                  <c:v>2.9904346142806602</c:v>
                </c:pt>
                <c:pt idx="1">
                  <c:v>3.6646174179466127</c:v>
                </c:pt>
                <c:pt idx="2">
                  <c:v>4.3721756079326619</c:v>
                </c:pt>
                <c:pt idx="3">
                  <c:v>4.5857780803812798</c:v>
                </c:pt>
                <c:pt idx="4">
                  <c:v>4.3988759169887395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Districts!$A$66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(Districts!$C$66,Districts!$E$66,Districts!$G$66,Districts!$I$66,Districts!$K$66)</c:f>
              <c:numCache>
                <c:formatCode>0.0</c:formatCode>
                <c:ptCount val="5"/>
                <c:pt idx="0">
                  <c:v>2.026404666871354</c:v>
                </c:pt>
                <c:pt idx="1">
                  <c:v>2.7720514057634107</c:v>
                </c:pt>
                <c:pt idx="2">
                  <c:v>2.6229220579849994</c:v>
                </c:pt>
                <c:pt idx="3">
                  <c:v>2.4825650247817888</c:v>
                </c:pt>
                <c:pt idx="4">
                  <c:v>2.7457344620378086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Districts!$A$67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(Districts!$C$67,Districts!$E$67,Districts!$G$67,Districts!$I$67,Districts!$K$67)</c:f>
              <c:numCache>
                <c:formatCode>0.0</c:formatCode>
                <c:ptCount val="5"/>
                <c:pt idx="0">
                  <c:v>4.5024427152905577</c:v>
                </c:pt>
                <c:pt idx="1">
                  <c:v>4.4650780454541206</c:v>
                </c:pt>
                <c:pt idx="2">
                  <c:v>4.3716663708630303</c:v>
                </c:pt>
                <c:pt idx="3">
                  <c:v>4.5678308875043205</c:v>
                </c:pt>
                <c:pt idx="4">
                  <c:v>6.0717588484208749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Districts!$A$68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(Districts!$C$68,Districts!$E$68,Districts!$G$68,Districts!$I$68,Districts!$K$68)</c:f>
              <c:numCache>
                <c:formatCode>0.0</c:formatCode>
                <c:ptCount val="5"/>
                <c:pt idx="0">
                  <c:v>2.2426638284932339</c:v>
                </c:pt>
                <c:pt idx="1">
                  <c:v>2.174243576098525</c:v>
                </c:pt>
                <c:pt idx="2">
                  <c:v>1.6876995590694845</c:v>
                </c:pt>
                <c:pt idx="3">
                  <c:v>1.8473468146571386</c:v>
                </c:pt>
                <c:pt idx="4">
                  <c:v>2.0526075718412651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Districts!$A$69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(Districts!$C$69,Districts!$E$69,Districts!$G$69,Districts!$I$69,Districts!$K$69)</c:f>
              <c:numCache>
                <c:formatCode>0.0</c:formatCode>
                <c:ptCount val="5"/>
                <c:pt idx="0">
                  <c:v>1.6834536479584559</c:v>
                </c:pt>
                <c:pt idx="1">
                  <c:v>1.8689188803606585</c:v>
                </c:pt>
                <c:pt idx="2">
                  <c:v>1.4623220247096755</c:v>
                </c:pt>
                <c:pt idx="3">
                  <c:v>1.6263874226039319</c:v>
                </c:pt>
                <c:pt idx="4">
                  <c:v>2.3254486831968499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Districts!$A$70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(Districts!$C$70,Districts!$E$70,Districts!$G$70,Districts!$I$70,Districts!$K$70)</c:f>
              <c:numCache>
                <c:formatCode>0.0</c:formatCode>
                <c:ptCount val="5"/>
                <c:pt idx="0">
                  <c:v>3.1238690260766875</c:v>
                </c:pt>
                <c:pt idx="1">
                  <c:v>3.6286405455342003</c:v>
                </c:pt>
                <c:pt idx="2">
                  <c:v>4.2572239471228022</c:v>
                </c:pt>
                <c:pt idx="3">
                  <c:v>3.6572125183336825</c:v>
                </c:pt>
                <c:pt idx="4">
                  <c:v>3.7905483913979312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Districts!$A$71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(Districts!$C$71,Districts!$E$71,Districts!$G$71,Districts!$I$71,Districts!$K$71)</c:f>
              <c:numCache>
                <c:formatCode>0.0</c:formatCode>
                <c:ptCount val="5"/>
                <c:pt idx="0">
                  <c:v>2.7134978903944647</c:v>
                </c:pt>
                <c:pt idx="1">
                  <c:v>3.0485128918964692</c:v>
                </c:pt>
                <c:pt idx="2">
                  <c:v>3.1016702537584111</c:v>
                </c:pt>
                <c:pt idx="3">
                  <c:v>3.0954891651698131</c:v>
                </c:pt>
                <c:pt idx="4">
                  <c:v>3.4577009564616485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63840"/>
        <c:axId val="121369728"/>
      </c:lineChart>
      <c:catAx>
        <c:axId val="1213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69728"/>
        <c:crosses val="autoZero"/>
        <c:auto val="1"/>
        <c:lblAlgn val="ctr"/>
        <c:lblOffset val="100"/>
        <c:noMultiLvlLbl val="0"/>
      </c:catAx>
      <c:valAx>
        <c:axId val="121369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3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Districts!$A$76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(Districts!$C$76,Districts!$E$76,Districts!$G$76,Districts!$I$76,Districts!$K$76)</c:f>
              <c:numCache>
                <c:formatCode>0.0</c:formatCode>
                <c:ptCount val="5"/>
                <c:pt idx="0">
                  <c:v>39.505005380376303</c:v>
                </c:pt>
                <c:pt idx="1">
                  <c:v>34.727883392571826</c:v>
                </c:pt>
                <c:pt idx="2">
                  <c:v>29.689894675057879</c:v>
                </c:pt>
                <c:pt idx="3">
                  <c:v>29.934457234160497</c:v>
                </c:pt>
                <c:pt idx="4">
                  <c:v>31.646395147878827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Districts!$A$77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(Districts!$C$77,Districts!$E$77,Districts!$G$77,Districts!$I$77,Districts!$K$77)</c:f>
              <c:numCache>
                <c:formatCode>0.0</c:formatCode>
                <c:ptCount val="5"/>
                <c:pt idx="0">
                  <c:v>41.812683981817088</c:v>
                </c:pt>
                <c:pt idx="1">
                  <c:v>41.806008904553067</c:v>
                </c:pt>
                <c:pt idx="2">
                  <c:v>37.820987777933532</c:v>
                </c:pt>
                <c:pt idx="3">
                  <c:v>32.534326584830218</c:v>
                </c:pt>
                <c:pt idx="4">
                  <c:v>32.607752434734429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Districts!$A$78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(Districts!$C$78,Districts!$E$78,Districts!$G$78,Districts!$I$78,Districts!$K$78)</c:f>
              <c:numCache>
                <c:formatCode>0.0</c:formatCode>
                <c:ptCount val="5"/>
                <c:pt idx="0">
                  <c:v>30.78205184437914</c:v>
                </c:pt>
                <c:pt idx="1">
                  <c:v>26.816965656388437</c:v>
                </c:pt>
                <c:pt idx="2">
                  <c:v>25.0098688538971</c:v>
                </c:pt>
                <c:pt idx="3">
                  <c:v>24.281766744155444</c:v>
                </c:pt>
                <c:pt idx="4">
                  <c:v>24.694065529189878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Districts!$A$79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(Districts!$C$79,Districts!$E$79,Districts!$G$79,Districts!$I$79,Districts!$K$79)</c:f>
              <c:numCache>
                <c:formatCode>0.0</c:formatCode>
                <c:ptCount val="5"/>
                <c:pt idx="0">
                  <c:v>53.478183703399253</c:v>
                </c:pt>
                <c:pt idx="1">
                  <c:v>50.647809963289212</c:v>
                </c:pt>
                <c:pt idx="2">
                  <c:v>49.433458193605034</c:v>
                </c:pt>
                <c:pt idx="3">
                  <c:v>45.594238367911224</c:v>
                </c:pt>
                <c:pt idx="4">
                  <c:v>44.790897966427842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Districts!$A$80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(Districts!$C$80,Districts!$E$80,Districts!$G$80,Districts!$I$80,Districts!$K$80)</c:f>
              <c:numCache>
                <c:formatCode>0.0</c:formatCode>
                <c:ptCount val="5"/>
                <c:pt idx="0">
                  <c:v>22.761137296639802</c:v>
                </c:pt>
                <c:pt idx="1">
                  <c:v>23.148852060209819</c:v>
                </c:pt>
                <c:pt idx="2">
                  <c:v>19.667021438345753</c:v>
                </c:pt>
                <c:pt idx="3">
                  <c:v>18.82317165881101</c:v>
                </c:pt>
                <c:pt idx="4">
                  <c:v>20.951801733313062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Districts!$A$81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(Districts!$C$81,Districts!$E$81,Districts!$G$81,Districts!$I$81,Districts!$K$81)</c:f>
              <c:numCache>
                <c:formatCode>0.0</c:formatCode>
                <c:ptCount val="5"/>
                <c:pt idx="0">
                  <c:v>26.785459525779668</c:v>
                </c:pt>
                <c:pt idx="1">
                  <c:v>25.351670613747253</c:v>
                </c:pt>
                <c:pt idx="2">
                  <c:v>21.200102719205638</c:v>
                </c:pt>
                <c:pt idx="3">
                  <c:v>18.803321254315634</c:v>
                </c:pt>
                <c:pt idx="4">
                  <c:v>23.061888321396982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Districts!$A$82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(Districts!$C$82,Districts!$E$82,Districts!$G$82,Districts!$I$82,Districts!$K$82)</c:f>
              <c:numCache>
                <c:formatCode>0.0</c:formatCode>
                <c:ptCount val="5"/>
                <c:pt idx="0">
                  <c:v>52.943865597439952</c:v>
                </c:pt>
                <c:pt idx="1">
                  <c:v>46.838987409283988</c:v>
                </c:pt>
                <c:pt idx="2">
                  <c:v>41.857940151240975</c:v>
                </c:pt>
                <c:pt idx="3">
                  <c:v>35.267338425493818</c:v>
                </c:pt>
                <c:pt idx="4">
                  <c:v>36.991180784395894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Districts!$A$83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(Districts!$C$83,Districts!$E$83,Districts!$G$83,Districts!$I$83,Districts!$K$83)</c:f>
              <c:numCache>
                <c:formatCode>0.0</c:formatCode>
                <c:ptCount val="5"/>
                <c:pt idx="0">
                  <c:v>37.369625388944996</c:v>
                </c:pt>
                <c:pt idx="1">
                  <c:v>35.094984788340987</c:v>
                </c:pt>
                <c:pt idx="2">
                  <c:v>31.627394090137582</c:v>
                </c:pt>
                <c:pt idx="3">
                  <c:v>28.648109390433405</c:v>
                </c:pt>
                <c:pt idx="4">
                  <c:v>30.051216500045122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8800"/>
        <c:axId val="121470336"/>
      </c:lineChart>
      <c:catAx>
        <c:axId val="121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70336"/>
        <c:crosses val="autoZero"/>
        <c:auto val="1"/>
        <c:lblAlgn val="ctr"/>
        <c:lblOffset val="100"/>
        <c:noMultiLvlLbl val="0"/>
      </c:catAx>
      <c:valAx>
        <c:axId val="121470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4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Districts!$A$88</c:f>
              <c:strCache>
                <c:ptCount val="1"/>
                <c:pt idx="0">
                  <c:v>Adur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(Districts!$C$88,Districts!$E$88,Districts!$G$88,Districts!$I$88,Districts!$K$88)</c:f>
              <c:numCache>
                <c:formatCode>0.0</c:formatCode>
                <c:ptCount val="5"/>
                <c:pt idx="0">
                  <c:v>16.793295725046466</c:v>
                </c:pt>
                <c:pt idx="1">
                  <c:v>11.38031108357518</c:v>
                </c:pt>
                <c:pt idx="2">
                  <c:v>9.5868523168226432</c:v>
                </c:pt>
                <c:pt idx="3">
                  <c:v>9.2281605634721355</c:v>
                </c:pt>
                <c:pt idx="4">
                  <c:v>8.3477353507027097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Districts!$A$89</c:f>
              <c:strCache>
                <c:ptCount val="1"/>
                <c:pt idx="0">
                  <c:v>Arun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(Districts!$C$89,Districts!$E$89,Districts!$G$89,Districts!$I$89,Districts!$K$89)</c:f>
              <c:numCache>
                <c:formatCode>0.0</c:formatCode>
                <c:ptCount val="5"/>
                <c:pt idx="0">
                  <c:v>14.711870289898606</c:v>
                </c:pt>
                <c:pt idx="1">
                  <c:v>14.224589649625194</c:v>
                </c:pt>
                <c:pt idx="2">
                  <c:v>10.700148854222988</c:v>
                </c:pt>
                <c:pt idx="3">
                  <c:v>8.4239475071923948</c:v>
                </c:pt>
                <c:pt idx="4">
                  <c:v>7.6429634673021338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Districts!$A$90</c:f>
              <c:strCache>
                <c:ptCount val="1"/>
                <c:pt idx="0">
                  <c:v>Chichester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(Districts!$C$90,Districts!$E$90,Districts!$G$90,Districts!$I$90,Districts!$K$90)</c:f>
              <c:numCache>
                <c:formatCode>0.0</c:formatCode>
                <c:ptCount val="5"/>
                <c:pt idx="0">
                  <c:v>10.325014255011185</c:v>
                </c:pt>
                <c:pt idx="1">
                  <c:v>7.6494583095749817</c:v>
                </c:pt>
                <c:pt idx="2">
                  <c:v>6.2985218649940782</c:v>
                </c:pt>
                <c:pt idx="3">
                  <c:v>5.3774288345980086</c:v>
                </c:pt>
                <c:pt idx="4">
                  <c:v>4.1931663669459187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Districts!$A$91</c:f>
              <c:strCache>
                <c:ptCount val="1"/>
                <c:pt idx="0">
                  <c:v>Crawley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(Districts!$C$91,Districts!$E$91,Districts!$G$91,Districts!$I$91,Districts!$K$91)</c:f>
              <c:numCache>
                <c:formatCode>0.0</c:formatCode>
                <c:ptCount val="5"/>
                <c:pt idx="0">
                  <c:v>13.796904337104051</c:v>
                </c:pt>
                <c:pt idx="1">
                  <c:v>12.050106022250661</c:v>
                </c:pt>
                <c:pt idx="2">
                  <c:v>10.200554865347071</c:v>
                </c:pt>
                <c:pt idx="3">
                  <c:v>9.2570969519770578</c:v>
                </c:pt>
                <c:pt idx="4">
                  <c:v>8.248250866393283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Districts!$A$92</c:f>
              <c:strCache>
                <c:ptCount val="1"/>
                <c:pt idx="0">
                  <c:v>Horsham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(Districts!$C$92,Districts!$E$92,Districts!$G$92,Districts!$I$92,Districts!$K$92)</c:f>
              <c:numCache>
                <c:formatCode>0.0</c:formatCode>
                <c:ptCount val="5"/>
                <c:pt idx="0">
                  <c:v>9.8297095940398354</c:v>
                </c:pt>
                <c:pt idx="1">
                  <c:v>9.8069028432415983</c:v>
                </c:pt>
                <c:pt idx="2">
                  <c:v>6.5911509806902844</c:v>
                </c:pt>
                <c:pt idx="3">
                  <c:v>4.8882469210886423</c:v>
                </c:pt>
                <c:pt idx="4">
                  <c:v>4.8198266686939339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Districts!$A$93</c:f>
              <c:strCache>
                <c:ptCount val="1"/>
                <c:pt idx="0">
                  <c:v>Mid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(Districts!$C$93,Districts!$E$93,Districts!$G$93,Districts!$I$93,Districts!$K$93)</c:f>
              <c:numCache>
                <c:formatCode>0.0</c:formatCode>
                <c:ptCount val="5"/>
                <c:pt idx="0">
                  <c:v>9.9295232116871635</c:v>
                </c:pt>
                <c:pt idx="1">
                  <c:v>8.2817359545752858</c:v>
                </c:pt>
                <c:pt idx="2">
                  <c:v>6.0133534967329583</c:v>
                </c:pt>
                <c:pt idx="3">
                  <c:v>5.7351556481296546</c:v>
                </c:pt>
                <c:pt idx="4">
                  <c:v>5.3784917396638798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Districts!$A$94</c:f>
              <c:strCache>
                <c:ptCount val="1"/>
                <c:pt idx="0">
                  <c:v>Worthing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(Districts!$C$94,Districts!$E$94,Districts!$G$94,Districts!$I$94,Districts!$K$94)</c:f>
              <c:numCache>
                <c:formatCode>0.0</c:formatCode>
                <c:ptCount val="5"/>
                <c:pt idx="0">
                  <c:v>17.990818872740434</c:v>
                </c:pt>
                <c:pt idx="1">
                  <c:v>13.628831025352863</c:v>
                </c:pt>
                <c:pt idx="2">
                  <c:v>11.933560639250272</c:v>
                </c:pt>
                <c:pt idx="3">
                  <c:v>8.6858797310424958</c:v>
                </c:pt>
                <c:pt idx="4">
                  <c:v>7.0763252633383491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Districts!$A$95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cat>
            <c:numRef>
              <c:f>Districts!$U$1:$Y$1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(Districts!$C$95,Districts!$E$95,Districts!$G$95,Districts!$I$95,Districts!$K$95)</c:f>
              <c:numCache>
                <c:formatCode>0.0</c:formatCode>
                <c:ptCount val="5"/>
                <c:pt idx="0">
                  <c:v>12.933309762782182</c:v>
                </c:pt>
                <c:pt idx="1">
                  <c:v>10.968959809325778</c:v>
                </c:pt>
                <c:pt idx="2">
                  <c:v>8.6090201861991122</c:v>
                </c:pt>
                <c:pt idx="3">
                  <c:v>7.1589368033140524</c:v>
                </c:pt>
                <c:pt idx="4">
                  <c:v>6.3652850285380858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0512"/>
        <c:axId val="121522048"/>
      </c:lineChart>
      <c:catAx>
        <c:axId val="1215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2048"/>
        <c:crosses val="autoZero"/>
        <c:auto val="1"/>
        <c:lblAlgn val="ctr"/>
        <c:lblOffset val="100"/>
        <c:noMultiLvlLbl val="0"/>
      </c:catAx>
      <c:valAx>
        <c:axId val="121522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5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" fmlaRange="Data!$C$4:$C$148" noThreeD="1" sel="3" val="0"/>
</file>

<file path=xl/ctrlProps/ctrlProp2.xml><?xml version="1.0" encoding="utf-8"?>
<formControlPr xmlns="http://schemas.microsoft.com/office/spreadsheetml/2009/9/main" objectType="Drop" dropStyle="combo" dx="16" fmlaLink="$B$1" fmlaRange="Data!$C$4:$C$148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</xdr:row>
          <xdr:rowOff>47625</xdr:rowOff>
        </xdr:from>
        <xdr:to>
          <xdr:col>1</xdr:col>
          <xdr:colOff>381000</xdr:colOff>
          <xdr:row>3</xdr:row>
          <xdr:rowOff>85725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2</xdr:row>
          <xdr:rowOff>47625</xdr:rowOff>
        </xdr:from>
        <xdr:to>
          <xdr:col>4</xdr:col>
          <xdr:colOff>447675</xdr:colOff>
          <xdr:row>3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304800</xdr:colOff>
      <xdr:row>10</xdr:row>
      <xdr:rowOff>142875</xdr:rowOff>
    </xdr:from>
    <xdr:to>
      <xdr:col>5</xdr:col>
      <xdr:colOff>723900</xdr:colOff>
      <xdr:row>28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0</xdr:rowOff>
    </xdr:from>
    <xdr:to>
      <xdr:col>19</xdr:col>
      <xdr:colOff>200025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19</xdr:col>
      <xdr:colOff>95250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95250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19</xdr:col>
      <xdr:colOff>95250</xdr:colOff>
      <xdr:row>47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19</xdr:col>
      <xdr:colOff>95250</xdr:colOff>
      <xdr:row>59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19</xdr:col>
      <xdr:colOff>95250</xdr:colOff>
      <xdr:row>71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19</xdr:col>
      <xdr:colOff>95250</xdr:colOff>
      <xdr:row>83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19</xdr:col>
      <xdr:colOff>95250</xdr:colOff>
      <xdr:row>95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361950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27</xdr:col>
      <xdr:colOff>361950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27</xdr:col>
      <xdr:colOff>361950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27</xdr:col>
      <xdr:colOff>361950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27</xdr:col>
      <xdr:colOff>361950</xdr:colOff>
      <xdr:row>60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60</xdr:row>
      <xdr:rowOff>0</xdr:rowOff>
    </xdr:from>
    <xdr:to>
      <xdr:col>27</xdr:col>
      <xdr:colOff>361950</xdr:colOff>
      <xdr:row>72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72</xdr:row>
      <xdr:rowOff>0</xdr:rowOff>
    </xdr:from>
    <xdr:to>
      <xdr:col>27</xdr:col>
      <xdr:colOff>361950</xdr:colOff>
      <xdr:row>84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27</xdr:col>
      <xdr:colOff>361950</xdr:colOff>
      <xdr:row>96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opLeftCell="B1" workbookViewId="0">
      <selection activeCell="BA1" sqref="F1:BA1048576"/>
    </sheetView>
  </sheetViews>
  <sheetFormatPr defaultRowHeight="14.25"/>
  <cols>
    <col min="1" max="1" width="4.09765625" customWidth="1"/>
    <col min="2" max="2" width="9.09765625" customWidth="1"/>
    <col min="3" max="4" width="24.69921875" customWidth="1"/>
    <col min="5" max="5" width="8.09765625" customWidth="1"/>
    <col min="7" max="7" width="15.296875" customWidth="1"/>
    <col min="8" max="8" width="19.19921875" customWidth="1"/>
    <col min="15" max="15" width="16.796875" customWidth="1"/>
    <col min="23" max="23" width="8" customWidth="1"/>
    <col min="210" max="210" width="6.296875" bestFit="1" customWidth="1"/>
    <col min="211" max="212" width="24.69921875" customWidth="1"/>
    <col min="213" max="213" width="8.09765625" customWidth="1"/>
    <col min="214" max="255" width="10.796875" customWidth="1"/>
    <col min="256" max="261" width="11.09765625" customWidth="1"/>
    <col min="263" max="263" width="15.296875" customWidth="1"/>
    <col min="264" max="264" width="19.19921875" customWidth="1"/>
    <col min="271" max="271" width="16.796875" customWidth="1"/>
    <col min="279" max="279" width="8" customWidth="1"/>
    <col min="466" max="466" width="6.296875" bestFit="1" customWidth="1"/>
    <col min="467" max="468" width="24.69921875" customWidth="1"/>
    <col min="469" max="469" width="8.09765625" customWidth="1"/>
    <col min="470" max="511" width="10.796875" customWidth="1"/>
    <col min="512" max="517" width="11.09765625" customWidth="1"/>
    <col min="519" max="519" width="15.296875" customWidth="1"/>
    <col min="520" max="520" width="19.19921875" customWidth="1"/>
    <col min="527" max="527" width="16.796875" customWidth="1"/>
    <col min="535" max="535" width="8" customWidth="1"/>
    <col min="722" max="722" width="6.296875" bestFit="1" customWidth="1"/>
    <col min="723" max="724" width="24.69921875" customWidth="1"/>
    <col min="725" max="725" width="8.09765625" customWidth="1"/>
    <col min="726" max="767" width="10.796875" customWidth="1"/>
    <col min="768" max="773" width="11.09765625" customWidth="1"/>
    <col min="775" max="775" width="15.296875" customWidth="1"/>
    <col min="776" max="776" width="19.19921875" customWidth="1"/>
    <col min="783" max="783" width="16.796875" customWidth="1"/>
    <col min="791" max="791" width="8" customWidth="1"/>
    <col min="978" max="978" width="6.296875" bestFit="1" customWidth="1"/>
    <col min="979" max="980" width="24.69921875" customWidth="1"/>
    <col min="981" max="981" width="8.09765625" customWidth="1"/>
    <col min="982" max="1023" width="10.796875" customWidth="1"/>
    <col min="1024" max="1029" width="11.09765625" customWidth="1"/>
    <col min="1031" max="1031" width="15.296875" customWidth="1"/>
    <col min="1032" max="1032" width="19.19921875" customWidth="1"/>
    <col min="1039" max="1039" width="16.796875" customWidth="1"/>
    <col min="1047" max="1047" width="8" customWidth="1"/>
    <col min="1234" max="1234" width="6.296875" bestFit="1" customWidth="1"/>
    <col min="1235" max="1236" width="24.69921875" customWidth="1"/>
    <col min="1237" max="1237" width="8.09765625" customWidth="1"/>
    <col min="1238" max="1279" width="10.796875" customWidth="1"/>
    <col min="1280" max="1285" width="11.09765625" customWidth="1"/>
    <col min="1287" max="1287" width="15.296875" customWidth="1"/>
    <col min="1288" max="1288" width="19.19921875" customWidth="1"/>
    <col min="1295" max="1295" width="16.796875" customWidth="1"/>
    <col min="1303" max="1303" width="8" customWidth="1"/>
    <col min="1490" max="1490" width="6.296875" bestFit="1" customWidth="1"/>
    <col min="1491" max="1492" width="24.69921875" customWidth="1"/>
    <col min="1493" max="1493" width="8.09765625" customWidth="1"/>
    <col min="1494" max="1535" width="10.796875" customWidth="1"/>
    <col min="1536" max="1541" width="11.09765625" customWidth="1"/>
    <col min="1543" max="1543" width="15.296875" customWidth="1"/>
    <col min="1544" max="1544" width="19.19921875" customWidth="1"/>
    <col min="1551" max="1551" width="16.796875" customWidth="1"/>
    <col min="1559" max="1559" width="8" customWidth="1"/>
    <col min="1746" max="1746" width="6.296875" bestFit="1" customWidth="1"/>
    <col min="1747" max="1748" width="24.69921875" customWidth="1"/>
    <col min="1749" max="1749" width="8.09765625" customWidth="1"/>
    <col min="1750" max="1791" width="10.796875" customWidth="1"/>
    <col min="1792" max="1797" width="11.09765625" customWidth="1"/>
    <col min="1799" max="1799" width="15.296875" customWidth="1"/>
    <col min="1800" max="1800" width="19.19921875" customWidth="1"/>
    <col min="1807" max="1807" width="16.796875" customWidth="1"/>
    <col min="1815" max="1815" width="8" customWidth="1"/>
    <col min="2002" max="2002" width="6.296875" bestFit="1" customWidth="1"/>
    <col min="2003" max="2004" width="24.69921875" customWidth="1"/>
    <col min="2005" max="2005" width="8.09765625" customWidth="1"/>
    <col min="2006" max="2047" width="10.796875" customWidth="1"/>
    <col min="2048" max="2053" width="11.09765625" customWidth="1"/>
    <col min="2055" max="2055" width="15.296875" customWidth="1"/>
    <col min="2056" max="2056" width="19.19921875" customWidth="1"/>
    <col min="2063" max="2063" width="16.796875" customWidth="1"/>
    <col min="2071" max="2071" width="8" customWidth="1"/>
    <col min="2258" max="2258" width="6.296875" bestFit="1" customWidth="1"/>
    <col min="2259" max="2260" width="24.69921875" customWidth="1"/>
    <col min="2261" max="2261" width="8.09765625" customWidth="1"/>
    <col min="2262" max="2303" width="10.796875" customWidth="1"/>
    <col min="2304" max="2309" width="11.09765625" customWidth="1"/>
    <col min="2311" max="2311" width="15.296875" customWidth="1"/>
    <col min="2312" max="2312" width="19.19921875" customWidth="1"/>
    <col min="2319" max="2319" width="16.796875" customWidth="1"/>
    <col min="2327" max="2327" width="8" customWidth="1"/>
    <col min="2514" max="2514" width="6.296875" bestFit="1" customWidth="1"/>
    <col min="2515" max="2516" width="24.69921875" customWidth="1"/>
    <col min="2517" max="2517" width="8.09765625" customWidth="1"/>
    <col min="2518" max="2559" width="10.796875" customWidth="1"/>
    <col min="2560" max="2565" width="11.09765625" customWidth="1"/>
    <col min="2567" max="2567" width="15.296875" customWidth="1"/>
    <col min="2568" max="2568" width="19.19921875" customWidth="1"/>
    <col min="2575" max="2575" width="16.796875" customWidth="1"/>
    <col min="2583" max="2583" width="8" customWidth="1"/>
    <col min="2770" max="2770" width="6.296875" bestFit="1" customWidth="1"/>
    <col min="2771" max="2772" width="24.69921875" customWidth="1"/>
    <col min="2773" max="2773" width="8.09765625" customWidth="1"/>
    <col min="2774" max="2815" width="10.796875" customWidth="1"/>
    <col min="2816" max="2821" width="11.09765625" customWidth="1"/>
    <col min="2823" max="2823" width="15.296875" customWidth="1"/>
    <col min="2824" max="2824" width="19.19921875" customWidth="1"/>
    <col min="2831" max="2831" width="16.796875" customWidth="1"/>
    <col min="2839" max="2839" width="8" customWidth="1"/>
    <col min="3026" max="3026" width="6.296875" bestFit="1" customWidth="1"/>
    <col min="3027" max="3028" width="24.69921875" customWidth="1"/>
    <col min="3029" max="3029" width="8.09765625" customWidth="1"/>
    <col min="3030" max="3071" width="10.796875" customWidth="1"/>
    <col min="3072" max="3077" width="11.09765625" customWidth="1"/>
    <col min="3079" max="3079" width="15.296875" customWidth="1"/>
    <col min="3080" max="3080" width="19.19921875" customWidth="1"/>
    <col min="3087" max="3087" width="16.796875" customWidth="1"/>
    <col min="3095" max="3095" width="8" customWidth="1"/>
    <col min="3282" max="3282" width="6.296875" bestFit="1" customWidth="1"/>
    <col min="3283" max="3284" width="24.69921875" customWidth="1"/>
    <col min="3285" max="3285" width="8.09765625" customWidth="1"/>
    <col min="3286" max="3327" width="10.796875" customWidth="1"/>
    <col min="3328" max="3333" width="11.09765625" customWidth="1"/>
    <col min="3335" max="3335" width="15.296875" customWidth="1"/>
    <col min="3336" max="3336" width="19.19921875" customWidth="1"/>
    <col min="3343" max="3343" width="16.796875" customWidth="1"/>
    <col min="3351" max="3351" width="8" customWidth="1"/>
    <col min="3538" max="3538" width="6.296875" bestFit="1" customWidth="1"/>
    <col min="3539" max="3540" width="24.69921875" customWidth="1"/>
    <col min="3541" max="3541" width="8.09765625" customWidth="1"/>
    <col min="3542" max="3583" width="10.796875" customWidth="1"/>
    <col min="3584" max="3589" width="11.09765625" customWidth="1"/>
    <col min="3591" max="3591" width="15.296875" customWidth="1"/>
    <col min="3592" max="3592" width="19.19921875" customWidth="1"/>
    <col min="3599" max="3599" width="16.796875" customWidth="1"/>
    <col min="3607" max="3607" width="8" customWidth="1"/>
    <col min="3794" max="3794" width="6.296875" bestFit="1" customWidth="1"/>
    <col min="3795" max="3796" width="24.69921875" customWidth="1"/>
    <col min="3797" max="3797" width="8.09765625" customWidth="1"/>
    <col min="3798" max="3839" width="10.796875" customWidth="1"/>
    <col min="3840" max="3845" width="11.09765625" customWidth="1"/>
    <col min="3847" max="3847" width="15.296875" customWidth="1"/>
    <col min="3848" max="3848" width="19.19921875" customWidth="1"/>
    <col min="3855" max="3855" width="16.796875" customWidth="1"/>
    <col min="3863" max="3863" width="8" customWidth="1"/>
    <col min="4050" max="4050" width="6.296875" bestFit="1" customWidth="1"/>
    <col min="4051" max="4052" width="24.69921875" customWidth="1"/>
    <col min="4053" max="4053" width="8.09765625" customWidth="1"/>
    <col min="4054" max="4095" width="10.796875" customWidth="1"/>
    <col min="4096" max="4101" width="11.09765625" customWidth="1"/>
    <col min="4103" max="4103" width="15.296875" customWidth="1"/>
    <col min="4104" max="4104" width="19.19921875" customWidth="1"/>
    <col min="4111" max="4111" width="16.796875" customWidth="1"/>
    <col min="4119" max="4119" width="8" customWidth="1"/>
    <col min="4306" max="4306" width="6.296875" bestFit="1" customWidth="1"/>
    <col min="4307" max="4308" width="24.69921875" customWidth="1"/>
    <col min="4309" max="4309" width="8.09765625" customWidth="1"/>
    <col min="4310" max="4351" width="10.796875" customWidth="1"/>
    <col min="4352" max="4357" width="11.09765625" customWidth="1"/>
    <col min="4359" max="4359" width="15.296875" customWidth="1"/>
    <col min="4360" max="4360" width="19.19921875" customWidth="1"/>
    <col min="4367" max="4367" width="16.796875" customWidth="1"/>
    <col min="4375" max="4375" width="8" customWidth="1"/>
    <col min="4562" max="4562" width="6.296875" bestFit="1" customWidth="1"/>
    <col min="4563" max="4564" width="24.69921875" customWidth="1"/>
    <col min="4565" max="4565" width="8.09765625" customWidth="1"/>
    <col min="4566" max="4607" width="10.796875" customWidth="1"/>
    <col min="4608" max="4613" width="11.09765625" customWidth="1"/>
    <col min="4615" max="4615" width="15.296875" customWidth="1"/>
    <col min="4616" max="4616" width="19.19921875" customWidth="1"/>
    <col min="4623" max="4623" width="16.796875" customWidth="1"/>
    <col min="4631" max="4631" width="8" customWidth="1"/>
    <col min="4818" max="4818" width="6.296875" bestFit="1" customWidth="1"/>
    <col min="4819" max="4820" width="24.69921875" customWidth="1"/>
    <col min="4821" max="4821" width="8.09765625" customWidth="1"/>
    <col min="4822" max="4863" width="10.796875" customWidth="1"/>
    <col min="4864" max="4869" width="11.09765625" customWidth="1"/>
    <col min="4871" max="4871" width="15.296875" customWidth="1"/>
    <col min="4872" max="4872" width="19.19921875" customWidth="1"/>
    <col min="4879" max="4879" width="16.796875" customWidth="1"/>
    <col min="4887" max="4887" width="8" customWidth="1"/>
    <col min="5074" max="5074" width="6.296875" bestFit="1" customWidth="1"/>
    <col min="5075" max="5076" width="24.69921875" customWidth="1"/>
    <col min="5077" max="5077" width="8.09765625" customWidth="1"/>
    <col min="5078" max="5119" width="10.796875" customWidth="1"/>
    <col min="5120" max="5125" width="11.09765625" customWidth="1"/>
    <col min="5127" max="5127" width="15.296875" customWidth="1"/>
    <col min="5128" max="5128" width="19.19921875" customWidth="1"/>
    <col min="5135" max="5135" width="16.796875" customWidth="1"/>
    <col min="5143" max="5143" width="8" customWidth="1"/>
    <col min="5330" max="5330" width="6.296875" bestFit="1" customWidth="1"/>
    <col min="5331" max="5332" width="24.69921875" customWidth="1"/>
    <col min="5333" max="5333" width="8.09765625" customWidth="1"/>
    <col min="5334" max="5375" width="10.796875" customWidth="1"/>
    <col min="5376" max="5381" width="11.09765625" customWidth="1"/>
    <col min="5383" max="5383" width="15.296875" customWidth="1"/>
    <col min="5384" max="5384" width="19.19921875" customWidth="1"/>
    <col min="5391" max="5391" width="16.796875" customWidth="1"/>
    <col min="5399" max="5399" width="8" customWidth="1"/>
    <col min="5586" max="5586" width="6.296875" bestFit="1" customWidth="1"/>
    <col min="5587" max="5588" width="24.69921875" customWidth="1"/>
    <col min="5589" max="5589" width="8.09765625" customWidth="1"/>
    <col min="5590" max="5631" width="10.796875" customWidth="1"/>
    <col min="5632" max="5637" width="11.09765625" customWidth="1"/>
    <col min="5639" max="5639" width="15.296875" customWidth="1"/>
    <col min="5640" max="5640" width="19.19921875" customWidth="1"/>
    <col min="5647" max="5647" width="16.796875" customWidth="1"/>
    <col min="5655" max="5655" width="8" customWidth="1"/>
    <col min="5842" max="5842" width="6.296875" bestFit="1" customWidth="1"/>
    <col min="5843" max="5844" width="24.69921875" customWidth="1"/>
    <col min="5845" max="5845" width="8.09765625" customWidth="1"/>
    <col min="5846" max="5887" width="10.796875" customWidth="1"/>
    <col min="5888" max="5893" width="11.09765625" customWidth="1"/>
    <col min="5895" max="5895" width="15.296875" customWidth="1"/>
    <col min="5896" max="5896" width="19.19921875" customWidth="1"/>
    <col min="5903" max="5903" width="16.796875" customWidth="1"/>
    <col min="5911" max="5911" width="8" customWidth="1"/>
    <col min="6098" max="6098" width="6.296875" bestFit="1" customWidth="1"/>
    <col min="6099" max="6100" width="24.69921875" customWidth="1"/>
    <col min="6101" max="6101" width="8.09765625" customWidth="1"/>
    <col min="6102" max="6143" width="10.796875" customWidth="1"/>
    <col min="6144" max="6149" width="11.09765625" customWidth="1"/>
    <col min="6151" max="6151" width="15.296875" customWidth="1"/>
    <col min="6152" max="6152" width="19.19921875" customWidth="1"/>
    <col min="6159" max="6159" width="16.796875" customWidth="1"/>
    <col min="6167" max="6167" width="8" customWidth="1"/>
    <col min="6354" max="6354" width="6.296875" bestFit="1" customWidth="1"/>
    <col min="6355" max="6356" width="24.69921875" customWidth="1"/>
    <col min="6357" max="6357" width="8.09765625" customWidth="1"/>
    <col min="6358" max="6399" width="10.796875" customWidth="1"/>
    <col min="6400" max="6405" width="11.09765625" customWidth="1"/>
    <col min="6407" max="6407" width="15.296875" customWidth="1"/>
    <col min="6408" max="6408" width="19.19921875" customWidth="1"/>
    <col min="6415" max="6415" width="16.796875" customWidth="1"/>
    <col min="6423" max="6423" width="8" customWidth="1"/>
    <col min="6610" max="6610" width="6.296875" bestFit="1" customWidth="1"/>
    <col min="6611" max="6612" width="24.69921875" customWidth="1"/>
    <col min="6613" max="6613" width="8.09765625" customWidth="1"/>
    <col min="6614" max="6655" width="10.796875" customWidth="1"/>
    <col min="6656" max="6661" width="11.09765625" customWidth="1"/>
    <col min="6663" max="6663" width="15.296875" customWidth="1"/>
    <col min="6664" max="6664" width="19.19921875" customWidth="1"/>
    <col min="6671" max="6671" width="16.796875" customWidth="1"/>
    <col min="6679" max="6679" width="8" customWidth="1"/>
    <col min="6866" max="6866" width="6.296875" bestFit="1" customWidth="1"/>
    <col min="6867" max="6868" width="24.69921875" customWidth="1"/>
    <col min="6869" max="6869" width="8.09765625" customWidth="1"/>
    <col min="6870" max="6911" width="10.796875" customWidth="1"/>
    <col min="6912" max="6917" width="11.09765625" customWidth="1"/>
    <col min="6919" max="6919" width="15.296875" customWidth="1"/>
    <col min="6920" max="6920" width="19.19921875" customWidth="1"/>
    <col min="6927" max="6927" width="16.796875" customWidth="1"/>
    <col min="6935" max="6935" width="8" customWidth="1"/>
    <col min="7122" max="7122" width="6.296875" bestFit="1" customWidth="1"/>
    <col min="7123" max="7124" width="24.69921875" customWidth="1"/>
    <col min="7125" max="7125" width="8.09765625" customWidth="1"/>
    <col min="7126" max="7167" width="10.796875" customWidth="1"/>
    <col min="7168" max="7173" width="11.09765625" customWidth="1"/>
    <col min="7175" max="7175" width="15.296875" customWidth="1"/>
    <col min="7176" max="7176" width="19.19921875" customWidth="1"/>
    <col min="7183" max="7183" width="16.796875" customWidth="1"/>
    <col min="7191" max="7191" width="8" customWidth="1"/>
    <col min="7378" max="7378" width="6.296875" bestFit="1" customWidth="1"/>
    <col min="7379" max="7380" width="24.69921875" customWidth="1"/>
    <col min="7381" max="7381" width="8.09765625" customWidth="1"/>
    <col min="7382" max="7423" width="10.796875" customWidth="1"/>
    <col min="7424" max="7429" width="11.09765625" customWidth="1"/>
    <col min="7431" max="7431" width="15.296875" customWidth="1"/>
    <col min="7432" max="7432" width="19.19921875" customWidth="1"/>
    <col min="7439" max="7439" width="16.796875" customWidth="1"/>
    <col min="7447" max="7447" width="8" customWidth="1"/>
    <col min="7634" max="7634" width="6.296875" bestFit="1" customWidth="1"/>
    <col min="7635" max="7636" width="24.69921875" customWidth="1"/>
    <col min="7637" max="7637" width="8.09765625" customWidth="1"/>
    <col min="7638" max="7679" width="10.796875" customWidth="1"/>
    <col min="7680" max="7685" width="11.09765625" customWidth="1"/>
    <col min="7687" max="7687" width="15.296875" customWidth="1"/>
    <col min="7688" max="7688" width="19.19921875" customWidth="1"/>
    <col min="7695" max="7695" width="16.796875" customWidth="1"/>
    <col min="7703" max="7703" width="8" customWidth="1"/>
    <col min="7890" max="7890" width="6.296875" bestFit="1" customWidth="1"/>
    <col min="7891" max="7892" width="24.69921875" customWidth="1"/>
    <col min="7893" max="7893" width="8.09765625" customWidth="1"/>
    <col min="7894" max="7935" width="10.796875" customWidth="1"/>
    <col min="7936" max="7941" width="11.09765625" customWidth="1"/>
    <col min="7943" max="7943" width="15.296875" customWidth="1"/>
    <col min="7944" max="7944" width="19.19921875" customWidth="1"/>
    <col min="7951" max="7951" width="16.796875" customWidth="1"/>
    <col min="7959" max="7959" width="8" customWidth="1"/>
    <col min="8146" max="8146" width="6.296875" bestFit="1" customWidth="1"/>
    <col min="8147" max="8148" width="24.69921875" customWidth="1"/>
    <col min="8149" max="8149" width="8.09765625" customWidth="1"/>
    <col min="8150" max="8191" width="10.796875" customWidth="1"/>
    <col min="8192" max="8197" width="11.09765625" customWidth="1"/>
    <col min="8199" max="8199" width="15.296875" customWidth="1"/>
    <col min="8200" max="8200" width="19.19921875" customWidth="1"/>
    <col min="8207" max="8207" width="16.796875" customWidth="1"/>
    <col min="8215" max="8215" width="8" customWidth="1"/>
    <col min="8402" max="8402" width="6.296875" bestFit="1" customWidth="1"/>
    <col min="8403" max="8404" width="24.69921875" customWidth="1"/>
    <col min="8405" max="8405" width="8.09765625" customWidth="1"/>
    <col min="8406" max="8447" width="10.796875" customWidth="1"/>
    <col min="8448" max="8453" width="11.09765625" customWidth="1"/>
    <col min="8455" max="8455" width="15.296875" customWidth="1"/>
    <col min="8456" max="8456" width="19.19921875" customWidth="1"/>
    <col min="8463" max="8463" width="16.796875" customWidth="1"/>
    <col min="8471" max="8471" width="8" customWidth="1"/>
    <col min="8658" max="8658" width="6.296875" bestFit="1" customWidth="1"/>
    <col min="8659" max="8660" width="24.69921875" customWidth="1"/>
    <col min="8661" max="8661" width="8.09765625" customWidth="1"/>
    <col min="8662" max="8703" width="10.796875" customWidth="1"/>
    <col min="8704" max="8709" width="11.09765625" customWidth="1"/>
    <col min="8711" max="8711" width="15.296875" customWidth="1"/>
    <col min="8712" max="8712" width="19.19921875" customWidth="1"/>
    <col min="8719" max="8719" width="16.796875" customWidth="1"/>
    <col min="8727" max="8727" width="8" customWidth="1"/>
    <col min="8914" max="8914" width="6.296875" bestFit="1" customWidth="1"/>
    <col min="8915" max="8916" width="24.69921875" customWidth="1"/>
    <col min="8917" max="8917" width="8.09765625" customWidth="1"/>
    <col min="8918" max="8959" width="10.796875" customWidth="1"/>
    <col min="8960" max="8965" width="11.09765625" customWidth="1"/>
    <col min="8967" max="8967" width="15.296875" customWidth="1"/>
    <col min="8968" max="8968" width="19.19921875" customWidth="1"/>
    <col min="8975" max="8975" width="16.796875" customWidth="1"/>
    <col min="8983" max="8983" width="8" customWidth="1"/>
    <col min="9170" max="9170" width="6.296875" bestFit="1" customWidth="1"/>
    <col min="9171" max="9172" width="24.69921875" customWidth="1"/>
    <col min="9173" max="9173" width="8.09765625" customWidth="1"/>
    <col min="9174" max="9215" width="10.796875" customWidth="1"/>
    <col min="9216" max="9221" width="11.09765625" customWidth="1"/>
    <col min="9223" max="9223" width="15.296875" customWidth="1"/>
    <col min="9224" max="9224" width="19.19921875" customWidth="1"/>
    <col min="9231" max="9231" width="16.796875" customWidth="1"/>
    <col min="9239" max="9239" width="8" customWidth="1"/>
    <col min="9426" max="9426" width="6.296875" bestFit="1" customWidth="1"/>
    <col min="9427" max="9428" width="24.69921875" customWidth="1"/>
    <col min="9429" max="9429" width="8.09765625" customWidth="1"/>
    <col min="9430" max="9471" width="10.796875" customWidth="1"/>
    <col min="9472" max="9477" width="11.09765625" customWidth="1"/>
    <col min="9479" max="9479" width="15.296875" customWidth="1"/>
    <col min="9480" max="9480" width="19.19921875" customWidth="1"/>
    <col min="9487" max="9487" width="16.796875" customWidth="1"/>
    <col min="9495" max="9495" width="8" customWidth="1"/>
    <col min="9682" max="9682" width="6.296875" bestFit="1" customWidth="1"/>
    <col min="9683" max="9684" width="24.69921875" customWidth="1"/>
    <col min="9685" max="9685" width="8.09765625" customWidth="1"/>
    <col min="9686" max="9727" width="10.796875" customWidth="1"/>
    <col min="9728" max="9733" width="11.09765625" customWidth="1"/>
    <col min="9735" max="9735" width="15.296875" customWidth="1"/>
    <col min="9736" max="9736" width="19.19921875" customWidth="1"/>
    <col min="9743" max="9743" width="16.796875" customWidth="1"/>
    <col min="9751" max="9751" width="8" customWidth="1"/>
    <col min="9938" max="9938" width="6.296875" bestFit="1" customWidth="1"/>
    <col min="9939" max="9940" width="24.69921875" customWidth="1"/>
    <col min="9941" max="9941" width="8.09765625" customWidth="1"/>
    <col min="9942" max="9983" width="10.796875" customWidth="1"/>
    <col min="9984" max="9989" width="11.09765625" customWidth="1"/>
    <col min="9991" max="9991" width="15.296875" customWidth="1"/>
    <col min="9992" max="9992" width="19.19921875" customWidth="1"/>
    <col min="9999" max="9999" width="16.796875" customWidth="1"/>
    <col min="10007" max="10007" width="8" customWidth="1"/>
    <col min="10194" max="10194" width="6.296875" bestFit="1" customWidth="1"/>
    <col min="10195" max="10196" width="24.69921875" customWidth="1"/>
    <col min="10197" max="10197" width="8.09765625" customWidth="1"/>
    <col min="10198" max="10239" width="10.796875" customWidth="1"/>
    <col min="10240" max="10245" width="11.09765625" customWidth="1"/>
    <col min="10247" max="10247" width="15.296875" customWidth="1"/>
    <col min="10248" max="10248" width="19.19921875" customWidth="1"/>
    <col min="10255" max="10255" width="16.796875" customWidth="1"/>
    <col min="10263" max="10263" width="8" customWidth="1"/>
    <col min="10450" max="10450" width="6.296875" bestFit="1" customWidth="1"/>
    <col min="10451" max="10452" width="24.69921875" customWidth="1"/>
    <col min="10453" max="10453" width="8.09765625" customWidth="1"/>
    <col min="10454" max="10495" width="10.796875" customWidth="1"/>
    <col min="10496" max="10501" width="11.09765625" customWidth="1"/>
    <col min="10503" max="10503" width="15.296875" customWidth="1"/>
    <col min="10504" max="10504" width="19.19921875" customWidth="1"/>
    <col min="10511" max="10511" width="16.796875" customWidth="1"/>
    <col min="10519" max="10519" width="8" customWidth="1"/>
    <col min="10706" max="10706" width="6.296875" bestFit="1" customWidth="1"/>
    <col min="10707" max="10708" width="24.69921875" customWidth="1"/>
    <col min="10709" max="10709" width="8.09765625" customWidth="1"/>
    <col min="10710" max="10751" width="10.796875" customWidth="1"/>
    <col min="10752" max="10757" width="11.09765625" customWidth="1"/>
    <col min="10759" max="10759" width="15.296875" customWidth="1"/>
    <col min="10760" max="10760" width="19.19921875" customWidth="1"/>
    <col min="10767" max="10767" width="16.796875" customWidth="1"/>
    <col min="10775" max="10775" width="8" customWidth="1"/>
    <col min="10962" max="10962" width="6.296875" bestFit="1" customWidth="1"/>
    <col min="10963" max="10964" width="24.69921875" customWidth="1"/>
    <col min="10965" max="10965" width="8.09765625" customWidth="1"/>
    <col min="10966" max="11007" width="10.796875" customWidth="1"/>
    <col min="11008" max="11013" width="11.09765625" customWidth="1"/>
    <col min="11015" max="11015" width="15.296875" customWidth="1"/>
    <col min="11016" max="11016" width="19.19921875" customWidth="1"/>
    <col min="11023" max="11023" width="16.796875" customWidth="1"/>
    <col min="11031" max="11031" width="8" customWidth="1"/>
    <col min="11218" max="11218" width="6.296875" bestFit="1" customWidth="1"/>
    <col min="11219" max="11220" width="24.69921875" customWidth="1"/>
    <col min="11221" max="11221" width="8.09765625" customWidth="1"/>
    <col min="11222" max="11263" width="10.796875" customWidth="1"/>
    <col min="11264" max="11269" width="11.09765625" customWidth="1"/>
    <col min="11271" max="11271" width="15.296875" customWidth="1"/>
    <col min="11272" max="11272" width="19.19921875" customWidth="1"/>
    <col min="11279" max="11279" width="16.796875" customWidth="1"/>
    <col min="11287" max="11287" width="8" customWidth="1"/>
    <col min="11474" max="11474" width="6.296875" bestFit="1" customWidth="1"/>
    <col min="11475" max="11476" width="24.69921875" customWidth="1"/>
    <col min="11477" max="11477" width="8.09765625" customWidth="1"/>
    <col min="11478" max="11519" width="10.796875" customWidth="1"/>
    <col min="11520" max="11525" width="11.09765625" customWidth="1"/>
    <col min="11527" max="11527" width="15.296875" customWidth="1"/>
    <col min="11528" max="11528" width="19.19921875" customWidth="1"/>
    <col min="11535" max="11535" width="16.796875" customWidth="1"/>
    <col min="11543" max="11543" width="8" customWidth="1"/>
    <col min="11730" max="11730" width="6.296875" bestFit="1" customWidth="1"/>
    <col min="11731" max="11732" width="24.69921875" customWidth="1"/>
    <col min="11733" max="11733" width="8.09765625" customWidth="1"/>
    <col min="11734" max="11775" width="10.796875" customWidth="1"/>
    <col min="11776" max="11781" width="11.09765625" customWidth="1"/>
    <col min="11783" max="11783" width="15.296875" customWidth="1"/>
    <col min="11784" max="11784" width="19.19921875" customWidth="1"/>
    <col min="11791" max="11791" width="16.796875" customWidth="1"/>
    <col min="11799" max="11799" width="8" customWidth="1"/>
    <col min="11986" max="11986" width="6.296875" bestFit="1" customWidth="1"/>
    <col min="11987" max="11988" width="24.69921875" customWidth="1"/>
    <col min="11989" max="11989" width="8.09765625" customWidth="1"/>
    <col min="11990" max="12031" width="10.796875" customWidth="1"/>
    <col min="12032" max="12037" width="11.09765625" customWidth="1"/>
    <col min="12039" max="12039" width="15.296875" customWidth="1"/>
    <col min="12040" max="12040" width="19.19921875" customWidth="1"/>
    <col min="12047" max="12047" width="16.796875" customWidth="1"/>
    <col min="12055" max="12055" width="8" customWidth="1"/>
    <col min="12242" max="12242" width="6.296875" bestFit="1" customWidth="1"/>
    <col min="12243" max="12244" width="24.69921875" customWidth="1"/>
    <col min="12245" max="12245" width="8.09765625" customWidth="1"/>
    <col min="12246" max="12287" width="10.796875" customWidth="1"/>
    <col min="12288" max="12293" width="11.09765625" customWidth="1"/>
    <col min="12295" max="12295" width="15.296875" customWidth="1"/>
    <col min="12296" max="12296" width="19.19921875" customWidth="1"/>
    <col min="12303" max="12303" width="16.796875" customWidth="1"/>
    <col min="12311" max="12311" width="8" customWidth="1"/>
    <col min="12498" max="12498" width="6.296875" bestFit="1" customWidth="1"/>
    <col min="12499" max="12500" width="24.69921875" customWidth="1"/>
    <col min="12501" max="12501" width="8.09765625" customWidth="1"/>
    <col min="12502" max="12543" width="10.796875" customWidth="1"/>
    <col min="12544" max="12549" width="11.09765625" customWidth="1"/>
    <col min="12551" max="12551" width="15.296875" customWidth="1"/>
    <col min="12552" max="12552" width="19.19921875" customWidth="1"/>
    <col min="12559" max="12559" width="16.796875" customWidth="1"/>
    <col min="12567" max="12567" width="8" customWidth="1"/>
    <col min="12754" max="12754" width="6.296875" bestFit="1" customWidth="1"/>
    <col min="12755" max="12756" width="24.69921875" customWidth="1"/>
    <col min="12757" max="12757" width="8.09765625" customWidth="1"/>
    <col min="12758" max="12799" width="10.796875" customWidth="1"/>
    <col min="12800" max="12805" width="11.09765625" customWidth="1"/>
    <col min="12807" max="12807" width="15.296875" customWidth="1"/>
    <col min="12808" max="12808" width="19.19921875" customWidth="1"/>
    <col min="12815" max="12815" width="16.796875" customWidth="1"/>
    <col min="12823" max="12823" width="8" customWidth="1"/>
    <col min="13010" max="13010" width="6.296875" bestFit="1" customWidth="1"/>
    <col min="13011" max="13012" width="24.69921875" customWidth="1"/>
    <col min="13013" max="13013" width="8.09765625" customWidth="1"/>
    <col min="13014" max="13055" width="10.796875" customWidth="1"/>
    <col min="13056" max="13061" width="11.09765625" customWidth="1"/>
    <col min="13063" max="13063" width="15.296875" customWidth="1"/>
    <col min="13064" max="13064" width="19.19921875" customWidth="1"/>
    <col min="13071" max="13071" width="16.796875" customWidth="1"/>
    <col min="13079" max="13079" width="8" customWidth="1"/>
    <col min="13266" max="13266" width="6.296875" bestFit="1" customWidth="1"/>
    <col min="13267" max="13268" width="24.69921875" customWidth="1"/>
    <col min="13269" max="13269" width="8.09765625" customWidth="1"/>
    <col min="13270" max="13311" width="10.796875" customWidth="1"/>
    <col min="13312" max="13317" width="11.09765625" customWidth="1"/>
    <col min="13319" max="13319" width="15.296875" customWidth="1"/>
    <col min="13320" max="13320" width="19.19921875" customWidth="1"/>
    <col min="13327" max="13327" width="16.796875" customWidth="1"/>
    <col min="13335" max="13335" width="8" customWidth="1"/>
    <col min="13522" max="13522" width="6.296875" bestFit="1" customWidth="1"/>
    <col min="13523" max="13524" width="24.69921875" customWidth="1"/>
    <col min="13525" max="13525" width="8.09765625" customWidth="1"/>
    <col min="13526" max="13567" width="10.796875" customWidth="1"/>
    <col min="13568" max="13573" width="11.09765625" customWidth="1"/>
    <col min="13575" max="13575" width="15.296875" customWidth="1"/>
    <col min="13576" max="13576" width="19.19921875" customWidth="1"/>
    <col min="13583" max="13583" width="16.796875" customWidth="1"/>
    <col min="13591" max="13591" width="8" customWidth="1"/>
    <col min="13778" max="13778" width="6.296875" bestFit="1" customWidth="1"/>
    <col min="13779" max="13780" width="24.69921875" customWidth="1"/>
    <col min="13781" max="13781" width="8.09765625" customWidth="1"/>
    <col min="13782" max="13823" width="10.796875" customWidth="1"/>
    <col min="13824" max="13829" width="11.09765625" customWidth="1"/>
    <col min="13831" max="13831" width="15.296875" customWidth="1"/>
    <col min="13832" max="13832" width="19.19921875" customWidth="1"/>
    <col min="13839" max="13839" width="16.796875" customWidth="1"/>
    <col min="13847" max="13847" width="8" customWidth="1"/>
    <col min="14034" max="14034" width="6.296875" bestFit="1" customWidth="1"/>
    <col min="14035" max="14036" width="24.69921875" customWidth="1"/>
    <col min="14037" max="14037" width="8.09765625" customWidth="1"/>
    <col min="14038" max="14079" width="10.796875" customWidth="1"/>
    <col min="14080" max="14085" width="11.09765625" customWidth="1"/>
    <col min="14087" max="14087" width="15.296875" customWidth="1"/>
    <col min="14088" max="14088" width="19.19921875" customWidth="1"/>
    <col min="14095" max="14095" width="16.796875" customWidth="1"/>
    <col min="14103" max="14103" width="8" customWidth="1"/>
    <col min="14290" max="14290" width="6.296875" bestFit="1" customWidth="1"/>
    <col min="14291" max="14292" width="24.69921875" customWidth="1"/>
    <col min="14293" max="14293" width="8.09765625" customWidth="1"/>
    <col min="14294" max="14335" width="10.796875" customWidth="1"/>
    <col min="14336" max="14341" width="11.09765625" customWidth="1"/>
    <col min="14343" max="14343" width="15.296875" customWidth="1"/>
    <col min="14344" max="14344" width="19.19921875" customWidth="1"/>
    <col min="14351" max="14351" width="16.796875" customWidth="1"/>
    <col min="14359" max="14359" width="8" customWidth="1"/>
    <col min="14546" max="14546" width="6.296875" bestFit="1" customWidth="1"/>
    <col min="14547" max="14548" width="24.69921875" customWidth="1"/>
    <col min="14549" max="14549" width="8.09765625" customWidth="1"/>
    <col min="14550" max="14591" width="10.796875" customWidth="1"/>
    <col min="14592" max="14597" width="11.09765625" customWidth="1"/>
    <col min="14599" max="14599" width="15.296875" customWidth="1"/>
    <col min="14600" max="14600" width="19.19921875" customWidth="1"/>
    <col min="14607" max="14607" width="16.796875" customWidth="1"/>
    <col min="14615" max="14615" width="8" customWidth="1"/>
    <col min="14802" max="14802" width="6.296875" bestFit="1" customWidth="1"/>
    <col min="14803" max="14804" width="24.69921875" customWidth="1"/>
    <col min="14805" max="14805" width="8.09765625" customWidth="1"/>
    <col min="14806" max="14847" width="10.796875" customWidth="1"/>
    <col min="14848" max="14853" width="11.09765625" customWidth="1"/>
    <col min="14855" max="14855" width="15.296875" customWidth="1"/>
    <col min="14856" max="14856" width="19.19921875" customWidth="1"/>
    <col min="14863" max="14863" width="16.796875" customWidth="1"/>
    <col min="14871" max="14871" width="8" customWidth="1"/>
    <col min="15058" max="15058" width="6.296875" bestFit="1" customWidth="1"/>
    <col min="15059" max="15060" width="24.69921875" customWidth="1"/>
    <col min="15061" max="15061" width="8.09765625" customWidth="1"/>
    <col min="15062" max="15103" width="10.796875" customWidth="1"/>
    <col min="15104" max="15109" width="11.09765625" customWidth="1"/>
    <col min="15111" max="15111" width="15.296875" customWidth="1"/>
    <col min="15112" max="15112" width="19.19921875" customWidth="1"/>
    <col min="15119" max="15119" width="16.796875" customWidth="1"/>
    <col min="15127" max="15127" width="8" customWidth="1"/>
    <col min="15314" max="15314" width="6.296875" bestFit="1" customWidth="1"/>
    <col min="15315" max="15316" width="24.69921875" customWidth="1"/>
    <col min="15317" max="15317" width="8.09765625" customWidth="1"/>
    <col min="15318" max="15359" width="10.796875" customWidth="1"/>
    <col min="15360" max="15365" width="11.09765625" customWidth="1"/>
    <col min="15367" max="15367" width="15.296875" customWidth="1"/>
    <col min="15368" max="15368" width="19.19921875" customWidth="1"/>
    <col min="15375" max="15375" width="16.796875" customWidth="1"/>
    <col min="15383" max="15383" width="8" customWidth="1"/>
    <col min="15570" max="15570" width="6.296875" bestFit="1" customWidth="1"/>
    <col min="15571" max="15572" width="24.69921875" customWidth="1"/>
    <col min="15573" max="15573" width="8.09765625" customWidth="1"/>
    <col min="15574" max="15615" width="10.796875" customWidth="1"/>
    <col min="15616" max="15621" width="11.09765625" customWidth="1"/>
    <col min="15623" max="15623" width="15.296875" customWidth="1"/>
    <col min="15624" max="15624" width="19.19921875" customWidth="1"/>
    <col min="15631" max="15631" width="16.796875" customWidth="1"/>
    <col min="15639" max="15639" width="8" customWidth="1"/>
    <col min="15826" max="15826" width="6.296875" bestFit="1" customWidth="1"/>
    <col min="15827" max="15828" width="24.69921875" customWidth="1"/>
    <col min="15829" max="15829" width="8.09765625" customWidth="1"/>
    <col min="15830" max="15871" width="10.796875" customWidth="1"/>
    <col min="15872" max="15877" width="11.09765625" customWidth="1"/>
    <col min="15879" max="15879" width="15.296875" customWidth="1"/>
    <col min="15880" max="15880" width="19.19921875" customWidth="1"/>
    <col min="15887" max="15887" width="16.796875" customWidth="1"/>
    <col min="15895" max="15895" width="8" customWidth="1"/>
    <col min="16082" max="16082" width="6.296875" bestFit="1" customWidth="1"/>
    <col min="16083" max="16084" width="24.69921875" customWidth="1"/>
    <col min="16085" max="16085" width="8.09765625" customWidth="1"/>
    <col min="16086" max="16127" width="10.796875" customWidth="1"/>
    <col min="16128" max="16133" width="11.09765625" customWidth="1"/>
    <col min="16135" max="16135" width="15.296875" customWidth="1"/>
    <col min="16136" max="16136" width="19.19921875" customWidth="1"/>
    <col min="16143" max="16143" width="16.796875" customWidth="1"/>
    <col min="16151" max="16151" width="8" customWidth="1"/>
  </cols>
  <sheetData>
    <row r="1" spans="1:25">
      <c r="F1">
        <f>SUM(F136:F148)</f>
        <v>104998</v>
      </c>
      <c r="G1">
        <f t="shared" ref="G1:N1" si="0">SUM(G136:G148)</f>
        <v>7953</v>
      </c>
      <c r="H1">
        <f t="shared" si="0"/>
        <v>1875</v>
      </c>
      <c r="I1">
        <f t="shared" si="0"/>
        <v>3143</v>
      </c>
      <c r="J1">
        <f t="shared" si="0"/>
        <v>11719</v>
      </c>
      <c r="K1">
        <f t="shared" si="0"/>
        <v>4118</v>
      </c>
      <c r="L1">
        <f t="shared" si="0"/>
        <v>1938</v>
      </c>
      <c r="M1">
        <f t="shared" si="0"/>
        <v>22459</v>
      </c>
      <c r="N1">
        <f t="shared" si="0"/>
        <v>6228</v>
      </c>
    </row>
    <row r="2" spans="1:25">
      <c r="Y2" t="s">
        <v>322</v>
      </c>
    </row>
    <row r="3" spans="1:25" ht="42" customHeight="1">
      <c r="B3" s="1" t="s">
        <v>0</v>
      </c>
      <c r="C3" s="1" t="s">
        <v>1</v>
      </c>
      <c r="D3" s="1" t="s">
        <v>2</v>
      </c>
      <c r="E3" s="1" t="s">
        <v>3</v>
      </c>
      <c r="F3" s="2" t="s">
        <v>12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13</v>
      </c>
      <c r="Y3" t="s">
        <v>314</v>
      </c>
    </row>
    <row r="4" spans="1:25" ht="15">
      <c r="A4">
        <v>1</v>
      </c>
      <c r="B4" t="s">
        <v>14</v>
      </c>
      <c r="C4" t="s">
        <v>15</v>
      </c>
      <c r="D4" s="3" t="s">
        <v>16</v>
      </c>
      <c r="E4" t="s">
        <v>17</v>
      </c>
      <c r="F4">
        <v>3820</v>
      </c>
      <c r="G4">
        <v>119</v>
      </c>
      <c r="H4">
        <v>77</v>
      </c>
      <c r="I4">
        <v>69</v>
      </c>
      <c r="J4">
        <v>460</v>
      </c>
      <c r="K4">
        <v>55</v>
      </c>
      <c r="L4">
        <v>29</v>
      </c>
      <c r="M4">
        <v>248</v>
      </c>
      <c r="N4">
        <v>94</v>
      </c>
      <c r="O4">
        <f t="shared" ref="O4:O67" si="1">G4/F4*1000</f>
        <v>31.151832460732983</v>
      </c>
      <c r="P4">
        <f>H4/F4*1000</f>
        <v>20.157068062827225</v>
      </c>
      <c r="Q4">
        <f t="shared" ref="Q4:Q67" si="2">I4/F4*1000</f>
        <v>18.062827225130889</v>
      </c>
      <c r="R4">
        <f t="shared" ref="R4:R67" si="3">J4/F4*1000</f>
        <v>120.41884816753927</v>
      </c>
      <c r="S4">
        <f t="shared" ref="S4:S67" si="4">K4/F4*1000</f>
        <v>14.397905759162303</v>
      </c>
      <c r="T4">
        <f t="shared" ref="T4:T67" si="5">L4/F4*1000</f>
        <v>7.5916230366492146</v>
      </c>
      <c r="U4">
        <f t="shared" ref="U4:U67" si="6">M4/F4*1000</f>
        <v>64.921465968586389</v>
      </c>
      <c r="V4">
        <f t="shared" ref="V4:V67" si="7">N4/F4*1000</f>
        <v>24.607329842931936</v>
      </c>
      <c r="W4">
        <f>SUM(S4:T4)</f>
        <v>21.989528795811516</v>
      </c>
      <c r="Y4" t="s">
        <v>315</v>
      </c>
    </row>
    <row r="5" spans="1:25" ht="15">
      <c r="A5">
        <v>2</v>
      </c>
      <c r="B5" t="s">
        <v>18</v>
      </c>
      <c r="C5" t="s">
        <v>19</v>
      </c>
      <c r="D5" s="3" t="s">
        <v>16</v>
      </c>
      <c r="E5" t="s">
        <v>17</v>
      </c>
      <c r="F5">
        <v>4416</v>
      </c>
      <c r="G5">
        <v>410</v>
      </c>
      <c r="H5">
        <v>149</v>
      </c>
      <c r="I5">
        <v>160</v>
      </c>
      <c r="J5">
        <v>404</v>
      </c>
      <c r="K5">
        <v>147</v>
      </c>
      <c r="L5">
        <v>91</v>
      </c>
      <c r="M5">
        <v>869</v>
      </c>
      <c r="N5">
        <v>297</v>
      </c>
      <c r="O5">
        <f>G5/F5*1000</f>
        <v>92.844202898550719</v>
      </c>
      <c r="P5">
        <f t="shared" ref="P5:P68" si="8">H5/F5*1000</f>
        <v>33.740942028985508</v>
      </c>
      <c r="Q5">
        <f t="shared" si="2"/>
        <v>36.231884057971016</v>
      </c>
      <c r="R5">
        <f t="shared" si="3"/>
        <v>91.485507246376812</v>
      </c>
      <c r="S5">
        <f t="shared" si="4"/>
        <v>33.288043478260875</v>
      </c>
      <c r="T5">
        <f t="shared" si="5"/>
        <v>20.606884057971016</v>
      </c>
      <c r="U5">
        <f t="shared" si="6"/>
        <v>196.78442028985506</v>
      </c>
      <c r="V5">
        <f t="shared" si="7"/>
        <v>67.255434782608688</v>
      </c>
      <c r="W5">
        <f t="shared" ref="W5:W68" si="9">SUM(S5:T5)</f>
        <v>53.89492753623189</v>
      </c>
      <c r="Y5" t="s">
        <v>316</v>
      </c>
    </row>
    <row r="6" spans="1:25" ht="15">
      <c r="A6">
        <v>3</v>
      </c>
      <c r="B6" t="s">
        <v>20</v>
      </c>
      <c r="C6" t="s">
        <v>21</v>
      </c>
      <c r="D6" s="3" t="s">
        <v>16</v>
      </c>
      <c r="E6" t="s">
        <v>17</v>
      </c>
      <c r="F6">
        <v>4210</v>
      </c>
      <c r="G6">
        <v>240</v>
      </c>
      <c r="H6">
        <v>51</v>
      </c>
      <c r="I6">
        <v>106</v>
      </c>
      <c r="J6">
        <v>125</v>
      </c>
      <c r="K6">
        <v>65</v>
      </c>
      <c r="L6">
        <v>49</v>
      </c>
      <c r="M6">
        <v>660</v>
      </c>
      <c r="N6">
        <v>200</v>
      </c>
      <c r="O6">
        <f t="shared" si="1"/>
        <v>57.007125890736347</v>
      </c>
      <c r="P6">
        <f t="shared" si="8"/>
        <v>12.114014251781473</v>
      </c>
      <c r="Q6">
        <f t="shared" si="2"/>
        <v>25.178147268408551</v>
      </c>
      <c r="R6">
        <f t="shared" si="3"/>
        <v>29.691211401425175</v>
      </c>
      <c r="S6">
        <f t="shared" si="4"/>
        <v>15.439429928741092</v>
      </c>
      <c r="T6">
        <f t="shared" si="5"/>
        <v>11.63895486935867</v>
      </c>
      <c r="U6">
        <f t="shared" si="6"/>
        <v>156.76959619952493</v>
      </c>
      <c r="V6">
        <f t="shared" si="7"/>
        <v>47.505938242280287</v>
      </c>
      <c r="W6">
        <f t="shared" si="9"/>
        <v>27.078384798099762</v>
      </c>
      <c r="Y6" t="s">
        <v>317</v>
      </c>
    </row>
    <row r="7" spans="1:25" ht="15">
      <c r="A7">
        <v>4</v>
      </c>
      <c r="B7" t="s">
        <v>22</v>
      </c>
      <c r="C7" t="s">
        <v>23</v>
      </c>
      <c r="D7" s="3" t="s">
        <v>16</v>
      </c>
      <c r="E7" t="s">
        <v>17</v>
      </c>
      <c r="F7">
        <v>4621</v>
      </c>
      <c r="G7">
        <v>332</v>
      </c>
      <c r="H7">
        <v>129</v>
      </c>
      <c r="I7">
        <v>214</v>
      </c>
      <c r="J7">
        <v>224</v>
      </c>
      <c r="K7">
        <v>118</v>
      </c>
      <c r="L7">
        <v>110</v>
      </c>
      <c r="M7">
        <v>1010</v>
      </c>
      <c r="N7">
        <v>338</v>
      </c>
      <c r="O7">
        <f t="shared" si="1"/>
        <v>71.845920796364425</v>
      </c>
      <c r="P7">
        <f t="shared" si="8"/>
        <v>27.916035490153646</v>
      </c>
      <c r="Q7">
        <f t="shared" si="2"/>
        <v>46.310322441030081</v>
      </c>
      <c r="R7">
        <f t="shared" si="3"/>
        <v>48.474356199956723</v>
      </c>
      <c r="S7">
        <f t="shared" si="4"/>
        <v>25.535598355334344</v>
      </c>
      <c r="T7">
        <f t="shared" si="5"/>
        <v>23.80437134819303</v>
      </c>
      <c r="U7">
        <f t="shared" si="6"/>
        <v>218.56740965159057</v>
      </c>
      <c r="V7">
        <f t="shared" si="7"/>
        <v>73.144341051720403</v>
      </c>
      <c r="W7">
        <f t="shared" si="9"/>
        <v>49.339969703527373</v>
      </c>
      <c r="Y7" t="s">
        <v>318</v>
      </c>
    </row>
    <row r="8" spans="1:25" ht="15">
      <c r="A8">
        <v>5</v>
      </c>
      <c r="B8" t="s">
        <v>24</v>
      </c>
      <c r="C8" t="s">
        <v>25</v>
      </c>
      <c r="D8" s="3" t="s">
        <v>16</v>
      </c>
      <c r="E8" t="s">
        <v>17</v>
      </c>
      <c r="F8">
        <v>4221</v>
      </c>
      <c r="G8">
        <v>159</v>
      </c>
      <c r="H8">
        <v>92</v>
      </c>
      <c r="I8">
        <v>82</v>
      </c>
      <c r="J8">
        <v>154</v>
      </c>
      <c r="K8">
        <v>34</v>
      </c>
      <c r="L8">
        <v>42</v>
      </c>
      <c r="M8">
        <v>548</v>
      </c>
      <c r="N8">
        <v>126</v>
      </c>
      <c r="O8">
        <f t="shared" si="1"/>
        <v>37.668798862828716</v>
      </c>
      <c r="P8">
        <f t="shared" si="8"/>
        <v>21.795782989812839</v>
      </c>
      <c r="Q8">
        <f t="shared" si="2"/>
        <v>19.426676143094053</v>
      </c>
      <c r="R8">
        <f t="shared" si="3"/>
        <v>36.484245439469319</v>
      </c>
      <c r="S8">
        <f t="shared" si="4"/>
        <v>8.054963278843875</v>
      </c>
      <c r="T8">
        <f t="shared" si="5"/>
        <v>9.9502487562189046</v>
      </c>
      <c r="U8">
        <f t="shared" si="6"/>
        <v>129.82705520018953</v>
      </c>
      <c r="V8">
        <f t="shared" si="7"/>
        <v>29.850746268656717</v>
      </c>
      <c r="W8">
        <f t="shared" si="9"/>
        <v>18.00521203506278</v>
      </c>
      <c r="Y8" t="s">
        <v>319</v>
      </c>
    </row>
    <row r="9" spans="1:25" ht="15">
      <c r="A9">
        <v>6</v>
      </c>
      <c r="B9" t="s">
        <v>26</v>
      </c>
      <c r="C9" t="s">
        <v>27</v>
      </c>
      <c r="D9" s="3" t="s">
        <v>16</v>
      </c>
      <c r="E9" t="s">
        <v>17</v>
      </c>
      <c r="F9">
        <v>4255</v>
      </c>
      <c r="G9">
        <v>209</v>
      </c>
      <c r="H9">
        <v>62</v>
      </c>
      <c r="I9">
        <v>77</v>
      </c>
      <c r="J9">
        <v>143</v>
      </c>
      <c r="K9">
        <v>71</v>
      </c>
      <c r="L9">
        <v>35</v>
      </c>
      <c r="M9">
        <v>532</v>
      </c>
      <c r="N9">
        <v>180</v>
      </c>
      <c r="O9">
        <f t="shared" si="1"/>
        <v>49.118683901292599</v>
      </c>
      <c r="P9">
        <f t="shared" si="8"/>
        <v>14.571092831962398</v>
      </c>
      <c r="Q9">
        <f t="shared" si="2"/>
        <v>18.096357226792009</v>
      </c>
      <c r="R9">
        <f t="shared" si="3"/>
        <v>33.607520564042304</v>
      </c>
      <c r="S9">
        <f t="shared" si="4"/>
        <v>16.686251468860164</v>
      </c>
      <c r="T9">
        <f t="shared" si="5"/>
        <v>8.2256169212690953</v>
      </c>
      <c r="U9">
        <f t="shared" si="6"/>
        <v>125.02937720329024</v>
      </c>
      <c r="V9">
        <f t="shared" si="7"/>
        <v>42.30317273795535</v>
      </c>
      <c r="W9">
        <f t="shared" si="9"/>
        <v>24.911868390129257</v>
      </c>
      <c r="Y9" t="s">
        <v>320</v>
      </c>
    </row>
    <row r="10" spans="1:25" ht="15">
      <c r="A10">
        <v>7</v>
      </c>
      <c r="B10" t="s">
        <v>28</v>
      </c>
      <c r="C10" t="s">
        <v>29</v>
      </c>
      <c r="D10" s="3" t="s">
        <v>16</v>
      </c>
      <c r="E10" t="s">
        <v>17</v>
      </c>
      <c r="F10">
        <v>4592</v>
      </c>
      <c r="G10">
        <v>177</v>
      </c>
      <c r="H10">
        <v>38</v>
      </c>
      <c r="I10">
        <v>107</v>
      </c>
      <c r="J10">
        <v>146</v>
      </c>
      <c r="K10">
        <v>77</v>
      </c>
      <c r="L10">
        <v>59</v>
      </c>
      <c r="M10">
        <v>534</v>
      </c>
      <c r="N10">
        <v>146</v>
      </c>
      <c r="O10">
        <f t="shared" si="1"/>
        <v>38.545296167247386</v>
      </c>
      <c r="P10">
        <f t="shared" si="8"/>
        <v>8.2752613240418107</v>
      </c>
      <c r="Q10">
        <f t="shared" si="2"/>
        <v>23.301393728222997</v>
      </c>
      <c r="R10">
        <f t="shared" si="3"/>
        <v>31.794425087108017</v>
      </c>
      <c r="S10">
        <f t="shared" si="4"/>
        <v>16.76829268292683</v>
      </c>
      <c r="T10">
        <f t="shared" si="5"/>
        <v>12.848432055749129</v>
      </c>
      <c r="U10">
        <f t="shared" si="6"/>
        <v>116.28919860627178</v>
      </c>
      <c r="V10">
        <f t="shared" si="7"/>
        <v>31.794425087108017</v>
      </c>
      <c r="W10">
        <f t="shared" si="9"/>
        <v>29.616724738675959</v>
      </c>
      <c r="Y10" t="s">
        <v>321</v>
      </c>
    </row>
    <row r="11" spans="1:25" ht="15">
      <c r="A11">
        <v>8</v>
      </c>
      <c r="B11" t="s">
        <v>30</v>
      </c>
      <c r="C11" t="s">
        <v>31</v>
      </c>
      <c r="D11" s="3" t="s">
        <v>16</v>
      </c>
      <c r="E11" t="s">
        <v>17</v>
      </c>
      <c r="F11">
        <v>4444</v>
      </c>
      <c r="G11">
        <v>375</v>
      </c>
      <c r="H11">
        <v>82</v>
      </c>
      <c r="I11">
        <v>128</v>
      </c>
      <c r="J11">
        <v>308</v>
      </c>
      <c r="K11">
        <v>131</v>
      </c>
      <c r="L11">
        <v>64</v>
      </c>
      <c r="M11">
        <v>1043</v>
      </c>
      <c r="N11">
        <v>422</v>
      </c>
      <c r="O11">
        <f t="shared" si="1"/>
        <v>84.383438343834385</v>
      </c>
      <c r="P11">
        <f t="shared" si="8"/>
        <v>18.451845184518451</v>
      </c>
      <c r="Q11">
        <f t="shared" si="2"/>
        <v>28.802880288028803</v>
      </c>
      <c r="R11">
        <f t="shared" si="3"/>
        <v>69.306930693069319</v>
      </c>
      <c r="S11">
        <f t="shared" si="4"/>
        <v>29.477947794779478</v>
      </c>
      <c r="T11">
        <f t="shared" si="5"/>
        <v>14.401440144014401</v>
      </c>
      <c r="U11">
        <f t="shared" si="6"/>
        <v>234.69846984698469</v>
      </c>
      <c r="V11">
        <f t="shared" si="7"/>
        <v>94.959495949594967</v>
      </c>
      <c r="W11">
        <f t="shared" si="9"/>
        <v>43.879387938793883</v>
      </c>
      <c r="Y11" t="s">
        <v>13</v>
      </c>
    </row>
    <row r="12" spans="1:25" ht="15">
      <c r="A12">
        <v>9</v>
      </c>
      <c r="B12" t="s">
        <v>32</v>
      </c>
      <c r="C12" t="s">
        <v>33</v>
      </c>
      <c r="D12" s="3" t="s">
        <v>16</v>
      </c>
      <c r="E12" t="s">
        <v>17</v>
      </c>
      <c r="F12">
        <v>4365</v>
      </c>
      <c r="G12">
        <v>307</v>
      </c>
      <c r="H12">
        <v>67</v>
      </c>
      <c r="I12">
        <v>105</v>
      </c>
      <c r="J12">
        <v>199</v>
      </c>
      <c r="K12">
        <v>91</v>
      </c>
      <c r="L12">
        <v>78</v>
      </c>
      <c r="M12">
        <v>702</v>
      </c>
      <c r="N12">
        <v>269</v>
      </c>
      <c r="O12">
        <f t="shared" si="1"/>
        <v>70.33218785796106</v>
      </c>
      <c r="P12">
        <f t="shared" si="8"/>
        <v>15.349369988545245</v>
      </c>
      <c r="Q12">
        <f t="shared" si="2"/>
        <v>24.054982817869416</v>
      </c>
      <c r="R12">
        <f t="shared" si="3"/>
        <v>45.589919816723935</v>
      </c>
      <c r="S12">
        <f t="shared" si="4"/>
        <v>20.847651775486828</v>
      </c>
      <c r="T12">
        <f t="shared" si="5"/>
        <v>17.869415807560138</v>
      </c>
      <c r="U12">
        <f t="shared" si="6"/>
        <v>160.82474226804126</v>
      </c>
      <c r="V12">
        <f t="shared" si="7"/>
        <v>61.626575028636886</v>
      </c>
      <c r="W12">
        <f t="shared" si="9"/>
        <v>38.717067583046969</v>
      </c>
    </row>
    <row r="13" spans="1:25" ht="15">
      <c r="A13">
        <v>10</v>
      </c>
      <c r="B13" t="s">
        <v>34</v>
      </c>
      <c r="C13" t="s">
        <v>35</v>
      </c>
      <c r="D13" s="3" t="s">
        <v>16</v>
      </c>
      <c r="E13" t="s">
        <v>17</v>
      </c>
      <c r="F13">
        <v>4429</v>
      </c>
      <c r="G13">
        <v>415</v>
      </c>
      <c r="H13">
        <v>117</v>
      </c>
      <c r="I13">
        <v>310</v>
      </c>
      <c r="J13">
        <v>745</v>
      </c>
      <c r="K13">
        <v>274</v>
      </c>
      <c r="L13">
        <v>94</v>
      </c>
      <c r="M13">
        <v>1395</v>
      </c>
      <c r="N13">
        <v>436</v>
      </c>
      <c r="O13">
        <f t="shared" si="1"/>
        <v>93.700609618424025</v>
      </c>
      <c r="P13">
        <f t="shared" si="8"/>
        <v>26.416798374350869</v>
      </c>
      <c r="Q13">
        <f t="shared" si="2"/>
        <v>69.993226461955302</v>
      </c>
      <c r="R13">
        <f t="shared" si="3"/>
        <v>168.2095281101829</v>
      </c>
      <c r="S13">
        <f t="shared" si="4"/>
        <v>61.864980808308871</v>
      </c>
      <c r="T13">
        <f t="shared" si="5"/>
        <v>21.223752540076767</v>
      </c>
      <c r="U13">
        <f t="shared" si="6"/>
        <v>314.96951907879884</v>
      </c>
      <c r="V13">
        <f t="shared" si="7"/>
        <v>98.442086249717775</v>
      </c>
      <c r="W13">
        <f t="shared" si="9"/>
        <v>83.088733348385631</v>
      </c>
    </row>
    <row r="14" spans="1:25" ht="15">
      <c r="A14">
        <v>11</v>
      </c>
      <c r="B14" t="s">
        <v>36</v>
      </c>
      <c r="C14" t="s">
        <v>37</v>
      </c>
      <c r="D14" s="3" t="s">
        <v>16</v>
      </c>
      <c r="E14" t="s">
        <v>17</v>
      </c>
      <c r="F14">
        <v>3838</v>
      </c>
      <c r="G14">
        <v>177</v>
      </c>
      <c r="H14">
        <v>71</v>
      </c>
      <c r="I14">
        <v>79</v>
      </c>
      <c r="J14">
        <v>221</v>
      </c>
      <c r="K14">
        <v>52</v>
      </c>
      <c r="L14">
        <v>43</v>
      </c>
      <c r="M14">
        <v>367</v>
      </c>
      <c r="N14">
        <v>99</v>
      </c>
      <c r="O14">
        <f t="shared" si="1"/>
        <v>46.117769671704018</v>
      </c>
      <c r="P14">
        <f t="shared" si="8"/>
        <v>18.499218342886923</v>
      </c>
      <c r="Q14">
        <f t="shared" si="2"/>
        <v>20.58363731109953</v>
      </c>
      <c r="R14">
        <f t="shared" si="3"/>
        <v>57.582073996873376</v>
      </c>
      <c r="S14">
        <f t="shared" si="4"/>
        <v>13.54872329338197</v>
      </c>
      <c r="T14">
        <f t="shared" si="5"/>
        <v>11.203751954142783</v>
      </c>
      <c r="U14">
        <f t="shared" si="6"/>
        <v>95.622720166753524</v>
      </c>
      <c r="V14">
        <f t="shared" si="7"/>
        <v>25.794684731631058</v>
      </c>
      <c r="W14">
        <f t="shared" si="9"/>
        <v>24.752475247524753</v>
      </c>
    </row>
    <row r="15" spans="1:25" ht="15">
      <c r="A15">
        <v>12</v>
      </c>
      <c r="B15" t="s">
        <v>38</v>
      </c>
      <c r="C15" t="s">
        <v>39</v>
      </c>
      <c r="D15" s="3" t="s">
        <v>16</v>
      </c>
      <c r="E15" t="s">
        <v>17</v>
      </c>
      <c r="F15">
        <v>3974</v>
      </c>
      <c r="G15">
        <v>242</v>
      </c>
      <c r="H15">
        <v>55</v>
      </c>
      <c r="I15">
        <v>99</v>
      </c>
      <c r="J15">
        <v>184</v>
      </c>
      <c r="K15">
        <v>88</v>
      </c>
      <c r="L15">
        <v>82</v>
      </c>
      <c r="M15">
        <v>696</v>
      </c>
      <c r="N15">
        <v>244</v>
      </c>
      <c r="O15">
        <f t="shared" si="1"/>
        <v>60.895822848515351</v>
      </c>
      <c r="P15">
        <f t="shared" si="8"/>
        <v>13.839959738298944</v>
      </c>
      <c r="Q15">
        <f t="shared" si="2"/>
        <v>24.911927528938097</v>
      </c>
      <c r="R15">
        <f t="shared" si="3"/>
        <v>46.300956215400099</v>
      </c>
      <c r="S15">
        <f t="shared" si="4"/>
        <v>22.14393558127831</v>
      </c>
      <c r="T15">
        <f t="shared" si="5"/>
        <v>20.634121791645697</v>
      </c>
      <c r="U15">
        <f t="shared" si="6"/>
        <v>175.13839959738297</v>
      </c>
      <c r="V15">
        <f t="shared" si="7"/>
        <v>61.399094111726221</v>
      </c>
      <c r="W15">
        <f t="shared" si="9"/>
        <v>42.77805737292401</v>
      </c>
    </row>
    <row r="16" spans="1:25" ht="15">
      <c r="A16">
        <v>13</v>
      </c>
      <c r="B16" t="s">
        <v>40</v>
      </c>
      <c r="C16" t="s">
        <v>41</v>
      </c>
      <c r="D16" s="3" t="s">
        <v>16</v>
      </c>
      <c r="E16" t="s">
        <v>17</v>
      </c>
      <c r="F16">
        <v>4425</v>
      </c>
      <c r="G16">
        <v>295</v>
      </c>
      <c r="H16">
        <v>101</v>
      </c>
      <c r="I16">
        <v>203</v>
      </c>
      <c r="J16">
        <v>318</v>
      </c>
      <c r="K16">
        <v>108</v>
      </c>
      <c r="L16">
        <v>72</v>
      </c>
      <c r="M16">
        <v>787</v>
      </c>
      <c r="N16">
        <v>339</v>
      </c>
      <c r="O16">
        <f t="shared" si="1"/>
        <v>66.666666666666671</v>
      </c>
      <c r="P16">
        <f t="shared" si="8"/>
        <v>22.824858757062145</v>
      </c>
      <c r="Q16">
        <f t="shared" si="2"/>
        <v>45.875706214689266</v>
      </c>
      <c r="R16">
        <f t="shared" si="3"/>
        <v>71.864406779661024</v>
      </c>
      <c r="S16">
        <f t="shared" si="4"/>
        <v>24.406779661016948</v>
      </c>
      <c r="T16">
        <f t="shared" si="5"/>
        <v>16.271186440677965</v>
      </c>
      <c r="U16">
        <f t="shared" si="6"/>
        <v>177.85310734463278</v>
      </c>
      <c r="V16">
        <f t="shared" si="7"/>
        <v>76.610169491525426</v>
      </c>
      <c r="W16">
        <f t="shared" si="9"/>
        <v>40.677966101694913</v>
      </c>
    </row>
    <row r="17" spans="1:23" ht="15">
      <c r="A17">
        <v>14</v>
      </c>
      <c r="B17" t="s">
        <v>42</v>
      </c>
      <c r="C17" t="s">
        <v>43</v>
      </c>
      <c r="D17" s="3" t="s">
        <v>16</v>
      </c>
      <c r="E17" t="s">
        <v>17</v>
      </c>
      <c r="F17">
        <v>5724</v>
      </c>
      <c r="G17">
        <v>296</v>
      </c>
      <c r="H17">
        <v>78</v>
      </c>
      <c r="I17">
        <v>122</v>
      </c>
      <c r="J17">
        <v>178</v>
      </c>
      <c r="K17">
        <v>118</v>
      </c>
      <c r="L17">
        <v>105</v>
      </c>
      <c r="M17">
        <v>760</v>
      </c>
      <c r="N17">
        <v>204</v>
      </c>
      <c r="O17">
        <f t="shared" si="1"/>
        <v>51.712089447938503</v>
      </c>
      <c r="P17">
        <f t="shared" si="8"/>
        <v>13.626834381551362</v>
      </c>
      <c r="Q17">
        <f t="shared" si="2"/>
        <v>21.313766596785467</v>
      </c>
      <c r="R17">
        <f t="shared" si="3"/>
        <v>31.097134870719778</v>
      </c>
      <c r="S17">
        <f t="shared" si="4"/>
        <v>20.614954577218729</v>
      </c>
      <c r="T17">
        <f t="shared" si="5"/>
        <v>18.343815513626836</v>
      </c>
      <c r="U17">
        <f t="shared" si="6"/>
        <v>132.77428371767994</v>
      </c>
      <c r="V17">
        <f t="shared" si="7"/>
        <v>35.639412997903563</v>
      </c>
      <c r="W17">
        <f t="shared" si="9"/>
        <v>38.958770090845562</v>
      </c>
    </row>
    <row r="18" spans="1:23" ht="15">
      <c r="A18">
        <v>15</v>
      </c>
      <c r="B18" t="s">
        <v>44</v>
      </c>
      <c r="C18" t="s">
        <v>45</v>
      </c>
      <c r="D18" s="3" t="s">
        <v>16</v>
      </c>
      <c r="E18" t="s">
        <v>46</v>
      </c>
      <c r="F18">
        <v>4853</v>
      </c>
      <c r="G18">
        <v>152</v>
      </c>
      <c r="H18">
        <v>61</v>
      </c>
      <c r="I18">
        <v>113</v>
      </c>
      <c r="J18">
        <v>161</v>
      </c>
      <c r="K18">
        <v>59</v>
      </c>
      <c r="L18">
        <v>42</v>
      </c>
      <c r="M18">
        <v>509</v>
      </c>
      <c r="N18">
        <v>201</v>
      </c>
      <c r="O18">
        <f t="shared" si="1"/>
        <v>31.320832474757879</v>
      </c>
      <c r="P18">
        <f t="shared" si="8"/>
        <v>12.569544611580465</v>
      </c>
      <c r="Q18">
        <f t="shared" si="2"/>
        <v>23.284566247681848</v>
      </c>
      <c r="R18">
        <f t="shared" si="3"/>
        <v>33.175355450236971</v>
      </c>
      <c r="S18">
        <f t="shared" si="4"/>
        <v>12.157428394807337</v>
      </c>
      <c r="T18">
        <f t="shared" si="5"/>
        <v>8.6544405522357302</v>
      </c>
      <c r="U18">
        <f t="shared" si="6"/>
        <v>104.88357716876159</v>
      </c>
      <c r="V18">
        <f t="shared" si="7"/>
        <v>41.417679785699569</v>
      </c>
      <c r="W18">
        <f t="shared" si="9"/>
        <v>20.811868947043067</v>
      </c>
    </row>
    <row r="19" spans="1:23" ht="15">
      <c r="A19">
        <v>16</v>
      </c>
      <c r="B19" t="s">
        <v>47</v>
      </c>
      <c r="C19" t="s">
        <v>48</v>
      </c>
      <c r="D19" s="3" t="s">
        <v>16</v>
      </c>
      <c r="E19" t="s">
        <v>46</v>
      </c>
      <c r="F19">
        <v>4845</v>
      </c>
      <c r="G19">
        <v>154</v>
      </c>
      <c r="H19">
        <v>47</v>
      </c>
      <c r="I19">
        <v>98</v>
      </c>
      <c r="J19">
        <v>88</v>
      </c>
      <c r="K19">
        <v>29</v>
      </c>
      <c r="L19">
        <v>51</v>
      </c>
      <c r="M19">
        <v>336</v>
      </c>
      <c r="N19">
        <v>125</v>
      </c>
      <c r="O19">
        <f t="shared" si="1"/>
        <v>31.785345717234264</v>
      </c>
      <c r="P19">
        <f t="shared" si="8"/>
        <v>9.7007223942208451</v>
      </c>
      <c r="Q19">
        <f t="shared" si="2"/>
        <v>20.227038183694532</v>
      </c>
      <c r="R19">
        <f t="shared" si="3"/>
        <v>18.163054695562437</v>
      </c>
      <c r="S19">
        <f t="shared" si="4"/>
        <v>5.9855521155830749</v>
      </c>
      <c r="T19">
        <f t="shared" si="5"/>
        <v>10.526315789473683</v>
      </c>
      <c r="U19">
        <f t="shared" si="6"/>
        <v>69.349845201238395</v>
      </c>
      <c r="V19">
        <f t="shared" si="7"/>
        <v>25.799793601651185</v>
      </c>
      <c r="W19">
        <f t="shared" si="9"/>
        <v>16.511867905056757</v>
      </c>
    </row>
    <row r="20" spans="1:23" ht="15">
      <c r="A20">
        <v>17</v>
      </c>
      <c r="B20" t="s">
        <v>49</v>
      </c>
      <c r="C20" t="s">
        <v>50</v>
      </c>
      <c r="D20" s="3" t="s">
        <v>16</v>
      </c>
      <c r="E20" t="s">
        <v>46</v>
      </c>
      <c r="F20">
        <v>7855</v>
      </c>
      <c r="G20">
        <v>461</v>
      </c>
      <c r="H20">
        <v>188</v>
      </c>
      <c r="I20">
        <v>177</v>
      </c>
      <c r="J20">
        <v>358</v>
      </c>
      <c r="K20">
        <v>147</v>
      </c>
      <c r="L20">
        <v>71</v>
      </c>
      <c r="M20">
        <v>1040</v>
      </c>
      <c r="N20">
        <v>413</v>
      </c>
      <c r="O20">
        <f t="shared" si="1"/>
        <v>58.688733290897517</v>
      </c>
      <c r="P20">
        <f t="shared" si="8"/>
        <v>23.933800127307446</v>
      </c>
      <c r="Q20">
        <f t="shared" si="2"/>
        <v>22.533418204964988</v>
      </c>
      <c r="R20">
        <f t="shared" si="3"/>
        <v>45.576066199872692</v>
      </c>
      <c r="S20">
        <f t="shared" si="4"/>
        <v>18.714194780394653</v>
      </c>
      <c r="T20">
        <f t="shared" si="5"/>
        <v>9.0388287714831321</v>
      </c>
      <c r="U20">
        <f t="shared" si="6"/>
        <v>132.39974538510501</v>
      </c>
      <c r="V20">
        <f t="shared" si="7"/>
        <v>52.577975811584977</v>
      </c>
      <c r="W20">
        <f t="shared" si="9"/>
        <v>27.753023551877785</v>
      </c>
    </row>
    <row r="21" spans="1:23" ht="15">
      <c r="A21">
        <v>18</v>
      </c>
      <c r="B21" t="s">
        <v>51</v>
      </c>
      <c r="C21" t="s">
        <v>52</v>
      </c>
      <c r="D21" s="3" t="s">
        <v>16</v>
      </c>
      <c r="E21" t="s">
        <v>46</v>
      </c>
      <c r="F21">
        <v>4307</v>
      </c>
      <c r="G21">
        <v>248</v>
      </c>
      <c r="H21">
        <v>86</v>
      </c>
      <c r="I21">
        <v>150</v>
      </c>
      <c r="J21">
        <v>269</v>
      </c>
      <c r="K21">
        <v>116</v>
      </c>
      <c r="L21">
        <v>52</v>
      </c>
      <c r="M21">
        <v>794</v>
      </c>
      <c r="N21">
        <v>128</v>
      </c>
      <c r="O21">
        <f t="shared" si="1"/>
        <v>57.580682609705129</v>
      </c>
      <c r="P21">
        <f t="shared" si="8"/>
        <v>19.967494775946133</v>
      </c>
      <c r="Q21">
        <f t="shared" si="2"/>
        <v>34.827025771999075</v>
      </c>
      <c r="R21">
        <f t="shared" si="3"/>
        <v>62.456466217785</v>
      </c>
      <c r="S21">
        <f t="shared" si="4"/>
        <v>26.93289993034595</v>
      </c>
      <c r="T21">
        <f t="shared" si="5"/>
        <v>12.073368934293011</v>
      </c>
      <c r="U21">
        <f t="shared" si="6"/>
        <v>184.35105641978174</v>
      </c>
      <c r="V21">
        <f t="shared" si="7"/>
        <v>29.719061992105875</v>
      </c>
      <c r="W21">
        <f t="shared" si="9"/>
        <v>39.006268864638962</v>
      </c>
    </row>
    <row r="22" spans="1:23" ht="15">
      <c r="A22">
        <v>19</v>
      </c>
      <c r="B22" t="s">
        <v>53</v>
      </c>
      <c r="C22" t="s">
        <v>54</v>
      </c>
      <c r="D22" s="3" t="s">
        <v>16</v>
      </c>
      <c r="E22" t="s">
        <v>46</v>
      </c>
      <c r="F22">
        <v>8644</v>
      </c>
      <c r="G22">
        <v>366</v>
      </c>
      <c r="H22">
        <v>130</v>
      </c>
      <c r="I22">
        <v>288</v>
      </c>
      <c r="J22">
        <v>304</v>
      </c>
      <c r="K22">
        <v>103</v>
      </c>
      <c r="L22">
        <v>86</v>
      </c>
      <c r="M22">
        <v>1011</v>
      </c>
      <c r="N22">
        <v>368</v>
      </c>
      <c r="O22">
        <f t="shared" si="1"/>
        <v>42.341508560851459</v>
      </c>
      <c r="P22">
        <f t="shared" si="8"/>
        <v>15.039333641832485</v>
      </c>
      <c r="Q22">
        <f t="shared" si="2"/>
        <v>33.317908375751962</v>
      </c>
      <c r="R22">
        <f t="shared" si="3"/>
        <v>35.168903285515967</v>
      </c>
      <c r="S22">
        <f t="shared" si="4"/>
        <v>11.915779731605737</v>
      </c>
      <c r="T22">
        <f t="shared" si="5"/>
        <v>9.9490976399814901</v>
      </c>
      <c r="U22">
        <f t="shared" si="6"/>
        <v>116.95974086071263</v>
      </c>
      <c r="V22">
        <f t="shared" si="7"/>
        <v>42.572882924571957</v>
      </c>
      <c r="W22">
        <f t="shared" si="9"/>
        <v>21.864877371587227</v>
      </c>
    </row>
    <row r="23" spans="1:23" ht="15">
      <c r="A23">
        <v>20</v>
      </c>
      <c r="B23" t="s">
        <v>55</v>
      </c>
      <c r="C23" t="s">
        <v>56</v>
      </c>
      <c r="D23" s="3" t="s">
        <v>16</v>
      </c>
      <c r="E23" t="s">
        <v>46</v>
      </c>
      <c r="F23">
        <v>4792</v>
      </c>
      <c r="G23">
        <v>342</v>
      </c>
      <c r="H23">
        <v>117</v>
      </c>
      <c r="I23">
        <v>184</v>
      </c>
      <c r="J23">
        <v>245</v>
      </c>
      <c r="K23">
        <v>128</v>
      </c>
      <c r="L23">
        <v>95</v>
      </c>
      <c r="M23">
        <v>858</v>
      </c>
      <c r="N23">
        <v>291</v>
      </c>
      <c r="O23">
        <f t="shared" si="1"/>
        <v>71.368948247078464</v>
      </c>
      <c r="P23">
        <f t="shared" si="8"/>
        <v>24.415692821368946</v>
      </c>
      <c r="Q23">
        <f t="shared" si="2"/>
        <v>38.397328881469114</v>
      </c>
      <c r="R23">
        <f t="shared" si="3"/>
        <v>51.126878130217023</v>
      </c>
      <c r="S23">
        <f t="shared" si="4"/>
        <v>26.71118530884808</v>
      </c>
      <c r="T23">
        <f t="shared" si="5"/>
        <v>19.824707846410686</v>
      </c>
      <c r="U23">
        <f t="shared" si="6"/>
        <v>179.04841402337229</v>
      </c>
      <c r="V23">
        <f t="shared" si="7"/>
        <v>60.72621035058431</v>
      </c>
      <c r="W23">
        <f t="shared" si="9"/>
        <v>46.535893155258762</v>
      </c>
    </row>
    <row r="24" spans="1:23" ht="15">
      <c r="A24">
        <v>21</v>
      </c>
      <c r="B24" t="s">
        <v>57</v>
      </c>
      <c r="C24" t="s">
        <v>58</v>
      </c>
      <c r="D24" s="3" t="s">
        <v>16</v>
      </c>
      <c r="E24" t="s">
        <v>46</v>
      </c>
      <c r="F24">
        <v>8512</v>
      </c>
      <c r="G24">
        <v>604</v>
      </c>
      <c r="H24">
        <v>188</v>
      </c>
      <c r="I24">
        <v>284</v>
      </c>
      <c r="J24">
        <v>699</v>
      </c>
      <c r="K24">
        <v>207</v>
      </c>
      <c r="L24">
        <v>203</v>
      </c>
      <c r="M24">
        <v>1601</v>
      </c>
      <c r="N24">
        <v>582</v>
      </c>
      <c r="O24">
        <f t="shared" si="1"/>
        <v>70.958646616541358</v>
      </c>
      <c r="P24">
        <f t="shared" si="8"/>
        <v>22.086466165413533</v>
      </c>
      <c r="Q24">
        <f t="shared" si="2"/>
        <v>33.36466165413534</v>
      </c>
      <c r="R24">
        <f t="shared" si="3"/>
        <v>82.119360902255636</v>
      </c>
      <c r="S24">
        <f t="shared" si="4"/>
        <v>24.318609022556391</v>
      </c>
      <c r="T24">
        <f t="shared" si="5"/>
        <v>23.848684210526319</v>
      </c>
      <c r="U24">
        <f t="shared" si="6"/>
        <v>188.0874060150376</v>
      </c>
      <c r="V24">
        <f t="shared" si="7"/>
        <v>68.374060150375939</v>
      </c>
      <c r="W24">
        <f t="shared" si="9"/>
        <v>48.167293233082709</v>
      </c>
    </row>
    <row r="25" spans="1:23" ht="15">
      <c r="A25">
        <v>22</v>
      </c>
      <c r="B25" t="s">
        <v>59</v>
      </c>
      <c r="C25" t="s">
        <v>60</v>
      </c>
      <c r="D25" s="3" t="s">
        <v>16</v>
      </c>
      <c r="E25" t="s">
        <v>46</v>
      </c>
      <c r="F25">
        <v>6207</v>
      </c>
      <c r="G25">
        <v>392</v>
      </c>
      <c r="H25">
        <v>101</v>
      </c>
      <c r="I25">
        <v>164</v>
      </c>
      <c r="J25">
        <v>214</v>
      </c>
      <c r="K25">
        <v>99</v>
      </c>
      <c r="L25">
        <v>89</v>
      </c>
      <c r="M25">
        <v>897</v>
      </c>
      <c r="N25">
        <v>294</v>
      </c>
      <c r="O25">
        <f t="shared" si="1"/>
        <v>63.154502980505889</v>
      </c>
      <c r="P25">
        <f t="shared" si="8"/>
        <v>16.271951023038504</v>
      </c>
      <c r="Q25">
        <f t="shared" si="2"/>
        <v>26.421781859191238</v>
      </c>
      <c r="R25">
        <f t="shared" si="3"/>
        <v>34.47720315772515</v>
      </c>
      <c r="S25">
        <f t="shared" si="4"/>
        <v>15.949734171097147</v>
      </c>
      <c r="T25">
        <f t="shared" si="5"/>
        <v>14.338649911390366</v>
      </c>
      <c r="U25">
        <f t="shared" si="6"/>
        <v>144.51425809569841</v>
      </c>
      <c r="V25">
        <f t="shared" si="7"/>
        <v>47.365877235379408</v>
      </c>
      <c r="W25">
        <f t="shared" si="9"/>
        <v>30.288384082487511</v>
      </c>
    </row>
    <row r="26" spans="1:23" ht="15">
      <c r="A26">
        <v>23</v>
      </c>
      <c r="B26" t="s">
        <v>61</v>
      </c>
      <c r="C26" t="s">
        <v>62</v>
      </c>
      <c r="D26" s="3" t="s">
        <v>16</v>
      </c>
      <c r="E26" t="s">
        <v>46</v>
      </c>
      <c r="F26">
        <v>7142</v>
      </c>
      <c r="G26">
        <v>441</v>
      </c>
      <c r="H26">
        <v>105</v>
      </c>
      <c r="I26">
        <v>177</v>
      </c>
      <c r="J26">
        <v>244</v>
      </c>
      <c r="K26">
        <v>97</v>
      </c>
      <c r="L26">
        <v>79</v>
      </c>
      <c r="M26">
        <v>805</v>
      </c>
      <c r="N26">
        <v>343</v>
      </c>
      <c r="O26">
        <f t="shared" si="1"/>
        <v>61.747409689162701</v>
      </c>
      <c r="P26">
        <f t="shared" si="8"/>
        <v>14.701764211705404</v>
      </c>
      <c r="Q26">
        <f t="shared" si="2"/>
        <v>24.782973956874827</v>
      </c>
      <c r="R26">
        <f t="shared" si="3"/>
        <v>34.164099691963038</v>
      </c>
      <c r="S26">
        <f t="shared" si="4"/>
        <v>13.58162979557547</v>
      </c>
      <c r="T26">
        <f t="shared" si="5"/>
        <v>11.061327359283114</v>
      </c>
      <c r="U26">
        <f t="shared" si="6"/>
        <v>112.71352562307477</v>
      </c>
      <c r="V26">
        <f t="shared" si="7"/>
        <v>48.025763091570987</v>
      </c>
      <c r="W26">
        <f t="shared" si="9"/>
        <v>24.642957154858586</v>
      </c>
    </row>
    <row r="27" spans="1:23" ht="15">
      <c r="A27">
        <v>24</v>
      </c>
      <c r="B27" t="s">
        <v>63</v>
      </c>
      <c r="C27" t="s">
        <v>64</v>
      </c>
      <c r="D27" s="3" t="s">
        <v>16</v>
      </c>
      <c r="E27" t="s">
        <v>46</v>
      </c>
      <c r="F27">
        <v>4883</v>
      </c>
      <c r="G27">
        <v>129</v>
      </c>
      <c r="H27">
        <v>58</v>
      </c>
      <c r="I27">
        <v>83</v>
      </c>
      <c r="J27">
        <v>172</v>
      </c>
      <c r="K27">
        <v>51</v>
      </c>
      <c r="L27">
        <v>52</v>
      </c>
      <c r="M27">
        <v>371</v>
      </c>
      <c r="N27">
        <v>130</v>
      </c>
      <c r="O27">
        <f t="shared" si="1"/>
        <v>26.418185541675197</v>
      </c>
      <c r="P27">
        <f t="shared" si="8"/>
        <v>11.877943886954741</v>
      </c>
      <c r="Q27">
        <f t="shared" si="2"/>
        <v>16.9977472865042</v>
      </c>
      <c r="R27">
        <f t="shared" si="3"/>
        <v>35.224247388900267</v>
      </c>
      <c r="S27">
        <f t="shared" si="4"/>
        <v>10.444398935080894</v>
      </c>
      <c r="T27">
        <f t="shared" si="5"/>
        <v>10.649191071062871</v>
      </c>
      <c r="U27">
        <f t="shared" si="6"/>
        <v>75.977882449313938</v>
      </c>
      <c r="V27">
        <f t="shared" si="7"/>
        <v>26.622977677657179</v>
      </c>
      <c r="W27">
        <f t="shared" si="9"/>
        <v>21.093590006143764</v>
      </c>
    </row>
    <row r="28" spans="1:23" ht="15">
      <c r="A28">
        <v>25</v>
      </c>
      <c r="B28" t="s">
        <v>65</v>
      </c>
      <c r="C28" t="s">
        <v>66</v>
      </c>
      <c r="D28" s="3" t="s">
        <v>16</v>
      </c>
      <c r="E28" t="s">
        <v>46</v>
      </c>
      <c r="F28">
        <v>4981</v>
      </c>
      <c r="G28">
        <v>239</v>
      </c>
      <c r="H28">
        <v>87</v>
      </c>
      <c r="I28">
        <v>143</v>
      </c>
      <c r="J28">
        <v>249</v>
      </c>
      <c r="K28">
        <v>98</v>
      </c>
      <c r="L28">
        <v>60</v>
      </c>
      <c r="M28">
        <v>499</v>
      </c>
      <c r="N28">
        <v>178</v>
      </c>
      <c r="O28">
        <f t="shared" si="1"/>
        <v>47.982332864886565</v>
      </c>
      <c r="P28">
        <f t="shared" si="8"/>
        <v>17.466372214414775</v>
      </c>
      <c r="Q28">
        <f t="shared" si="2"/>
        <v>28.709094559325436</v>
      </c>
      <c r="R28">
        <f t="shared" si="3"/>
        <v>49.989961855049181</v>
      </c>
      <c r="S28">
        <f t="shared" si="4"/>
        <v>19.674764103593656</v>
      </c>
      <c r="T28">
        <f t="shared" si="5"/>
        <v>12.045773940975709</v>
      </c>
      <c r="U28">
        <f t="shared" si="6"/>
        <v>100.18068660911464</v>
      </c>
      <c r="V28">
        <f t="shared" si="7"/>
        <v>35.735796024894597</v>
      </c>
      <c r="W28">
        <f t="shared" si="9"/>
        <v>31.720538044569366</v>
      </c>
    </row>
    <row r="29" spans="1:23" ht="15">
      <c r="A29">
        <v>26</v>
      </c>
      <c r="B29" t="s">
        <v>67</v>
      </c>
      <c r="C29" t="s">
        <v>68</v>
      </c>
      <c r="D29" s="3" t="s">
        <v>16</v>
      </c>
      <c r="E29" t="s">
        <v>46</v>
      </c>
      <c r="F29">
        <v>4474</v>
      </c>
      <c r="G29">
        <v>159</v>
      </c>
      <c r="H29">
        <v>73</v>
      </c>
      <c r="I29">
        <v>110</v>
      </c>
      <c r="J29">
        <v>171</v>
      </c>
      <c r="K29">
        <v>40</v>
      </c>
      <c r="L29">
        <v>26</v>
      </c>
      <c r="M29">
        <v>428</v>
      </c>
      <c r="N29">
        <v>125</v>
      </c>
      <c r="O29">
        <f t="shared" si="1"/>
        <v>35.53866785873938</v>
      </c>
      <c r="P29">
        <f t="shared" si="8"/>
        <v>16.316495306213678</v>
      </c>
      <c r="Q29">
        <f t="shared" si="2"/>
        <v>24.586499776486367</v>
      </c>
      <c r="R29">
        <f t="shared" si="3"/>
        <v>38.220831470719716</v>
      </c>
      <c r="S29">
        <f t="shared" si="4"/>
        <v>8.9405453732677689</v>
      </c>
      <c r="T29">
        <f t="shared" si="5"/>
        <v>5.8113544926240506</v>
      </c>
      <c r="U29">
        <f t="shared" si="6"/>
        <v>95.663835493965138</v>
      </c>
      <c r="V29">
        <f t="shared" si="7"/>
        <v>27.939204291461781</v>
      </c>
      <c r="W29">
        <f t="shared" si="9"/>
        <v>14.751899865891819</v>
      </c>
    </row>
    <row r="30" spans="1:23" ht="15">
      <c r="A30">
        <v>27</v>
      </c>
      <c r="B30" t="s">
        <v>69</v>
      </c>
      <c r="C30" t="s">
        <v>70</v>
      </c>
      <c r="D30" s="3" t="s">
        <v>16</v>
      </c>
      <c r="E30" t="s">
        <v>46</v>
      </c>
      <c r="F30">
        <v>2554</v>
      </c>
      <c r="G30">
        <v>108</v>
      </c>
      <c r="H30">
        <v>123</v>
      </c>
      <c r="I30">
        <v>93</v>
      </c>
      <c r="J30">
        <v>75</v>
      </c>
      <c r="K30">
        <v>26</v>
      </c>
      <c r="L30">
        <v>24</v>
      </c>
      <c r="M30">
        <v>209</v>
      </c>
      <c r="N30">
        <v>35</v>
      </c>
      <c r="O30">
        <f t="shared" si="1"/>
        <v>42.286609240407202</v>
      </c>
      <c r="P30">
        <f t="shared" si="8"/>
        <v>48.159749412685983</v>
      </c>
      <c r="Q30">
        <f t="shared" si="2"/>
        <v>36.413469068128421</v>
      </c>
      <c r="R30">
        <f t="shared" si="3"/>
        <v>29.365700861393893</v>
      </c>
      <c r="S30">
        <f t="shared" si="4"/>
        <v>10.180109631949882</v>
      </c>
      <c r="T30">
        <f t="shared" si="5"/>
        <v>9.3970242756460465</v>
      </c>
      <c r="U30">
        <f t="shared" si="6"/>
        <v>81.832419733750982</v>
      </c>
      <c r="V30">
        <f t="shared" si="7"/>
        <v>13.70399373531715</v>
      </c>
      <c r="W30">
        <f t="shared" si="9"/>
        <v>19.577133907595929</v>
      </c>
    </row>
    <row r="31" spans="1:23" ht="15">
      <c r="A31">
        <v>28</v>
      </c>
      <c r="B31" t="s">
        <v>71</v>
      </c>
      <c r="C31" t="s">
        <v>72</v>
      </c>
      <c r="D31" s="3" t="s">
        <v>16</v>
      </c>
      <c r="E31" t="s">
        <v>46</v>
      </c>
      <c r="F31">
        <v>5818</v>
      </c>
      <c r="G31">
        <v>924</v>
      </c>
      <c r="H31">
        <v>178</v>
      </c>
      <c r="I31">
        <v>319</v>
      </c>
      <c r="J31">
        <v>702</v>
      </c>
      <c r="K31">
        <v>308</v>
      </c>
      <c r="L31">
        <v>227</v>
      </c>
      <c r="M31">
        <v>2654</v>
      </c>
      <c r="N31">
        <v>986</v>
      </c>
      <c r="O31">
        <f t="shared" si="1"/>
        <v>158.81746304572016</v>
      </c>
      <c r="P31">
        <f t="shared" si="8"/>
        <v>30.594706084565143</v>
      </c>
      <c r="Q31">
        <f t="shared" si="2"/>
        <v>54.829838432451012</v>
      </c>
      <c r="R31">
        <f t="shared" si="3"/>
        <v>120.66002062564456</v>
      </c>
      <c r="S31">
        <f t="shared" si="4"/>
        <v>52.939154348573396</v>
      </c>
      <c r="T31">
        <f t="shared" si="5"/>
        <v>39.016844276383637</v>
      </c>
      <c r="U31">
        <f t="shared" si="6"/>
        <v>456.17050532829148</v>
      </c>
      <c r="V31">
        <f t="shared" si="7"/>
        <v>169.47404606393951</v>
      </c>
      <c r="W31">
        <f t="shared" si="9"/>
        <v>91.955998624957033</v>
      </c>
    </row>
    <row r="32" spans="1:23" ht="15">
      <c r="A32">
        <v>29</v>
      </c>
      <c r="B32" t="s">
        <v>73</v>
      </c>
      <c r="C32" t="s">
        <v>74</v>
      </c>
      <c r="D32" s="3" t="s">
        <v>16</v>
      </c>
      <c r="E32" t="s">
        <v>46</v>
      </c>
      <c r="F32">
        <v>6551</v>
      </c>
      <c r="G32">
        <v>648</v>
      </c>
      <c r="H32">
        <v>144</v>
      </c>
      <c r="I32">
        <v>376</v>
      </c>
      <c r="J32">
        <v>1421</v>
      </c>
      <c r="K32">
        <v>663</v>
      </c>
      <c r="L32">
        <v>287</v>
      </c>
      <c r="M32">
        <v>2048</v>
      </c>
      <c r="N32">
        <v>429</v>
      </c>
      <c r="O32">
        <f t="shared" si="1"/>
        <v>98.916196000610597</v>
      </c>
      <c r="P32">
        <f t="shared" si="8"/>
        <v>21.981376889024578</v>
      </c>
      <c r="Q32">
        <f t="shared" si="2"/>
        <v>57.395817432453065</v>
      </c>
      <c r="R32">
        <f t="shared" si="3"/>
        <v>216.91344832849947</v>
      </c>
      <c r="S32">
        <f t="shared" si="4"/>
        <v>101.20592275988399</v>
      </c>
      <c r="T32">
        <f t="shared" si="5"/>
        <v>43.810105327430925</v>
      </c>
      <c r="U32">
        <f t="shared" si="6"/>
        <v>312.62402686612734</v>
      </c>
      <c r="V32">
        <f t="shared" si="7"/>
        <v>65.486185315219046</v>
      </c>
      <c r="W32">
        <f t="shared" si="9"/>
        <v>145.01602808731491</v>
      </c>
    </row>
    <row r="33" spans="1:23" ht="15">
      <c r="A33">
        <v>30</v>
      </c>
      <c r="B33" t="s">
        <v>75</v>
      </c>
      <c r="C33" t="s">
        <v>29</v>
      </c>
      <c r="D33" s="3" t="s">
        <v>16</v>
      </c>
      <c r="E33" t="s">
        <v>46</v>
      </c>
      <c r="F33">
        <v>5468</v>
      </c>
      <c r="G33">
        <v>711</v>
      </c>
      <c r="H33">
        <v>153</v>
      </c>
      <c r="I33">
        <v>325</v>
      </c>
      <c r="J33">
        <v>1734</v>
      </c>
      <c r="K33">
        <v>912</v>
      </c>
      <c r="L33">
        <v>270</v>
      </c>
      <c r="M33">
        <v>3023</v>
      </c>
      <c r="N33">
        <v>630</v>
      </c>
      <c r="O33">
        <f t="shared" si="1"/>
        <v>130.02926115581565</v>
      </c>
      <c r="P33">
        <f t="shared" si="8"/>
        <v>27.980980248719824</v>
      </c>
      <c r="Q33">
        <f t="shared" si="2"/>
        <v>59.436722750548647</v>
      </c>
      <c r="R33">
        <f t="shared" si="3"/>
        <v>317.117776152158</v>
      </c>
      <c r="S33">
        <f t="shared" si="4"/>
        <v>166.78858814923188</v>
      </c>
      <c r="T33">
        <f t="shared" si="5"/>
        <v>49.378200438917339</v>
      </c>
      <c r="U33">
        <f t="shared" si="6"/>
        <v>552.85296269202638</v>
      </c>
      <c r="V33">
        <f t="shared" si="7"/>
        <v>115.21580102414046</v>
      </c>
      <c r="W33">
        <f t="shared" si="9"/>
        <v>216.16678858814922</v>
      </c>
    </row>
    <row r="34" spans="1:23" ht="15">
      <c r="A34">
        <v>31</v>
      </c>
      <c r="B34" t="s">
        <v>76</v>
      </c>
      <c r="C34" t="s">
        <v>77</v>
      </c>
      <c r="D34" s="3" t="s">
        <v>16</v>
      </c>
      <c r="E34" t="s">
        <v>46</v>
      </c>
      <c r="F34">
        <v>5079</v>
      </c>
      <c r="G34">
        <v>159</v>
      </c>
      <c r="H34">
        <v>28</v>
      </c>
      <c r="I34">
        <v>91</v>
      </c>
      <c r="J34">
        <v>129</v>
      </c>
      <c r="K34">
        <v>52</v>
      </c>
      <c r="L34">
        <v>65</v>
      </c>
      <c r="M34">
        <v>435</v>
      </c>
      <c r="N34">
        <v>143</v>
      </c>
      <c r="O34">
        <f t="shared" si="1"/>
        <v>31.305375073833428</v>
      </c>
      <c r="P34">
        <f t="shared" si="8"/>
        <v>5.5128962394172083</v>
      </c>
      <c r="Q34">
        <f t="shared" si="2"/>
        <v>17.916912778105928</v>
      </c>
      <c r="R34">
        <f t="shared" si="3"/>
        <v>25.398700531600706</v>
      </c>
      <c r="S34">
        <f t="shared" si="4"/>
        <v>10.238235873203386</v>
      </c>
      <c r="T34">
        <f t="shared" si="5"/>
        <v>12.797794841504233</v>
      </c>
      <c r="U34">
        <f t="shared" si="6"/>
        <v>85.646780862374484</v>
      </c>
      <c r="V34">
        <f t="shared" si="7"/>
        <v>28.155148651309315</v>
      </c>
      <c r="W34">
        <f t="shared" si="9"/>
        <v>23.036030714707621</v>
      </c>
    </row>
    <row r="35" spans="1:23" ht="15">
      <c r="A35">
        <v>32</v>
      </c>
      <c r="B35" t="s">
        <v>78</v>
      </c>
      <c r="C35" t="s">
        <v>79</v>
      </c>
      <c r="D35" s="3" t="s">
        <v>16</v>
      </c>
      <c r="E35" t="s">
        <v>46</v>
      </c>
      <c r="F35">
        <v>6204</v>
      </c>
      <c r="G35">
        <v>606</v>
      </c>
      <c r="H35">
        <v>160</v>
      </c>
      <c r="I35">
        <v>207</v>
      </c>
      <c r="J35">
        <v>763</v>
      </c>
      <c r="K35">
        <v>338</v>
      </c>
      <c r="L35">
        <v>248</v>
      </c>
      <c r="M35">
        <v>1623</v>
      </c>
      <c r="N35">
        <v>417</v>
      </c>
      <c r="O35">
        <f t="shared" si="1"/>
        <v>97.678916827853001</v>
      </c>
      <c r="P35">
        <f t="shared" si="8"/>
        <v>25.789813023855576</v>
      </c>
      <c r="Q35">
        <f t="shared" si="2"/>
        <v>33.365570599613157</v>
      </c>
      <c r="R35">
        <f t="shared" si="3"/>
        <v>122.98517085751129</v>
      </c>
      <c r="S35">
        <f t="shared" si="4"/>
        <v>54.480980012894904</v>
      </c>
      <c r="T35">
        <f t="shared" si="5"/>
        <v>39.974210186976144</v>
      </c>
      <c r="U35">
        <f t="shared" si="6"/>
        <v>261.60541586073498</v>
      </c>
      <c r="V35">
        <f t="shared" si="7"/>
        <v>67.214700193423596</v>
      </c>
      <c r="W35">
        <f t="shared" si="9"/>
        <v>94.455190199871055</v>
      </c>
    </row>
    <row r="36" spans="1:23" ht="15">
      <c r="A36">
        <v>33</v>
      </c>
      <c r="B36" t="s">
        <v>80</v>
      </c>
      <c r="C36" t="s">
        <v>81</v>
      </c>
      <c r="D36" s="3" t="s">
        <v>16</v>
      </c>
      <c r="E36" t="s">
        <v>46</v>
      </c>
      <c r="F36">
        <v>7552</v>
      </c>
      <c r="G36">
        <v>199</v>
      </c>
      <c r="H36">
        <v>71</v>
      </c>
      <c r="I36">
        <v>172</v>
      </c>
      <c r="J36">
        <v>333</v>
      </c>
      <c r="K36">
        <v>74</v>
      </c>
      <c r="L36">
        <v>113</v>
      </c>
      <c r="M36">
        <v>570</v>
      </c>
      <c r="N36">
        <v>159</v>
      </c>
      <c r="O36">
        <f t="shared" si="1"/>
        <v>26.350635593220339</v>
      </c>
      <c r="P36">
        <f t="shared" si="8"/>
        <v>9.4014830508474567</v>
      </c>
      <c r="Q36">
        <f t="shared" si="2"/>
        <v>22.775423728813557</v>
      </c>
      <c r="R36">
        <f t="shared" si="3"/>
        <v>44.094279661016948</v>
      </c>
      <c r="S36">
        <f t="shared" si="4"/>
        <v>9.7987288135593218</v>
      </c>
      <c r="T36">
        <f t="shared" si="5"/>
        <v>14.962923728813559</v>
      </c>
      <c r="U36">
        <f t="shared" si="6"/>
        <v>75.476694915254228</v>
      </c>
      <c r="V36">
        <f t="shared" si="7"/>
        <v>21.054025423728813</v>
      </c>
      <c r="W36">
        <f t="shared" si="9"/>
        <v>24.761652542372879</v>
      </c>
    </row>
    <row r="37" spans="1:23" ht="15">
      <c r="A37">
        <v>34</v>
      </c>
      <c r="B37" t="s">
        <v>82</v>
      </c>
      <c r="C37" t="s">
        <v>83</v>
      </c>
      <c r="D37" s="3" t="s">
        <v>16</v>
      </c>
      <c r="E37" t="s">
        <v>46</v>
      </c>
      <c r="F37">
        <v>5878</v>
      </c>
      <c r="G37">
        <v>549</v>
      </c>
      <c r="H37">
        <v>131</v>
      </c>
      <c r="I37">
        <v>208</v>
      </c>
      <c r="J37">
        <v>489</v>
      </c>
      <c r="K37">
        <v>276</v>
      </c>
      <c r="L37">
        <v>218</v>
      </c>
      <c r="M37">
        <v>1549</v>
      </c>
      <c r="N37">
        <v>433</v>
      </c>
      <c r="O37">
        <f t="shared" si="1"/>
        <v>93.399115345355568</v>
      </c>
      <c r="P37">
        <f t="shared" si="8"/>
        <v>22.286492004083019</v>
      </c>
      <c r="Q37">
        <f t="shared" si="2"/>
        <v>35.386185777475333</v>
      </c>
      <c r="R37">
        <f t="shared" si="3"/>
        <v>83.191561755699226</v>
      </c>
      <c r="S37">
        <f t="shared" si="4"/>
        <v>46.954746512419192</v>
      </c>
      <c r="T37">
        <f t="shared" si="5"/>
        <v>37.087444709084728</v>
      </c>
      <c r="U37">
        <f t="shared" si="6"/>
        <v>263.52500850629468</v>
      </c>
      <c r="V37">
        <f t="shared" si="7"/>
        <v>73.664511738686627</v>
      </c>
      <c r="W37">
        <f t="shared" si="9"/>
        <v>84.042191221503913</v>
      </c>
    </row>
    <row r="38" spans="1:23" ht="15">
      <c r="A38">
        <v>35</v>
      </c>
      <c r="B38" t="s">
        <v>84</v>
      </c>
      <c r="C38" t="s">
        <v>85</v>
      </c>
      <c r="D38" s="3" t="s">
        <v>16</v>
      </c>
      <c r="E38" t="s">
        <v>46</v>
      </c>
      <c r="F38">
        <v>5367</v>
      </c>
      <c r="G38">
        <v>851</v>
      </c>
      <c r="H38">
        <v>175</v>
      </c>
      <c r="I38">
        <v>350</v>
      </c>
      <c r="J38">
        <v>1323</v>
      </c>
      <c r="K38">
        <v>702</v>
      </c>
      <c r="L38">
        <v>254</v>
      </c>
      <c r="M38">
        <v>3157</v>
      </c>
      <c r="N38">
        <v>792</v>
      </c>
      <c r="O38">
        <f t="shared" si="1"/>
        <v>158.56158002608532</v>
      </c>
      <c r="P38">
        <f t="shared" si="8"/>
        <v>32.606670393143283</v>
      </c>
      <c r="Q38">
        <f t="shared" si="2"/>
        <v>65.213340786286565</v>
      </c>
      <c r="R38">
        <f t="shared" si="3"/>
        <v>246.50642817216323</v>
      </c>
      <c r="S38">
        <f t="shared" si="4"/>
        <v>130.79932923420907</v>
      </c>
      <c r="T38">
        <f t="shared" si="5"/>
        <v>47.326253027762249</v>
      </c>
      <c r="U38">
        <f t="shared" si="6"/>
        <v>588.2243338923048</v>
      </c>
      <c r="V38">
        <f t="shared" si="7"/>
        <v>147.56847400782561</v>
      </c>
      <c r="W38">
        <f t="shared" si="9"/>
        <v>178.12558226197132</v>
      </c>
    </row>
    <row r="39" spans="1:23" ht="15">
      <c r="A39">
        <v>36</v>
      </c>
      <c r="B39" t="s">
        <v>86</v>
      </c>
      <c r="C39" t="s">
        <v>87</v>
      </c>
      <c r="D39" s="3" t="s">
        <v>16</v>
      </c>
      <c r="E39" t="s">
        <v>46</v>
      </c>
      <c r="F39">
        <v>5169</v>
      </c>
      <c r="G39">
        <v>324</v>
      </c>
      <c r="H39">
        <v>90</v>
      </c>
      <c r="I39">
        <v>153</v>
      </c>
      <c r="J39">
        <v>492</v>
      </c>
      <c r="K39">
        <v>91</v>
      </c>
      <c r="L39">
        <v>73</v>
      </c>
      <c r="M39">
        <v>954</v>
      </c>
      <c r="N39">
        <v>426</v>
      </c>
      <c r="O39">
        <f t="shared" si="1"/>
        <v>62.681369704004645</v>
      </c>
      <c r="P39">
        <f t="shared" si="8"/>
        <v>17.411491584445734</v>
      </c>
      <c r="Q39">
        <f t="shared" si="2"/>
        <v>29.599535693557748</v>
      </c>
      <c r="R39">
        <f t="shared" si="3"/>
        <v>95.182820661636683</v>
      </c>
      <c r="S39">
        <f t="shared" si="4"/>
        <v>17.604952602050687</v>
      </c>
      <c r="T39">
        <f t="shared" si="5"/>
        <v>14.12265428516154</v>
      </c>
      <c r="U39">
        <f t="shared" si="6"/>
        <v>184.56181079512479</v>
      </c>
      <c r="V39">
        <f t="shared" si="7"/>
        <v>82.414393499709803</v>
      </c>
      <c r="W39">
        <f t="shared" si="9"/>
        <v>31.727606887212225</v>
      </c>
    </row>
    <row r="40" spans="1:23" ht="15">
      <c r="A40">
        <v>37</v>
      </c>
      <c r="B40" t="s">
        <v>88</v>
      </c>
      <c r="C40" t="s">
        <v>89</v>
      </c>
      <c r="D40" s="3" t="s">
        <v>16</v>
      </c>
      <c r="E40" t="s">
        <v>46</v>
      </c>
      <c r="F40">
        <v>8133</v>
      </c>
      <c r="G40">
        <v>333</v>
      </c>
      <c r="H40">
        <v>142</v>
      </c>
      <c r="I40">
        <v>207</v>
      </c>
      <c r="J40">
        <v>272</v>
      </c>
      <c r="K40">
        <v>87</v>
      </c>
      <c r="L40">
        <v>99</v>
      </c>
      <c r="M40">
        <v>745</v>
      </c>
      <c r="N40">
        <v>180</v>
      </c>
      <c r="O40">
        <f t="shared" si="1"/>
        <v>40.944300995942456</v>
      </c>
      <c r="P40">
        <f t="shared" si="8"/>
        <v>17.459731956227714</v>
      </c>
      <c r="Q40">
        <f t="shared" si="2"/>
        <v>25.451862781261525</v>
      </c>
      <c r="R40">
        <f t="shared" si="3"/>
        <v>33.443993606295336</v>
      </c>
      <c r="S40">
        <f t="shared" si="4"/>
        <v>10.697159719660641</v>
      </c>
      <c r="T40">
        <f t="shared" si="5"/>
        <v>12.172630025820732</v>
      </c>
      <c r="U40">
        <f t="shared" si="6"/>
        <v>91.60211484077216</v>
      </c>
      <c r="V40">
        <f t="shared" si="7"/>
        <v>22.132054592401328</v>
      </c>
      <c r="W40">
        <f t="shared" si="9"/>
        <v>22.869789745481373</v>
      </c>
    </row>
    <row r="41" spans="1:23" ht="15">
      <c r="A41">
        <v>38</v>
      </c>
      <c r="B41" t="s">
        <v>90</v>
      </c>
      <c r="C41" t="s">
        <v>91</v>
      </c>
      <c r="D41" s="3" t="s">
        <v>16</v>
      </c>
      <c r="E41" t="s">
        <v>46</v>
      </c>
      <c r="F41">
        <v>2884</v>
      </c>
      <c r="G41">
        <v>117</v>
      </c>
      <c r="H41">
        <v>100</v>
      </c>
      <c r="I41">
        <v>124</v>
      </c>
      <c r="J41">
        <v>145</v>
      </c>
      <c r="K41">
        <v>37</v>
      </c>
      <c r="L41">
        <v>31</v>
      </c>
      <c r="M41">
        <v>199</v>
      </c>
      <c r="N41">
        <v>28</v>
      </c>
      <c r="O41">
        <f t="shared" si="1"/>
        <v>40.568654646324553</v>
      </c>
      <c r="P41">
        <f t="shared" si="8"/>
        <v>34.674063800277388</v>
      </c>
      <c r="Q41">
        <f t="shared" si="2"/>
        <v>42.995839112343965</v>
      </c>
      <c r="R41">
        <f t="shared" si="3"/>
        <v>50.277392510402215</v>
      </c>
      <c r="S41">
        <f t="shared" si="4"/>
        <v>12.829403606102634</v>
      </c>
      <c r="T41">
        <f t="shared" si="5"/>
        <v>10.748959778085991</v>
      </c>
      <c r="U41">
        <f t="shared" si="6"/>
        <v>69.001386962552004</v>
      </c>
      <c r="V41">
        <f t="shared" si="7"/>
        <v>9.7087378640776691</v>
      </c>
      <c r="W41">
        <f t="shared" si="9"/>
        <v>23.578363384188627</v>
      </c>
    </row>
    <row r="42" spans="1:23" ht="15">
      <c r="A42">
        <v>39</v>
      </c>
      <c r="B42" t="s">
        <v>92</v>
      </c>
      <c r="C42" t="s">
        <v>93</v>
      </c>
      <c r="D42" s="3" t="s">
        <v>16</v>
      </c>
      <c r="E42" t="s">
        <v>46</v>
      </c>
      <c r="F42">
        <v>5720</v>
      </c>
      <c r="G42">
        <v>417</v>
      </c>
      <c r="H42">
        <v>142</v>
      </c>
      <c r="I42">
        <v>205</v>
      </c>
      <c r="J42">
        <v>232</v>
      </c>
      <c r="K42">
        <v>132</v>
      </c>
      <c r="L42">
        <v>102</v>
      </c>
      <c r="M42">
        <v>871</v>
      </c>
      <c r="N42">
        <v>259</v>
      </c>
      <c r="O42">
        <f t="shared" si="1"/>
        <v>72.902097902097893</v>
      </c>
      <c r="P42">
        <f t="shared" si="8"/>
        <v>24.825174825174827</v>
      </c>
      <c r="Q42">
        <f t="shared" si="2"/>
        <v>35.83916083916084</v>
      </c>
      <c r="R42">
        <f t="shared" si="3"/>
        <v>40.55944055944056</v>
      </c>
      <c r="S42">
        <f t="shared" si="4"/>
        <v>23.076923076923077</v>
      </c>
      <c r="T42">
        <f t="shared" si="5"/>
        <v>17.83216783216783</v>
      </c>
      <c r="U42">
        <f t="shared" si="6"/>
        <v>152.27272727272728</v>
      </c>
      <c r="V42">
        <f t="shared" si="7"/>
        <v>45.27972027972028</v>
      </c>
      <c r="W42">
        <f t="shared" si="9"/>
        <v>40.909090909090907</v>
      </c>
    </row>
    <row r="43" spans="1:23" ht="15">
      <c r="A43">
        <v>40</v>
      </c>
      <c r="B43" t="s">
        <v>94</v>
      </c>
      <c r="C43" t="s">
        <v>95</v>
      </c>
      <c r="D43" s="3" t="s">
        <v>16</v>
      </c>
      <c r="E43" t="s">
        <v>46</v>
      </c>
      <c r="F43">
        <v>5939</v>
      </c>
      <c r="G43">
        <v>258</v>
      </c>
      <c r="H43">
        <v>86</v>
      </c>
      <c r="I43">
        <v>178</v>
      </c>
      <c r="J43">
        <v>248</v>
      </c>
      <c r="K43">
        <v>86</v>
      </c>
      <c r="L43">
        <v>81</v>
      </c>
      <c r="M43">
        <v>766</v>
      </c>
      <c r="N43">
        <v>250</v>
      </c>
      <c r="O43">
        <f t="shared" si="1"/>
        <v>43.441656844586632</v>
      </c>
      <c r="P43">
        <f t="shared" si="8"/>
        <v>14.480552281528878</v>
      </c>
      <c r="Q43">
        <f t="shared" si="2"/>
        <v>29.971375652466744</v>
      </c>
      <c r="R43">
        <f t="shared" si="3"/>
        <v>41.757871695571644</v>
      </c>
      <c r="S43">
        <f t="shared" si="4"/>
        <v>14.480552281528878</v>
      </c>
      <c r="T43">
        <f t="shared" si="5"/>
        <v>13.638659707021382</v>
      </c>
      <c r="U43">
        <f t="shared" si="6"/>
        <v>128.9779424145479</v>
      </c>
      <c r="V43">
        <f t="shared" si="7"/>
        <v>42.094628725374648</v>
      </c>
      <c r="W43">
        <f t="shared" si="9"/>
        <v>28.119211988550262</v>
      </c>
    </row>
    <row r="44" spans="1:23" ht="15">
      <c r="A44">
        <v>41</v>
      </c>
      <c r="B44" t="s">
        <v>96</v>
      </c>
      <c r="C44" t="s">
        <v>97</v>
      </c>
      <c r="D44" s="3" t="s">
        <v>16</v>
      </c>
      <c r="E44" t="s">
        <v>98</v>
      </c>
      <c r="F44">
        <v>4254</v>
      </c>
      <c r="G44">
        <v>133</v>
      </c>
      <c r="H44">
        <v>73</v>
      </c>
      <c r="I44">
        <v>206</v>
      </c>
      <c r="J44">
        <v>282</v>
      </c>
      <c r="K44">
        <v>27</v>
      </c>
      <c r="L44">
        <v>35</v>
      </c>
      <c r="M44">
        <v>341</v>
      </c>
      <c r="N44">
        <v>80</v>
      </c>
      <c r="O44">
        <f t="shared" si="1"/>
        <v>31.264692054536905</v>
      </c>
      <c r="P44">
        <f t="shared" si="8"/>
        <v>17.160319699106726</v>
      </c>
      <c r="Q44">
        <f t="shared" si="2"/>
        <v>48.425011753643631</v>
      </c>
      <c r="R44">
        <f t="shared" si="3"/>
        <v>66.29055007052186</v>
      </c>
      <c r="S44">
        <f t="shared" si="4"/>
        <v>6.3469675599435824</v>
      </c>
      <c r="T44">
        <f t="shared" si="5"/>
        <v>8.2275505406676057</v>
      </c>
      <c r="U44">
        <f t="shared" si="6"/>
        <v>80.159849553361539</v>
      </c>
      <c r="V44">
        <f t="shared" si="7"/>
        <v>18.805829807240244</v>
      </c>
      <c r="W44">
        <f t="shared" si="9"/>
        <v>14.574518100611188</v>
      </c>
    </row>
    <row r="45" spans="1:23" ht="15">
      <c r="A45">
        <v>42</v>
      </c>
      <c r="B45" t="s">
        <v>99</v>
      </c>
      <c r="C45" t="s">
        <v>100</v>
      </c>
      <c r="D45" s="3" t="s">
        <v>16</v>
      </c>
      <c r="E45" t="s">
        <v>98</v>
      </c>
      <c r="F45">
        <v>2236</v>
      </c>
      <c r="G45">
        <v>84</v>
      </c>
      <c r="H45">
        <v>57</v>
      </c>
      <c r="I45">
        <v>146</v>
      </c>
      <c r="J45">
        <v>184</v>
      </c>
      <c r="K45">
        <v>31</v>
      </c>
      <c r="L45">
        <v>31</v>
      </c>
      <c r="M45">
        <v>198</v>
      </c>
      <c r="N45">
        <v>40</v>
      </c>
      <c r="O45">
        <f t="shared" si="1"/>
        <v>37.567084078711986</v>
      </c>
      <c r="P45">
        <f t="shared" si="8"/>
        <v>25.491949910554563</v>
      </c>
      <c r="Q45">
        <f t="shared" si="2"/>
        <v>65.295169946332734</v>
      </c>
      <c r="R45">
        <f t="shared" si="3"/>
        <v>82.289803220035779</v>
      </c>
      <c r="S45">
        <f t="shared" si="4"/>
        <v>13.864042933810376</v>
      </c>
      <c r="T45">
        <f t="shared" si="5"/>
        <v>13.864042933810376</v>
      </c>
      <c r="U45">
        <f t="shared" si="6"/>
        <v>88.550983899821105</v>
      </c>
      <c r="V45">
        <f t="shared" si="7"/>
        <v>17.889087656529515</v>
      </c>
      <c r="W45">
        <f t="shared" si="9"/>
        <v>27.728085867620752</v>
      </c>
    </row>
    <row r="46" spans="1:23" ht="15">
      <c r="A46">
        <v>43</v>
      </c>
      <c r="B46" t="s">
        <v>101</v>
      </c>
      <c r="C46" t="s">
        <v>102</v>
      </c>
      <c r="D46" s="3" t="s">
        <v>16</v>
      </c>
      <c r="E46" t="s">
        <v>98</v>
      </c>
      <c r="F46">
        <v>2202</v>
      </c>
      <c r="G46">
        <v>36</v>
      </c>
      <c r="H46">
        <v>30</v>
      </c>
      <c r="I46">
        <v>94</v>
      </c>
      <c r="J46">
        <v>89</v>
      </c>
      <c r="K46">
        <v>9</v>
      </c>
      <c r="L46">
        <v>13</v>
      </c>
      <c r="M46">
        <v>90</v>
      </c>
      <c r="N46">
        <v>11</v>
      </c>
      <c r="O46">
        <f t="shared" si="1"/>
        <v>16.348773841961851</v>
      </c>
      <c r="P46">
        <f t="shared" si="8"/>
        <v>13.623978201634877</v>
      </c>
      <c r="Q46">
        <f t="shared" si="2"/>
        <v>42.688465031789285</v>
      </c>
      <c r="R46">
        <f t="shared" si="3"/>
        <v>40.417801998183471</v>
      </c>
      <c r="S46">
        <f t="shared" si="4"/>
        <v>4.0871934604904627</v>
      </c>
      <c r="T46">
        <f t="shared" si="5"/>
        <v>5.9037238873751132</v>
      </c>
      <c r="U46">
        <f t="shared" si="6"/>
        <v>40.871934604904631</v>
      </c>
      <c r="V46">
        <f t="shared" si="7"/>
        <v>4.995458673932788</v>
      </c>
      <c r="W46">
        <f t="shared" si="9"/>
        <v>9.9909173478655759</v>
      </c>
    </row>
    <row r="47" spans="1:23" ht="15">
      <c r="A47">
        <v>44</v>
      </c>
      <c r="B47" t="s">
        <v>103</v>
      </c>
      <c r="C47" t="s">
        <v>104</v>
      </c>
      <c r="D47" s="3" t="s">
        <v>16</v>
      </c>
      <c r="E47" t="s">
        <v>98</v>
      </c>
      <c r="F47">
        <v>8511</v>
      </c>
      <c r="G47">
        <v>715</v>
      </c>
      <c r="H47">
        <v>155</v>
      </c>
      <c r="I47">
        <v>212</v>
      </c>
      <c r="J47">
        <v>913</v>
      </c>
      <c r="K47">
        <v>312</v>
      </c>
      <c r="L47">
        <v>234</v>
      </c>
      <c r="M47">
        <v>2031</v>
      </c>
      <c r="N47">
        <v>572</v>
      </c>
      <c r="O47">
        <f t="shared" si="1"/>
        <v>84.008929620491131</v>
      </c>
      <c r="P47">
        <f t="shared" si="8"/>
        <v>18.21172600164493</v>
      </c>
      <c r="Q47">
        <f t="shared" si="2"/>
        <v>24.908941369991773</v>
      </c>
      <c r="R47">
        <f t="shared" si="3"/>
        <v>107.27294090001175</v>
      </c>
      <c r="S47">
        <f t="shared" si="4"/>
        <v>36.658442016214316</v>
      </c>
      <c r="T47">
        <f t="shared" si="5"/>
        <v>27.493831512160735</v>
      </c>
      <c r="U47">
        <f t="shared" si="6"/>
        <v>238.6323581247797</v>
      </c>
      <c r="V47">
        <f t="shared" si="7"/>
        <v>67.207143696392905</v>
      </c>
      <c r="W47">
        <f t="shared" si="9"/>
        <v>64.152273528375048</v>
      </c>
    </row>
    <row r="48" spans="1:23" ht="15">
      <c r="A48">
        <v>45</v>
      </c>
      <c r="B48" t="s">
        <v>105</v>
      </c>
      <c r="C48" t="s">
        <v>106</v>
      </c>
      <c r="D48" s="3" t="s">
        <v>16</v>
      </c>
      <c r="E48" t="s">
        <v>98</v>
      </c>
      <c r="F48">
        <v>6717</v>
      </c>
      <c r="G48">
        <v>371</v>
      </c>
      <c r="H48">
        <v>120</v>
      </c>
      <c r="I48">
        <v>222</v>
      </c>
      <c r="J48">
        <v>1160</v>
      </c>
      <c r="K48">
        <v>271</v>
      </c>
      <c r="L48">
        <v>66</v>
      </c>
      <c r="M48">
        <v>1048</v>
      </c>
      <c r="N48">
        <v>220</v>
      </c>
      <c r="O48">
        <f t="shared" si="1"/>
        <v>55.232990918564838</v>
      </c>
      <c r="P48">
        <f t="shared" si="8"/>
        <v>17.865118356409109</v>
      </c>
      <c r="Q48">
        <f t="shared" si="2"/>
        <v>33.050468959356856</v>
      </c>
      <c r="R48">
        <f t="shared" si="3"/>
        <v>172.69614411195474</v>
      </c>
      <c r="S48">
        <f t="shared" si="4"/>
        <v>40.345392288223913</v>
      </c>
      <c r="T48">
        <f t="shared" si="5"/>
        <v>9.8258150960250106</v>
      </c>
      <c r="U48">
        <f t="shared" si="6"/>
        <v>156.0220336459729</v>
      </c>
      <c r="V48">
        <f t="shared" si="7"/>
        <v>32.752716986750038</v>
      </c>
      <c r="W48">
        <f t="shared" si="9"/>
        <v>50.171207384248923</v>
      </c>
    </row>
    <row r="49" spans="1:23" ht="15">
      <c r="A49">
        <v>46</v>
      </c>
      <c r="B49" t="s">
        <v>107</v>
      </c>
      <c r="C49" t="s">
        <v>108</v>
      </c>
      <c r="D49" s="3" t="s">
        <v>16</v>
      </c>
      <c r="E49" t="s">
        <v>98</v>
      </c>
      <c r="F49">
        <v>6735</v>
      </c>
      <c r="G49">
        <v>857</v>
      </c>
      <c r="H49">
        <v>183</v>
      </c>
      <c r="I49">
        <v>319</v>
      </c>
      <c r="J49">
        <v>2329</v>
      </c>
      <c r="K49">
        <v>919</v>
      </c>
      <c r="L49">
        <v>160</v>
      </c>
      <c r="M49">
        <v>2790</v>
      </c>
      <c r="N49">
        <v>565</v>
      </c>
      <c r="O49">
        <f t="shared" si="1"/>
        <v>127.24573125463995</v>
      </c>
      <c r="P49">
        <f t="shared" si="8"/>
        <v>27.171492204899778</v>
      </c>
      <c r="Q49">
        <f t="shared" si="2"/>
        <v>47.364513734224197</v>
      </c>
      <c r="R49">
        <f t="shared" si="3"/>
        <v>345.80549368968076</v>
      </c>
      <c r="S49">
        <f t="shared" si="4"/>
        <v>136.4513734224202</v>
      </c>
      <c r="T49">
        <f t="shared" si="5"/>
        <v>23.756495916852263</v>
      </c>
      <c r="U49">
        <f t="shared" si="6"/>
        <v>414.25389755011139</v>
      </c>
      <c r="V49">
        <f t="shared" si="7"/>
        <v>83.890126206384551</v>
      </c>
      <c r="W49">
        <f t="shared" si="9"/>
        <v>160.20786933927246</v>
      </c>
    </row>
    <row r="50" spans="1:23" ht="15">
      <c r="A50">
        <v>47</v>
      </c>
      <c r="B50" t="s">
        <v>109</v>
      </c>
      <c r="C50" t="s">
        <v>110</v>
      </c>
      <c r="D50" s="3" t="s">
        <v>16</v>
      </c>
      <c r="E50" t="s">
        <v>98</v>
      </c>
      <c r="F50">
        <v>4836</v>
      </c>
      <c r="G50">
        <v>224</v>
      </c>
      <c r="H50">
        <v>72</v>
      </c>
      <c r="I50">
        <v>70</v>
      </c>
      <c r="J50">
        <v>541</v>
      </c>
      <c r="K50">
        <v>136</v>
      </c>
      <c r="L50">
        <v>82</v>
      </c>
      <c r="M50">
        <v>720</v>
      </c>
      <c r="N50">
        <v>163</v>
      </c>
      <c r="O50">
        <f t="shared" si="1"/>
        <v>46.319272125723735</v>
      </c>
      <c r="P50">
        <f t="shared" si="8"/>
        <v>14.88833746898263</v>
      </c>
      <c r="Q50">
        <f t="shared" si="2"/>
        <v>14.474772539288669</v>
      </c>
      <c r="R50">
        <f t="shared" si="3"/>
        <v>111.86931348221671</v>
      </c>
      <c r="S50">
        <f t="shared" si="4"/>
        <v>28.122415219189413</v>
      </c>
      <c r="T50">
        <f t="shared" si="5"/>
        <v>16.95616211745244</v>
      </c>
      <c r="U50">
        <f t="shared" si="6"/>
        <v>148.8833746898263</v>
      </c>
      <c r="V50">
        <f t="shared" si="7"/>
        <v>33.705541770057899</v>
      </c>
      <c r="W50">
        <f t="shared" si="9"/>
        <v>45.078577336641857</v>
      </c>
    </row>
    <row r="51" spans="1:23" ht="15">
      <c r="A51">
        <v>48</v>
      </c>
      <c r="B51" t="s">
        <v>111</v>
      </c>
      <c r="C51" t="s">
        <v>112</v>
      </c>
      <c r="D51" s="3" t="s">
        <v>16</v>
      </c>
      <c r="E51" t="s">
        <v>98</v>
      </c>
      <c r="F51">
        <v>2247</v>
      </c>
      <c r="G51">
        <v>57</v>
      </c>
      <c r="H51">
        <v>22</v>
      </c>
      <c r="I51">
        <v>62</v>
      </c>
      <c r="J51">
        <v>111</v>
      </c>
      <c r="K51">
        <v>38</v>
      </c>
      <c r="L51">
        <v>18</v>
      </c>
      <c r="M51">
        <v>149</v>
      </c>
      <c r="N51">
        <v>26</v>
      </c>
      <c r="O51">
        <f t="shared" si="1"/>
        <v>25.367156208277702</v>
      </c>
      <c r="P51">
        <f t="shared" si="8"/>
        <v>9.7908322207387641</v>
      </c>
      <c r="Q51">
        <f t="shared" si="2"/>
        <v>27.592345349354694</v>
      </c>
      <c r="R51">
        <f t="shared" si="3"/>
        <v>49.399198931909211</v>
      </c>
      <c r="S51">
        <f t="shared" si="4"/>
        <v>16.911437472185135</v>
      </c>
      <c r="T51">
        <f t="shared" si="5"/>
        <v>8.0106809078771697</v>
      </c>
      <c r="U51">
        <f t="shared" si="6"/>
        <v>66.310636404094353</v>
      </c>
      <c r="V51">
        <f t="shared" si="7"/>
        <v>11.570983533600357</v>
      </c>
      <c r="W51">
        <f t="shared" si="9"/>
        <v>24.922118380062305</v>
      </c>
    </row>
    <row r="52" spans="1:23" ht="15">
      <c r="A52">
        <v>49</v>
      </c>
      <c r="B52" t="s">
        <v>113</v>
      </c>
      <c r="C52" t="s">
        <v>114</v>
      </c>
      <c r="D52" s="3" t="s">
        <v>16</v>
      </c>
      <c r="E52" t="s">
        <v>98</v>
      </c>
      <c r="F52">
        <v>2490</v>
      </c>
      <c r="G52">
        <v>72</v>
      </c>
      <c r="H52">
        <v>35</v>
      </c>
      <c r="I52">
        <v>72</v>
      </c>
      <c r="J52">
        <v>138</v>
      </c>
      <c r="K52">
        <v>23</v>
      </c>
      <c r="L52">
        <v>11</v>
      </c>
      <c r="M52">
        <v>150</v>
      </c>
      <c r="N52">
        <v>66</v>
      </c>
      <c r="O52">
        <f>G52/F52*1000</f>
        <v>28.91566265060241</v>
      </c>
      <c r="P52">
        <f t="shared" si="8"/>
        <v>14.056224899598392</v>
      </c>
      <c r="Q52">
        <f t="shared" si="2"/>
        <v>28.91566265060241</v>
      </c>
      <c r="R52">
        <f t="shared" si="3"/>
        <v>55.421686746987952</v>
      </c>
      <c r="S52">
        <f t="shared" si="4"/>
        <v>9.236947791164658</v>
      </c>
      <c r="T52">
        <f t="shared" si="5"/>
        <v>4.4176706827309236</v>
      </c>
      <c r="U52">
        <f t="shared" si="6"/>
        <v>60.24096385542169</v>
      </c>
      <c r="V52">
        <f t="shared" si="7"/>
        <v>26.506024096385541</v>
      </c>
      <c r="W52">
        <f t="shared" si="9"/>
        <v>13.654618473895582</v>
      </c>
    </row>
    <row r="53" spans="1:23" ht="15">
      <c r="A53">
        <v>50</v>
      </c>
      <c r="B53" t="s">
        <v>115</v>
      </c>
      <c r="C53" t="s">
        <v>116</v>
      </c>
      <c r="D53" s="3" t="s">
        <v>16</v>
      </c>
      <c r="E53" t="s">
        <v>98</v>
      </c>
      <c r="F53">
        <v>5115</v>
      </c>
      <c r="G53">
        <v>236</v>
      </c>
      <c r="H53">
        <v>54</v>
      </c>
      <c r="I53">
        <v>157</v>
      </c>
      <c r="J53">
        <v>246</v>
      </c>
      <c r="K53">
        <v>65</v>
      </c>
      <c r="L53">
        <v>72</v>
      </c>
      <c r="M53">
        <v>578</v>
      </c>
      <c r="N53">
        <v>183</v>
      </c>
      <c r="O53">
        <f t="shared" si="1"/>
        <v>46.138807429130011</v>
      </c>
      <c r="P53">
        <f t="shared" si="8"/>
        <v>10.557184750733137</v>
      </c>
      <c r="Q53">
        <f t="shared" si="2"/>
        <v>30.694037145650046</v>
      </c>
      <c r="R53">
        <f t="shared" si="3"/>
        <v>48.093841642228739</v>
      </c>
      <c r="S53">
        <f t="shared" si="4"/>
        <v>12.707722385141741</v>
      </c>
      <c r="T53">
        <f t="shared" si="5"/>
        <v>14.07624633431085</v>
      </c>
      <c r="U53">
        <f t="shared" si="6"/>
        <v>113.00097751710655</v>
      </c>
      <c r="V53">
        <f t="shared" si="7"/>
        <v>35.777126099706742</v>
      </c>
      <c r="W53">
        <f t="shared" si="9"/>
        <v>26.783968719452592</v>
      </c>
    </row>
    <row r="54" spans="1:23" ht="15">
      <c r="A54">
        <v>51</v>
      </c>
      <c r="B54" t="s">
        <v>117</v>
      </c>
      <c r="C54" t="s">
        <v>118</v>
      </c>
      <c r="D54" s="3" t="s">
        <v>16</v>
      </c>
      <c r="E54" t="s">
        <v>98</v>
      </c>
      <c r="F54">
        <v>5370</v>
      </c>
      <c r="G54">
        <v>152</v>
      </c>
      <c r="H54">
        <v>95</v>
      </c>
      <c r="I54">
        <v>186</v>
      </c>
      <c r="J54">
        <v>157</v>
      </c>
      <c r="K54">
        <v>27</v>
      </c>
      <c r="L54">
        <v>27</v>
      </c>
      <c r="M54">
        <v>324</v>
      </c>
      <c r="N54">
        <v>85</v>
      </c>
      <c r="O54">
        <f t="shared" si="1"/>
        <v>28.305400372439479</v>
      </c>
      <c r="P54">
        <f t="shared" si="8"/>
        <v>17.690875232774673</v>
      </c>
      <c r="Q54">
        <f t="shared" si="2"/>
        <v>34.636871508379883</v>
      </c>
      <c r="R54">
        <f t="shared" si="3"/>
        <v>29.236499068901303</v>
      </c>
      <c r="S54">
        <f t="shared" si="4"/>
        <v>5.027932960893855</v>
      </c>
      <c r="T54">
        <f t="shared" si="5"/>
        <v>5.027932960893855</v>
      </c>
      <c r="U54">
        <f t="shared" si="6"/>
        <v>60.335195530726253</v>
      </c>
      <c r="V54">
        <f t="shared" si="7"/>
        <v>15.828677839851025</v>
      </c>
      <c r="W54">
        <f t="shared" si="9"/>
        <v>10.05586592178771</v>
      </c>
    </row>
    <row r="55" spans="1:23" ht="15">
      <c r="A55">
        <v>52</v>
      </c>
      <c r="B55" t="s">
        <v>119</v>
      </c>
      <c r="C55" t="s">
        <v>120</v>
      </c>
      <c r="D55" s="3" t="s">
        <v>16</v>
      </c>
      <c r="E55" t="s">
        <v>98</v>
      </c>
      <c r="F55">
        <v>2332</v>
      </c>
      <c r="G55">
        <v>67</v>
      </c>
      <c r="H55">
        <v>47</v>
      </c>
      <c r="I55">
        <v>74</v>
      </c>
      <c r="J55">
        <v>70</v>
      </c>
      <c r="K55">
        <v>31</v>
      </c>
      <c r="L55">
        <v>18</v>
      </c>
      <c r="M55">
        <v>210</v>
      </c>
      <c r="N55">
        <v>67</v>
      </c>
      <c r="O55">
        <f t="shared" si="1"/>
        <v>28.730703259005146</v>
      </c>
      <c r="P55">
        <f t="shared" si="8"/>
        <v>20.154373927958833</v>
      </c>
      <c r="Q55">
        <f t="shared" si="2"/>
        <v>31.732418524871353</v>
      </c>
      <c r="R55">
        <f t="shared" si="3"/>
        <v>30.017152658662091</v>
      </c>
      <c r="S55">
        <f t="shared" si="4"/>
        <v>13.293310463121783</v>
      </c>
      <c r="T55">
        <f t="shared" si="5"/>
        <v>7.7186963979416809</v>
      </c>
      <c r="U55">
        <f t="shared" si="6"/>
        <v>90.051457975986281</v>
      </c>
      <c r="V55">
        <f t="shared" si="7"/>
        <v>28.730703259005146</v>
      </c>
      <c r="W55">
        <f t="shared" si="9"/>
        <v>21.012006861063462</v>
      </c>
    </row>
    <row r="56" spans="1:23" ht="15">
      <c r="A56">
        <v>53</v>
      </c>
      <c r="B56" t="s">
        <v>121</v>
      </c>
      <c r="C56" t="s">
        <v>122</v>
      </c>
      <c r="D56" s="3" t="s">
        <v>16</v>
      </c>
      <c r="E56" t="s">
        <v>98</v>
      </c>
      <c r="F56">
        <v>2667</v>
      </c>
      <c r="G56">
        <v>77</v>
      </c>
      <c r="H56">
        <v>122</v>
      </c>
      <c r="I56">
        <v>107</v>
      </c>
      <c r="J56">
        <v>122</v>
      </c>
      <c r="K56">
        <v>20</v>
      </c>
      <c r="L56">
        <v>23</v>
      </c>
      <c r="M56">
        <v>163</v>
      </c>
      <c r="N56">
        <v>23</v>
      </c>
      <c r="O56">
        <f t="shared" si="1"/>
        <v>28.871391076115486</v>
      </c>
      <c r="P56">
        <f t="shared" si="8"/>
        <v>45.744281964754407</v>
      </c>
      <c r="Q56">
        <f t="shared" si="2"/>
        <v>40.119985001874767</v>
      </c>
      <c r="R56">
        <f t="shared" si="3"/>
        <v>45.744281964754407</v>
      </c>
      <c r="S56">
        <f t="shared" si="4"/>
        <v>7.4990626171728536</v>
      </c>
      <c r="T56">
        <f t="shared" si="5"/>
        <v>8.6239220097487816</v>
      </c>
      <c r="U56">
        <f t="shared" si="6"/>
        <v>61.117360329958757</v>
      </c>
      <c r="V56">
        <f t="shared" si="7"/>
        <v>8.6239220097487816</v>
      </c>
      <c r="W56">
        <f t="shared" si="9"/>
        <v>16.122984626921635</v>
      </c>
    </row>
    <row r="57" spans="1:23" ht="15">
      <c r="A57">
        <v>54</v>
      </c>
      <c r="B57" t="s">
        <v>123</v>
      </c>
      <c r="C57" t="s">
        <v>124</v>
      </c>
      <c r="D57" s="3" t="s">
        <v>16</v>
      </c>
      <c r="E57" t="s">
        <v>98</v>
      </c>
      <c r="F57">
        <v>2031</v>
      </c>
      <c r="G57">
        <v>49</v>
      </c>
      <c r="H57">
        <v>23</v>
      </c>
      <c r="I57">
        <v>92</v>
      </c>
      <c r="J57">
        <v>93</v>
      </c>
      <c r="K57">
        <v>9</v>
      </c>
      <c r="L57">
        <v>8</v>
      </c>
      <c r="M57">
        <v>112</v>
      </c>
      <c r="N57">
        <v>36</v>
      </c>
      <c r="O57">
        <f t="shared" si="1"/>
        <v>24.126046282619399</v>
      </c>
      <c r="P57">
        <f t="shared" si="8"/>
        <v>11.324470704086657</v>
      </c>
      <c r="Q57">
        <f t="shared" si="2"/>
        <v>45.297882816346629</v>
      </c>
      <c r="R57">
        <f t="shared" si="3"/>
        <v>45.790251107828652</v>
      </c>
      <c r="S57">
        <f t="shared" si="4"/>
        <v>4.431314623338257</v>
      </c>
      <c r="T57">
        <f t="shared" si="5"/>
        <v>3.9389463318562288</v>
      </c>
      <c r="U57">
        <f t="shared" si="6"/>
        <v>55.145248645987195</v>
      </c>
      <c r="V57">
        <f t="shared" si="7"/>
        <v>17.725258493353028</v>
      </c>
      <c r="W57">
        <f t="shared" si="9"/>
        <v>8.3702609551944853</v>
      </c>
    </row>
    <row r="58" spans="1:23" ht="15">
      <c r="A58">
        <v>55</v>
      </c>
      <c r="B58" t="s">
        <v>125</v>
      </c>
      <c r="C58" t="s">
        <v>126</v>
      </c>
      <c r="D58" s="3" t="s">
        <v>16</v>
      </c>
      <c r="E58" t="s">
        <v>98</v>
      </c>
      <c r="F58">
        <v>2380</v>
      </c>
      <c r="G58">
        <v>58</v>
      </c>
      <c r="H58">
        <v>66</v>
      </c>
      <c r="I58">
        <v>61</v>
      </c>
      <c r="J58">
        <v>121</v>
      </c>
      <c r="K58">
        <v>14</v>
      </c>
      <c r="L58">
        <v>17</v>
      </c>
      <c r="M58">
        <v>217</v>
      </c>
      <c r="N58">
        <v>36</v>
      </c>
      <c r="O58">
        <f t="shared" si="1"/>
        <v>24.369747899159663</v>
      </c>
      <c r="P58">
        <f t="shared" si="8"/>
        <v>27.731092436974787</v>
      </c>
      <c r="Q58">
        <f t="shared" si="2"/>
        <v>25.630252100840334</v>
      </c>
      <c r="R58">
        <f t="shared" si="3"/>
        <v>50.840336134453779</v>
      </c>
      <c r="S58">
        <f t="shared" si="4"/>
        <v>5.8823529411764701</v>
      </c>
      <c r="T58">
        <f t="shared" si="5"/>
        <v>7.1428571428571423</v>
      </c>
      <c r="U58">
        <f t="shared" si="6"/>
        <v>91.17647058823529</v>
      </c>
      <c r="V58">
        <f t="shared" si="7"/>
        <v>15.126050420168067</v>
      </c>
      <c r="W58">
        <f t="shared" si="9"/>
        <v>13.025210084033613</v>
      </c>
    </row>
    <row r="59" spans="1:23" ht="15">
      <c r="A59">
        <v>56</v>
      </c>
      <c r="B59" t="s">
        <v>127</v>
      </c>
      <c r="C59" t="s">
        <v>128</v>
      </c>
      <c r="D59" s="3" t="s">
        <v>16</v>
      </c>
      <c r="E59" t="s">
        <v>98</v>
      </c>
      <c r="F59">
        <v>4925</v>
      </c>
      <c r="G59">
        <v>429</v>
      </c>
      <c r="H59">
        <v>96</v>
      </c>
      <c r="I59">
        <v>132</v>
      </c>
      <c r="J59">
        <v>331</v>
      </c>
      <c r="K59">
        <v>132</v>
      </c>
      <c r="L59">
        <v>77</v>
      </c>
      <c r="M59">
        <v>1223</v>
      </c>
      <c r="N59">
        <v>362</v>
      </c>
      <c r="O59">
        <f t="shared" si="1"/>
        <v>87.10659898477158</v>
      </c>
      <c r="P59">
        <f t="shared" si="8"/>
        <v>19.492385786802032</v>
      </c>
      <c r="Q59">
        <f t="shared" si="2"/>
        <v>26.802030456852794</v>
      </c>
      <c r="R59">
        <f t="shared" si="3"/>
        <v>67.208121827411162</v>
      </c>
      <c r="S59">
        <f t="shared" si="4"/>
        <v>26.802030456852794</v>
      </c>
      <c r="T59">
        <f t="shared" si="5"/>
        <v>15.634517766497463</v>
      </c>
      <c r="U59">
        <f t="shared" si="6"/>
        <v>248.32487309644671</v>
      </c>
      <c r="V59">
        <f t="shared" si="7"/>
        <v>73.502538071065999</v>
      </c>
      <c r="W59">
        <f t="shared" si="9"/>
        <v>42.436548223350258</v>
      </c>
    </row>
    <row r="60" spans="1:23" ht="15">
      <c r="A60">
        <v>57</v>
      </c>
      <c r="B60" t="s">
        <v>129</v>
      </c>
      <c r="C60" t="s">
        <v>130</v>
      </c>
      <c r="D60" s="3" t="s">
        <v>16</v>
      </c>
      <c r="E60" t="s">
        <v>98</v>
      </c>
      <c r="F60">
        <v>2266</v>
      </c>
      <c r="G60">
        <v>141</v>
      </c>
      <c r="H60">
        <v>87</v>
      </c>
      <c r="I60">
        <v>135</v>
      </c>
      <c r="J60">
        <v>254</v>
      </c>
      <c r="K60">
        <v>172</v>
      </c>
      <c r="L60">
        <v>30</v>
      </c>
      <c r="M60">
        <v>305</v>
      </c>
      <c r="N60">
        <v>37</v>
      </c>
      <c r="O60">
        <f t="shared" si="1"/>
        <v>62.224183583406891</v>
      </c>
      <c r="P60">
        <f t="shared" si="8"/>
        <v>38.393645189761699</v>
      </c>
      <c r="Q60">
        <f t="shared" si="2"/>
        <v>59.576345984112976</v>
      </c>
      <c r="R60">
        <f t="shared" si="3"/>
        <v>112.09179170344218</v>
      </c>
      <c r="S60">
        <f t="shared" si="4"/>
        <v>75.904677846425415</v>
      </c>
      <c r="T60">
        <f t="shared" si="5"/>
        <v>13.23918799646955</v>
      </c>
      <c r="U60">
        <f t="shared" si="6"/>
        <v>134.59841129744044</v>
      </c>
      <c r="V60">
        <f t="shared" si="7"/>
        <v>16.328331862312446</v>
      </c>
      <c r="W60">
        <f t="shared" si="9"/>
        <v>89.143865842894968</v>
      </c>
    </row>
    <row r="61" spans="1:23" ht="15">
      <c r="A61">
        <v>58</v>
      </c>
      <c r="B61" t="s">
        <v>131</v>
      </c>
      <c r="C61" t="s">
        <v>132</v>
      </c>
      <c r="D61" s="3" t="s">
        <v>16</v>
      </c>
      <c r="E61" t="s">
        <v>98</v>
      </c>
      <c r="F61">
        <v>4739</v>
      </c>
      <c r="G61">
        <v>210</v>
      </c>
      <c r="H61">
        <v>102</v>
      </c>
      <c r="I61">
        <v>167</v>
      </c>
      <c r="J61">
        <v>187</v>
      </c>
      <c r="K61">
        <v>78</v>
      </c>
      <c r="L61">
        <v>76</v>
      </c>
      <c r="M61">
        <v>429</v>
      </c>
      <c r="N61">
        <v>85</v>
      </c>
      <c r="O61">
        <f t="shared" si="1"/>
        <v>44.313146233382568</v>
      </c>
      <c r="P61">
        <f t="shared" si="8"/>
        <v>21.523528170500107</v>
      </c>
      <c r="Q61">
        <f t="shared" si="2"/>
        <v>35.239502004642326</v>
      </c>
      <c r="R61">
        <f t="shared" si="3"/>
        <v>39.459801645916855</v>
      </c>
      <c r="S61">
        <f t="shared" si="4"/>
        <v>16.459168600970667</v>
      </c>
      <c r="T61">
        <f t="shared" si="5"/>
        <v>16.037138636843217</v>
      </c>
      <c r="U61">
        <f t="shared" si="6"/>
        <v>90.525427305338681</v>
      </c>
      <c r="V61">
        <f t="shared" si="7"/>
        <v>17.936273475416755</v>
      </c>
      <c r="W61">
        <f t="shared" si="9"/>
        <v>32.49630723781388</v>
      </c>
    </row>
    <row r="62" spans="1:23" ht="15">
      <c r="A62">
        <v>59</v>
      </c>
      <c r="B62" t="s">
        <v>133</v>
      </c>
      <c r="C62" t="s">
        <v>134</v>
      </c>
      <c r="D62" s="3" t="s">
        <v>16</v>
      </c>
      <c r="E62" t="s">
        <v>98</v>
      </c>
      <c r="F62">
        <v>4791</v>
      </c>
      <c r="G62">
        <v>92</v>
      </c>
      <c r="H62">
        <v>66</v>
      </c>
      <c r="I62">
        <v>187</v>
      </c>
      <c r="J62">
        <v>188</v>
      </c>
      <c r="K62">
        <v>20</v>
      </c>
      <c r="L62">
        <v>31</v>
      </c>
      <c r="M62">
        <v>160</v>
      </c>
      <c r="N62">
        <v>20</v>
      </c>
      <c r="O62">
        <f t="shared" si="1"/>
        <v>19.202671676059278</v>
      </c>
      <c r="P62">
        <f t="shared" si="8"/>
        <v>13.775829680651221</v>
      </c>
      <c r="Q62">
        <f t="shared" si="2"/>
        <v>39.031517428511791</v>
      </c>
      <c r="R62">
        <f t="shared" si="3"/>
        <v>39.240242120642876</v>
      </c>
      <c r="S62">
        <f t="shared" si="4"/>
        <v>4.1744938426215823</v>
      </c>
      <c r="T62">
        <f t="shared" si="5"/>
        <v>6.4704654560634527</v>
      </c>
      <c r="U62">
        <f t="shared" si="6"/>
        <v>33.395950740972658</v>
      </c>
      <c r="V62">
        <f t="shared" si="7"/>
        <v>4.1744938426215823</v>
      </c>
      <c r="W62">
        <f t="shared" si="9"/>
        <v>10.644959298685034</v>
      </c>
    </row>
    <row r="63" spans="1:23" ht="15">
      <c r="A63">
        <v>60</v>
      </c>
      <c r="B63" t="s">
        <v>135</v>
      </c>
      <c r="C63" t="s">
        <v>136</v>
      </c>
      <c r="D63" s="3" t="s">
        <v>16</v>
      </c>
      <c r="E63" t="s">
        <v>98</v>
      </c>
      <c r="F63">
        <v>2444</v>
      </c>
      <c r="G63">
        <v>62</v>
      </c>
      <c r="H63">
        <v>66</v>
      </c>
      <c r="I63">
        <v>157</v>
      </c>
      <c r="J63">
        <v>183</v>
      </c>
      <c r="K63">
        <v>11</v>
      </c>
      <c r="L63">
        <v>7</v>
      </c>
      <c r="M63">
        <v>172</v>
      </c>
      <c r="N63">
        <v>41</v>
      </c>
      <c r="O63">
        <f t="shared" si="1"/>
        <v>25.368248772504092</v>
      </c>
      <c r="P63">
        <f t="shared" si="8"/>
        <v>27.004909983633386</v>
      </c>
      <c r="Q63">
        <f t="shared" si="2"/>
        <v>64.238952536824883</v>
      </c>
      <c r="R63">
        <f t="shared" si="3"/>
        <v>74.877250409165299</v>
      </c>
      <c r="S63">
        <f t="shared" si="4"/>
        <v>4.5008183306055649</v>
      </c>
      <c r="T63">
        <f t="shared" si="5"/>
        <v>2.8641571194762685</v>
      </c>
      <c r="U63">
        <f t="shared" si="6"/>
        <v>70.376432078559745</v>
      </c>
      <c r="V63">
        <f t="shared" si="7"/>
        <v>16.775777414075286</v>
      </c>
      <c r="W63">
        <f t="shared" si="9"/>
        <v>7.3649754500818334</v>
      </c>
    </row>
    <row r="64" spans="1:23" ht="15">
      <c r="A64">
        <v>61</v>
      </c>
      <c r="B64" t="s">
        <v>137</v>
      </c>
      <c r="C64" t="s">
        <v>138</v>
      </c>
      <c r="D64" s="3" t="s">
        <v>16</v>
      </c>
      <c r="E64" t="s">
        <v>98</v>
      </c>
      <c r="F64">
        <v>6350</v>
      </c>
      <c r="G64">
        <v>508</v>
      </c>
      <c r="H64">
        <v>74</v>
      </c>
      <c r="I64">
        <v>173</v>
      </c>
      <c r="J64">
        <v>368</v>
      </c>
      <c r="K64">
        <v>175</v>
      </c>
      <c r="L64">
        <v>123</v>
      </c>
      <c r="M64">
        <v>1028</v>
      </c>
      <c r="N64">
        <v>348</v>
      </c>
      <c r="O64">
        <f t="shared" si="1"/>
        <v>80</v>
      </c>
      <c r="P64">
        <f t="shared" si="8"/>
        <v>11.653543307086613</v>
      </c>
      <c r="Q64">
        <f t="shared" si="2"/>
        <v>27.244094488188974</v>
      </c>
      <c r="R64">
        <f t="shared" si="3"/>
        <v>57.952755905511815</v>
      </c>
      <c r="S64">
        <f t="shared" si="4"/>
        <v>27.559055118110237</v>
      </c>
      <c r="T64">
        <f t="shared" si="5"/>
        <v>19.370078740157478</v>
      </c>
      <c r="U64">
        <f t="shared" si="6"/>
        <v>161.88976377952756</v>
      </c>
      <c r="V64">
        <f t="shared" si="7"/>
        <v>54.803149606299215</v>
      </c>
      <c r="W64">
        <f t="shared" si="9"/>
        <v>46.929133858267718</v>
      </c>
    </row>
    <row r="65" spans="1:23" ht="15">
      <c r="A65">
        <v>62</v>
      </c>
      <c r="B65" t="s">
        <v>139</v>
      </c>
      <c r="C65" t="s">
        <v>140</v>
      </c>
      <c r="D65" s="3" t="s">
        <v>16</v>
      </c>
      <c r="E65" t="s">
        <v>98</v>
      </c>
      <c r="F65">
        <v>4357</v>
      </c>
      <c r="G65">
        <v>244</v>
      </c>
      <c r="H65">
        <v>64</v>
      </c>
      <c r="I65">
        <v>127</v>
      </c>
      <c r="J65">
        <v>321</v>
      </c>
      <c r="K65">
        <v>116</v>
      </c>
      <c r="L65">
        <v>57</v>
      </c>
      <c r="M65">
        <v>477</v>
      </c>
      <c r="N65">
        <v>162</v>
      </c>
      <c r="O65">
        <f t="shared" si="1"/>
        <v>56.001836125774609</v>
      </c>
      <c r="P65">
        <f t="shared" si="8"/>
        <v>14.68900619692449</v>
      </c>
      <c r="Q65">
        <f t="shared" si="2"/>
        <v>29.148496672022034</v>
      </c>
      <c r="R65">
        <f t="shared" si="3"/>
        <v>73.674546706449391</v>
      </c>
      <c r="S65">
        <f t="shared" si="4"/>
        <v>26.623823731925636</v>
      </c>
      <c r="T65">
        <f t="shared" si="5"/>
        <v>13.082396144135872</v>
      </c>
      <c r="U65">
        <f t="shared" si="6"/>
        <v>109.47899931145282</v>
      </c>
      <c r="V65">
        <f t="shared" si="7"/>
        <v>37.181546935965116</v>
      </c>
      <c r="W65">
        <f t="shared" si="9"/>
        <v>39.70621987606151</v>
      </c>
    </row>
    <row r="66" spans="1:23" ht="15">
      <c r="A66">
        <v>63</v>
      </c>
      <c r="B66" t="s">
        <v>141</v>
      </c>
      <c r="C66" t="s">
        <v>142</v>
      </c>
      <c r="D66" s="3" t="s">
        <v>16</v>
      </c>
      <c r="E66" t="s">
        <v>98</v>
      </c>
      <c r="F66">
        <v>2428</v>
      </c>
      <c r="G66">
        <v>59</v>
      </c>
      <c r="H66">
        <v>35</v>
      </c>
      <c r="I66">
        <v>107</v>
      </c>
      <c r="J66">
        <v>103</v>
      </c>
      <c r="K66">
        <v>16</v>
      </c>
      <c r="L66">
        <v>23</v>
      </c>
      <c r="M66">
        <v>181</v>
      </c>
      <c r="N66">
        <v>17</v>
      </c>
      <c r="O66">
        <f t="shared" si="1"/>
        <v>24.299835255354203</v>
      </c>
      <c r="P66">
        <f t="shared" si="8"/>
        <v>14.415156507413508</v>
      </c>
      <c r="Q66">
        <f t="shared" si="2"/>
        <v>44.06919275123559</v>
      </c>
      <c r="R66">
        <f t="shared" si="3"/>
        <v>42.421746293245469</v>
      </c>
      <c r="S66">
        <f t="shared" si="4"/>
        <v>6.5897858319604614</v>
      </c>
      <c r="T66">
        <f t="shared" si="5"/>
        <v>9.4728171334431632</v>
      </c>
      <c r="U66">
        <f t="shared" si="6"/>
        <v>74.546952224052717</v>
      </c>
      <c r="V66">
        <f t="shared" si="7"/>
        <v>7.0016474464579899</v>
      </c>
      <c r="W66">
        <f t="shared" si="9"/>
        <v>16.062602965403624</v>
      </c>
    </row>
    <row r="67" spans="1:23" ht="15">
      <c r="A67">
        <v>64</v>
      </c>
      <c r="B67" t="s">
        <v>143</v>
      </c>
      <c r="C67" t="s">
        <v>144</v>
      </c>
      <c r="D67" s="3" t="s">
        <v>16</v>
      </c>
      <c r="E67" t="s">
        <v>98</v>
      </c>
      <c r="F67">
        <v>7567</v>
      </c>
      <c r="G67">
        <v>170</v>
      </c>
      <c r="H67">
        <v>88</v>
      </c>
      <c r="I67">
        <v>158</v>
      </c>
      <c r="J67">
        <v>340</v>
      </c>
      <c r="K67">
        <v>75</v>
      </c>
      <c r="L67">
        <v>64</v>
      </c>
      <c r="M67">
        <v>617</v>
      </c>
      <c r="N67">
        <v>200</v>
      </c>
      <c r="O67">
        <f t="shared" si="1"/>
        <v>22.465970662085372</v>
      </c>
      <c r="P67">
        <f t="shared" si="8"/>
        <v>11.629443636844192</v>
      </c>
      <c r="Q67">
        <f t="shared" si="2"/>
        <v>20.880137438879345</v>
      </c>
      <c r="R67">
        <f t="shared" si="3"/>
        <v>44.931941324170744</v>
      </c>
      <c r="S67">
        <f t="shared" si="4"/>
        <v>9.9114576450376646</v>
      </c>
      <c r="T67">
        <f t="shared" si="5"/>
        <v>8.4577771904321395</v>
      </c>
      <c r="U67">
        <f t="shared" si="6"/>
        <v>81.538258226509839</v>
      </c>
      <c r="V67">
        <f t="shared" si="7"/>
        <v>26.430553720100438</v>
      </c>
      <c r="W67">
        <f t="shared" si="9"/>
        <v>18.369234835469804</v>
      </c>
    </row>
    <row r="68" spans="1:23" ht="15">
      <c r="A68">
        <v>65</v>
      </c>
      <c r="B68" t="s">
        <v>145</v>
      </c>
      <c r="C68" t="s">
        <v>146</v>
      </c>
      <c r="D68" s="3" t="s">
        <v>16</v>
      </c>
      <c r="E68" t="s">
        <v>98</v>
      </c>
      <c r="F68">
        <v>2105</v>
      </c>
      <c r="G68">
        <v>52</v>
      </c>
      <c r="H68">
        <v>48</v>
      </c>
      <c r="I68">
        <v>110</v>
      </c>
      <c r="J68">
        <v>112</v>
      </c>
      <c r="K68">
        <v>9</v>
      </c>
      <c r="L68">
        <v>7</v>
      </c>
      <c r="M68">
        <v>182</v>
      </c>
      <c r="N68">
        <v>36</v>
      </c>
      <c r="O68">
        <f t="shared" ref="O68:O131" si="10">G68/F68*1000</f>
        <v>24.703087885985749</v>
      </c>
      <c r="P68">
        <f t="shared" si="8"/>
        <v>22.802850356294538</v>
      </c>
      <c r="Q68">
        <f t="shared" ref="Q68:Q131" si="11">I68/F68*1000</f>
        <v>52.256532066508314</v>
      </c>
      <c r="R68">
        <f t="shared" ref="R68:R131" si="12">J68/F68*1000</f>
        <v>53.206650831353919</v>
      </c>
      <c r="S68">
        <f t="shared" ref="S68:S131" si="13">K68/F68*1000</f>
        <v>4.2755344418052257</v>
      </c>
      <c r="T68">
        <f t="shared" ref="T68:T131" si="14">L68/F68*1000</f>
        <v>3.3254156769596199</v>
      </c>
      <c r="U68">
        <f t="shared" ref="U68:U131" si="15">M68/F68*1000</f>
        <v>86.460807600950119</v>
      </c>
      <c r="V68">
        <f t="shared" ref="V68:V131" si="16">N68/F68*1000</f>
        <v>17.102137767220903</v>
      </c>
      <c r="W68">
        <f t="shared" si="9"/>
        <v>7.6009501187648461</v>
      </c>
    </row>
    <row r="69" spans="1:23" ht="15">
      <c r="A69">
        <v>66</v>
      </c>
      <c r="B69" t="s">
        <v>147</v>
      </c>
      <c r="C69" t="s">
        <v>148</v>
      </c>
      <c r="D69" s="3" t="s">
        <v>16</v>
      </c>
      <c r="E69" t="s">
        <v>98</v>
      </c>
      <c r="F69">
        <v>2635</v>
      </c>
      <c r="G69">
        <v>142</v>
      </c>
      <c r="H69">
        <v>32</v>
      </c>
      <c r="I69">
        <v>59</v>
      </c>
      <c r="J69">
        <v>109</v>
      </c>
      <c r="K69">
        <v>53</v>
      </c>
      <c r="L69">
        <v>45</v>
      </c>
      <c r="M69">
        <v>446</v>
      </c>
      <c r="N69">
        <v>194</v>
      </c>
      <c r="O69">
        <f t="shared" si="10"/>
        <v>53.889943074003789</v>
      </c>
      <c r="P69">
        <f t="shared" ref="P69:P132" si="17">H69/F69*1000</f>
        <v>12.144212523719165</v>
      </c>
      <c r="Q69">
        <f t="shared" si="11"/>
        <v>22.39089184060721</v>
      </c>
      <c r="R69">
        <f t="shared" si="12"/>
        <v>41.366223908918407</v>
      </c>
      <c r="S69">
        <f t="shared" si="13"/>
        <v>20.113851992409867</v>
      </c>
      <c r="T69">
        <f t="shared" si="14"/>
        <v>17.077798861480076</v>
      </c>
      <c r="U69">
        <f t="shared" si="15"/>
        <v>169.25996204933585</v>
      </c>
      <c r="V69">
        <f t="shared" si="16"/>
        <v>73.624288425047439</v>
      </c>
      <c r="W69">
        <f t="shared" ref="W69:W132" si="18">SUM(S69:T69)</f>
        <v>37.191650853889939</v>
      </c>
    </row>
    <row r="70" spans="1:23" ht="15">
      <c r="A70">
        <v>67</v>
      </c>
      <c r="B70" t="s">
        <v>149</v>
      </c>
      <c r="C70" t="s">
        <v>150</v>
      </c>
      <c r="D70" s="3" t="s">
        <v>16</v>
      </c>
      <c r="E70" t="s">
        <v>98</v>
      </c>
      <c r="F70">
        <v>4458</v>
      </c>
      <c r="G70">
        <v>136</v>
      </c>
      <c r="H70">
        <v>56</v>
      </c>
      <c r="I70">
        <v>167</v>
      </c>
      <c r="J70">
        <v>297</v>
      </c>
      <c r="K70">
        <v>33</v>
      </c>
      <c r="L70">
        <v>41</v>
      </c>
      <c r="M70">
        <v>308</v>
      </c>
      <c r="N70">
        <v>98</v>
      </c>
      <c r="O70">
        <f t="shared" si="10"/>
        <v>30.50695379093764</v>
      </c>
      <c r="P70">
        <f t="shared" si="17"/>
        <v>12.56168685509197</v>
      </c>
      <c r="Q70">
        <f t="shared" si="11"/>
        <v>37.460744728577836</v>
      </c>
      <c r="R70">
        <f t="shared" si="12"/>
        <v>66.621803499327058</v>
      </c>
      <c r="S70">
        <f t="shared" si="13"/>
        <v>7.4024226110363394</v>
      </c>
      <c r="T70">
        <f t="shared" si="14"/>
        <v>9.1969493046209063</v>
      </c>
      <c r="U70">
        <f t="shared" si="15"/>
        <v>69.089277703005834</v>
      </c>
      <c r="V70">
        <f t="shared" si="16"/>
        <v>21.982951996410947</v>
      </c>
      <c r="W70">
        <f t="shared" si="18"/>
        <v>16.599371915657244</v>
      </c>
    </row>
    <row r="71" spans="1:23" ht="15">
      <c r="A71">
        <v>68</v>
      </c>
      <c r="B71" t="s">
        <v>151</v>
      </c>
      <c r="C71" t="s">
        <v>152</v>
      </c>
      <c r="D71" s="3" t="s">
        <v>16</v>
      </c>
      <c r="E71" t="s">
        <v>98</v>
      </c>
      <c r="F71">
        <v>2332</v>
      </c>
      <c r="G71">
        <v>88</v>
      </c>
      <c r="H71">
        <v>41</v>
      </c>
      <c r="I71">
        <v>54</v>
      </c>
      <c r="J71">
        <v>200</v>
      </c>
      <c r="K71">
        <v>32</v>
      </c>
      <c r="L71">
        <v>34</v>
      </c>
      <c r="M71">
        <v>205</v>
      </c>
      <c r="N71">
        <v>54</v>
      </c>
      <c r="O71">
        <f t="shared" si="10"/>
        <v>37.735849056603769</v>
      </c>
      <c r="P71">
        <f t="shared" si="17"/>
        <v>17.581475128644939</v>
      </c>
      <c r="Q71">
        <f t="shared" si="11"/>
        <v>23.156089193825043</v>
      </c>
      <c r="R71">
        <f t="shared" si="12"/>
        <v>85.763293310463112</v>
      </c>
      <c r="S71">
        <f t="shared" si="13"/>
        <v>13.722126929674099</v>
      </c>
      <c r="T71">
        <f t="shared" si="14"/>
        <v>14.579759862778731</v>
      </c>
      <c r="U71">
        <f t="shared" si="15"/>
        <v>87.907375643224711</v>
      </c>
      <c r="V71">
        <f t="shared" si="16"/>
        <v>23.156089193825043</v>
      </c>
      <c r="W71">
        <f t="shared" si="18"/>
        <v>28.30188679245283</v>
      </c>
    </row>
    <row r="72" spans="1:23" ht="15">
      <c r="A72">
        <v>69</v>
      </c>
      <c r="B72" t="s">
        <v>153</v>
      </c>
      <c r="C72" t="s">
        <v>154</v>
      </c>
      <c r="D72" s="3" t="s">
        <v>16</v>
      </c>
      <c r="E72" t="s">
        <v>98</v>
      </c>
      <c r="F72">
        <v>2475</v>
      </c>
      <c r="G72">
        <v>63</v>
      </c>
      <c r="H72">
        <v>31</v>
      </c>
      <c r="I72">
        <v>105</v>
      </c>
      <c r="J72">
        <v>87</v>
      </c>
      <c r="K72">
        <v>17</v>
      </c>
      <c r="L72">
        <v>12</v>
      </c>
      <c r="M72">
        <v>146</v>
      </c>
      <c r="N72">
        <v>31</v>
      </c>
      <c r="O72">
        <f t="shared" si="10"/>
        <v>25.454545454545457</v>
      </c>
      <c r="P72">
        <f t="shared" si="17"/>
        <v>12.525252525252526</v>
      </c>
      <c r="Q72">
        <f t="shared" si="11"/>
        <v>42.424242424242429</v>
      </c>
      <c r="R72">
        <f t="shared" si="12"/>
        <v>35.151515151515149</v>
      </c>
      <c r="S72">
        <f t="shared" si="13"/>
        <v>6.8686868686868685</v>
      </c>
      <c r="T72">
        <f t="shared" si="14"/>
        <v>4.8484848484848486</v>
      </c>
      <c r="U72">
        <f t="shared" si="15"/>
        <v>58.98989898989899</v>
      </c>
      <c r="V72">
        <f t="shared" si="16"/>
        <v>12.525252525252526</v>
      </c>
      <c r="W72">
        <f t="shared" si="18"/>
        <v>11.717171717171716</v>
      </c>
    </row>
    <row r="73" spans="1:23" ht="15">
      <c r="A73">
        <v>70</v>
      </c>
      <c r="B73" t="s">
        <v>155</v>
      </c>
      <c r="C73" t="s">
        <v>156</v>
      </c>
      <c r="D73" s="3" t="s">
        <v>157</v>
      </c>
      <c r="E73" t="s">
        <v>158</v>
      </c>
      <c r="F73">
        <v>8912</v>
      </c>
      <c r="G73">
        <v>753</v>
      </c>
      <c r="H73">
        <v>239</v>
      </c>
      <c r="I73">
        <v>302</v>
      </c>
      <c r="J73">
        <v>449</v>
      </c>
      <c r="K73">
        <v>286</v>
      </c>
      <c r="L73">
        <v>267</v>
      </c>
      <c r="M73">
        <v>1841</v>
      </c>
      <c r="N73">
        <v>586</v>
      </c>
      <c r="O73">
        <f t="shared" si="10"/>
        <v>84.492818671454216</v>
      </c>
      <c r="P73">
        <f t="shared" si="17"/>
        <v>26.817773788150809</v>
      </c>
      <c r="Q73">
        <f t="shared" si="11"/>
        <v>33.886894075403944</v>
      </c>
      <c r="R73">
        <f t="shared" si="12"/>
        <v>50.381508078994614</v>
      </c>
      <c r="S73">
        <f t="shared" si="13"/>
        <v>32.091561938958705</v>
      </c>
      <c r="T73">
        <f t="shared" si="14"/>
        <v>29.959605026929982</v>
      </c>
      <c r="U73">
        <f t="shared" si="15"/>
        <v>206.57540394973071</v>
      </c>
      <c r="V73">
        <f t="shared" si="16"/>
        <v>65.754039497307005</v>
      </c>
      <c r="W73">
        <f t="shared" si="18"/>
        <v>62.051166965888683</v>
      </c>
    </row>
    <row r="74" spans="1:23" ht="15">
      <c r="A74">
        <v>71</v>
      </c>
      <c r="B74" t="s">
        <v>159</v>
      </c>
      <c r="C74" t="s">
        <v>160</v>
      </c>
      <c r="D74" s="3" t="s">
        <v>157</v>
      </c>
      <c r="E74" t="s">
        <v>158</v>
      </c>
      <c r="F74">
        <v>6798</v>
      </c>
      <c r="G74">
        <v>511</v>
      </c>
      <c r="H74">
        <v>198</v>
      </c>
      <c r="I74">
        <v>240</v>
      </c>
      <c r="J74">
        <v>457</v>
      </c>
      <c r="K74">
        <v>288</v>
      </c>
      <c r="L74">
        <v>221</v>
      </c>
      <c r="M74">
        <v>1596</v>
      </c>
      <c r="N74">
        <v>421</v>
      </c>
      <c r="O74">
        <f t="shared" si="10"/>
        <v>75.169167402177109</v>
      </c>
      <c r="P74">
        <f t="shared" si="17"/>
        <v>29.126213592233011</v>
      </c>
      <c r="Q74">
        <f t="shared" si="11"/>
        <v>35.304501323918799</v>
      </c>
      <c r="R74">
        <f t="shared" si="12"/>
        <v>67.225654604295386</v>
      </c>
      <c r="S74">
        <f t="shared" si="13"/>
        <v>42.365401588702561</v>
      </c>
      <c r="T74">
        <f t="shared" si="14"/>
        <v>32.509561635775228</v>
      </c>
      <c r="U74">
        <f t="shared" si="15"/>
        <v>234.77493380406</v>
      </c>
      <c r="V74">
        <f t="shared" si="16"/>
        <v>61.929979405707563</v>
      </c>
      <c r="W74">
        <f t="shared" si="18"/>
        <v>74.874963224477796</v>
      </c>
    </row>
    <row r="75" spans="1:23" ht="15">
      <c r="A75">
        <v>72</v>
      </c>
      <c r="B75" t="s">
        <v>161</v>
      </c>
      <c r="C75" t="s">
        <v>162</v>
      </c>
      <c r="D75" s="3" t="s">
        <v>157</v>
      </c>
      <c r="E75" t="s">
        <v>158</v>
      </c>
      <c r="F75">
        <v>6539</v>
      </c>
      <c r="G75">
        <v>448</v>
      </c>
      <c r="H75">
        <v>175</v>
      </c>
      <c r="I75">
        <v>186</v>
      </c>
      <c r="J75">
        <v>269</v>
      </c>
      <c r="K75">
        <v>133</v>
      </c>
      <c r="L75">
        <v>191</v>
      </c>
      <c r="M75">
        <v>1263</v>
      </c>
      <c r="N75">
        <v>312</v>
      </c>
      <c r="O75">
        <f t="shared" si="10"/>
        <v>68.512004893714632</v>
      </c>
      <c r="P75">
        <f t="shared" si="17"/>
        <v>26.762501911607281</v>
      </c>
      <c r="Q75">
        <f t="shared" si="11"/>
        <v>28.444716317479735</v>
      </c>
      <c r="R75">
        <f t="shared" si="12"/>
        <v>41.137788652699186</v>
      </c>
      <c r="S75">
        <f t="shared" si="13"/>
        <v>20.339501452821533</v>
      </c>
      <c r="T75">
        <f t="shared" si="14"/>
        <v>29.209359229239944</v>
      </c>
      <c r="U75">
        <f t="shared" si="15"/>
        <v>193.14879951062855</v>
      </c>
      <c r="V75">
        <f t="shared" si="16"/>
        <v>47.713717693836976</v>
      </c>
      <c r="W75">
        <f t="shared" si="18"/>
        <v>49.548860682061473</v>
      </c>
    </row>
    <row r="76" spans="1:23" ht="15">
      <c r="A76">
        <v>73</v>
      </c>
      <c r="B76" t="s">
        <v>163</v>
      </c>
      <c r="C76" t="s">
        <v>164</v>
      </c>
      <c r="D76" s="3" t="s">
        <v>157</v>
      </c>
      <c r="E76" t="s">
        <v>158</v>
      </c>
      <c r="F76">
        <v>5499</v>
      </c>
      <c r="G76">
        <v>206</v>
      </c>
      <c r="H76">
        <v>120</v>
      </c>
      <c r="I76">
        <v>159</v>
      </c>
      <c r="J76">
        <v>211</v>
      </c>
      <c r="K76">
        <v>102</v>
      </c>
      <c r="L76">
        <v>72</v>
      </c>
      <c r="M76">
        <v>553</v>
      </c>
      <c r="N76">
        <v>130</v>
      </c>
      <c r="O76">
        <f t="shared" si="10"/>
        <v>37.461356610292782</v>
      </c>
      <c r="P76">
        <f t="shared" si="17"/>
        <v>21.822149481723951</v>
      </c>
      <c r="Q76">
        <f t="shared" si="11"/>
        <v>28.914348063284233</v>
      </c>
      <c r="R76">
        <f t="shared" si="12"/>
        <v>38.370612838697944</v>
      </c>
      <c r="S76">
        <f t="shared" si="13"/>
        <v>18.548827059465356</v>
      </c>
      <c r="T76">
        <f t="shared" si="14"/>
        <v>13.093289689034371</v>
      </c>
      <c r="U76">
        <f t="shared" si="15"/>
        <v>100.5637388616112</v>
      </c>
      <c r="V76">
        <f t="shared" si="16"/>
        <v>23.640661938534279</v>
      </c>
      <c r="W76">
        <f t="shared" si="18"/>
        <v>31.642116748499728</v>
      </c>
    </row>
    <row r="77" spans="1:23" ht="15">
      <c r="A77">
        <v>74</v>
      </c>
      <c r="B77" t="s">
        <v>165</v>
      </c>
      <c r="C77" t="s">
        <v>166</v>
      </c>
      <c r="D77" s="3" t="s">
        <v>157</v>
      </c>
      <c r="E77" t="s">
        <v>158</v>
      </c>
      <c r="F77">
        <v>5249</v>
      </c>
      <c r="G77">
        <v>291</v>
      </c>
      <c r="H77">
        <v>170</v>
      </c>
      <c r="I77">
        <v>200</v>
      </c>
      <c r="J77">
        <v>219</v>
      </c>
      <c r="K77">
        <v>128</v>
      </c>
      <c r="L77">
        <v>97</v>
      </c>
      <c r="M77">
        <v>772</v>
      </c>
      <c r="N77">
        <v>274</v>
      </c>
      <c r="O77">
        <f t="shared" si="10"/>
        <v>55.439131263097735</v>
      </c>
      <c r="P77">
        <f t="shared" si="17"/>
        <v>32.387121356448844</v>
      </c>
      <c r="Q77">
        <f t="shared" si="11"/>
        <v>38.102495713469239</v>
      </c>
      <c r="R77">
        <f t="shared" si="12"/>
        <v>41.722232806248812</v>
      </c>
      <c r="S77">
        <f t="shared" si="13"/>
        <v>24.385597256620311</v>
      </c>
      <c r="T77">
        <f t="shared" si="14"/>
        <v>18.479710421032578</v>
      </c>
      <c r="U77">
        <f t="shared" si="15"/>
        <v>147.07563345399126</v>
      </c>
      <c r="V77">
        <f t="shared" si="16"/>
        <v>52.200419127452847</v>
      </c>
      <c r="W77">
        <f t="shared" si="18"/>
        <v>42.865307677652893</v>
      </c>
    </row>
    <row r="78" spans="1:23" ht="15">
      <c r="A78">
        <v>75</v>
      </c>
      <c r="B78" t="s">
        <v>167</v>
      </c>
      <c r="C78" t="s">
        <v>168</v>
      </c>
      <c r="D78" s="3" t="s">
        <v>157</v>
      </c>
      <c r="E78" t="s">
        <v>158</v>
      </c>
      <c r="F78">
        <v>8893</v>
      </c>
      <c r="G78">
        <v>544</v>
      </c>
      <c r="H78">
        <v>232</v>
      </c>
      <c r="I78">
        <v>312</v>
      </c>
      <c r="J78">
        <v>382</v>
      </c>
      <c r="K78">
        <v>170</v>
      </c>
      <c r="L78">
        <v>172</v>
      </c>
      <c r="M78">
        <v>1627</v>
      </c>
      <c r="N78">
        <v>423</v>
      </c>
      <c r="O78">
        <f t="shared" si="10"/>
        <v>61.171708085010685</v>
      </c>
      <c r="P78">
        <f t="shared" si="17"/>
        <v>26.087934330372203</v>
      </c>
      <c r="Q78">
        <f t="shared" si="11"/>
        <v>35.083773754638486</v>
      </c>
      <c r="R78">
        <f t="shared" si="12"/>
        <v>42.955133250871469</v>
      </c>
      <c r="S78">
        <f t="shared" si="13"/>
        <v>19.116158776565836</v>
      </c>
      <c r="T78">
        <f t="shared" si="14"/>
        <v>19.341054762172494</v>
      </c>
      <c r="U78">
        <f t="shared" si="15"/>
        <v>182.95288429101541</v>
      </c>
      <c r="V78">
        <f t="shared" si="16"/>
        <v>47.565500955807934</v>
      </c>
      <c r="W78">
        <f t="shared" si="18"/>
        <v>38.45721353873833</v>
      </c>
    </row>
    <row r="79" spans="1:23" ht="15">
      <c r="A79">
        <v>76</v>
      </c>
      <c r="B79" t="s">
        <v>169</v>
      </c>
      <c r="C79" t="s">
        <v>170</v>
      </c>
      <c r="D79" s="3" t="s">
        <v>157</v>
      </c>
      <c r="E79" t="s">
        <v>158</v>
      </c>
      <c r="F79">
        <v>8292</v>
      </c>
      <c r="G79">
        <v>782</v>
      </c>
      <c r="H79">
        <v>474</v>
      </c>
      <c r="I79">
        <v>380</v>
      </c>
      <c r="J79">
        <v>5625</v>
      </c>
      <c r="K79">
        <v>1056</v>
      </c>
      <c r="L79">
        <v>250</v>
      </c>
      <c r="M79">
        <v>4820</v>
      </c>
      <c r="N79">
        <v>523</v>
      </c>
      <c r="O79">
        <f t="shared" si="10"/>
        <v>94.307766521948864</v>
      </c>
      <c r="P79">
        <f t="shared" si="17"/>
        <v>57.163531114327064</v>
      </c>
      <c r="Q79">
        <f t="shared" si="11"/>
        <v>45.827303424987939</v>
      </c>
      <c r="R79">
        <f t="shared" si="12"/>
        <v>678.36468885672946</v>
      </c>
      <c r="S79">
        <f t="shared" si="13"/>
        <v>127.35166425470332</v>
      </c>
      <c r="T79">
        <f t="shared" si="14"/>
        <v>30.149541726965751</v>
      </c>
      <c r="U79">
        <f t="shared" si="15"/>
        <v>581.28316449589965</v>
      </c>
      <c r="V79">
        <f t="shared" si="16"/>
        <v>63.072841292812349</v>
      </c>
      <c r="W79">
        <f t="shared" si="18"/>
        <v>157.50120598166907</v>
      </c>
    </row>
    <row r="80" spans="1:23" ht="15">
      <c r="A80">
        <v>77</v>
      </c>
      <c r="B80" t="s">
        <v>171</v>
      </c>
      <c r="C80" t="s">
        <v>172</v>
      </c>
      <c r="D80" s="3" t="s">
        <v>157</v>
      </c>
      <c r="E80" t="s">
        <v>158</v>
      </c>
      <c r="F80">
        <v>9439</v>
      </c>
      <c r="G80">
        <v>179</v>
      </c>
      <c r="H80">
        <v>91</v>
      </c>
      <c r="I80">
        <v>111</v>
      </c>
      <c r="J80">
        <v>189</v>
      </c>
      <c r="K80">
        <v>72</v>
      </c>
      <c r="L80">
        <v>98</v>
      </c>
      <c r="M80">
        <v>814</v>
      </c>
      <c r="N80">
        <v>299</v>
      </c>
      <c r="O80">
        <f t="shared" si="10"/>
        <v>18.963873291662253</v>
      </c>
      <c r="P80">
        <f t="shared" si="17"/>
        <v>9.6408517851467312</v>
      </c>
      <c r="Q80">
        <f t="shared" si="11"/>
        <v>11.759720309354805</v>
      </c>
      <c r="R80">
        <f t="shared" si="12"/>
        <v>20.023307553766291</v>
      </c>
      <c r="S80">
        <f t="shared" si="13"/>
        <v>7.6279266871490625</v>
      </c>
      <c r="T80">
        <f t="shared" si="14"/>
        <v>10.382455768619558</v>
      </c>
      <c r="U80">
        <f t="shared" si="15"/>
        <v>86.237948935268562</v>
      </c>
      <c r="V80">
        <f t="shared" si="16"/>
        <v>31.67708443691069</v>
      </c>
      <c r="W80">
        <f t="shared" si="18"/>
        <v>18.010382455768621</v>
      </c>
    </row>
    <row r="81" spans="1:23" ht="15">
      <c r="A81">
        <v>78</v>
      </c>
      <c r="B81" t="s">
        <v>173</v>
      </c>
      <c r="C81" t="s">
        <v>174</v>
      </c>
      <c r="D81" s="3" t="s">
        <v>157</v>
      </c>
      <c r="E81" t="s">
        <v>158</v>
      </c>
      <c r="F81">
        <v>5343</v>
      </c>
      <c r="G81">
        <v>724</v>
      </c>
      <c r="H81">
        <v>362</v>
      </c>
      <c r="I81">
        <v>367</v>
      </c>
      <c r="J81">
        <v>4936</v>
      </c>
      <c r="K81">
        <v>1304</v>
      </c>
      <c r="L81">
        <v>257</v>
      </c>
      <c r="M81">
        <v>3648</v>
      </c>
      <c r="N81">
        <v>679</v>
      </c>
      <c r="O81">
        <f t="shared" si="10"/>
        <v>135.5043982781209</v>
      </c>
      <c r="P81">
        <f t="shared" si="17"/>
        <v>67.752199139060451</v>
      </c>
      <c r="Q81">
        <f t="shared" si="11"/>
        <v>68.688002994572344</v>
      </c>
      <c r="R81">
        <f t="shared" si="12"/>
        <v>923.82556616133263</v>
      </c>
      <c r="S81">
        <f t="shared" si="13"/>
        <v>244.05764551749954</v>
      </c>
      <c r="T81">
        <f t="shared" si="14"/>
        <v>48.100318173310875</v>
      </c>
      <c r="U81">
        <f t="shared" si="15"/>
        <v>682.76249298147104</v>
      </c>
      <c r="V81">
        <f t="shared" si="16"/>
        <v>127.08216357851396</v>
      </c>
      <c r="W81">
        <f t="shared" si="18"/>
        <v>292.15796369081039</v>
      </c>
    </row>
    <row r="82" spans="1:23" ht="15">
      <c r="A82">
        <v>79</v>
      </c>
      <c r="B82" t="s">
        <v>175</v>
      </c>
      <c r="C82" t="s">
        <v>176</v>
      </c>
      <c r="D82" s="3" t="s">
        <v>157</v>
      </c>
      <c r="E82" t="s">
        <v>158</v>
      </c>
      <c r="F82">
        <v>6748</v>
      </c>
      <c r="G82">
        <v>227</v>
      </c>
      <c r="H82">
        <v>127</v>
      </c>
      <c r="I82">
        <v>200</v>
      </c>
      <c r="J82">
        <v>209</v>
      </c>
      <c r="K82">
        <v>110</v>
      </c>
      <c r="L82">
        <v>123</v>
      </c>
      <c r="M82">
        <v>1042</v>
      </c>
      <c r="N82">
        <v>239</v>
      </c>
      <c r="O82">
        <f t="shared" si="10"/>
        <v>33.639596917605218</v>
      </c>
      <c r="P82">
        <f t="shared" si="17"/>
        <v>18.820391227030232</v>
      </c>
      <c r="Q82">
        <f t="shared" si="11"/>
        <v>29.638411381149968</v>
      </c>
      <c r="R82">
        <f t="shared" si="12"/>
        <v>30.972139893301719</v>
      </c>
      <c r="S82">
        <f t="shared" si="13"/>
        <v>16.301126259632486</v>
      </c>
      <c r="T82">
        <f t="shared" si="14"/>
        <v>18.227622999407235</v>
      </c>
      <c r="U82">
        <f t="shared" si="15"/>
        <v>154.41612329579135</v>
      </c>
      <c r="V82">
        <f t="shared" si="16"/>
        <v>35.417901600474217</v>
      </c>
      <c r="W82">
        <f t="shared" si="18"/>
        <v>34.528749259039721</v>
      </c>
    </row>
    <row r="83" spans="1:23" ht="15">
      <c r="A83">
        <v>80</v>
      </c>
      <c r="B83" t="s">
        <v>177</v>
      </c>
      <c r="C83" t="s">
        <v>178</v>
      </c>
      <c r="D83" s="3" t="s">
        <v>157</v>
      </c>
      <c r="E83" t="s">
        <v>158</v>
      </c>
      <c r="F83">
        <v>8257</v>
      </c>
      <c r="G83">
        <v>295</v>
      </c>
      <c r="H83">
        <v>116</v>
      </c>
      <c r="I83">
        <v>149</v>
      </c>
      <c r="J83">
        <v>250</v>
      </c>
      <c r="K83">
        <v>125</v>
      </c>
      <c r="L83">
        <v>90</v>
      </c>
      <c r="M83">
        <v>956</v>
      </c>
      <c r="N83">
        <v>257</v>
      </c>
      <c r="O83">
        <f t="shared" si="10"/>
        <v>35.727261717330748</v>
      </c>
      <c r="P83">
        <f t="shared" si="17"/>
        <v>14.048685963424974</v>
      </c>
      <c r="Q83">
        <f t="shared" si="11"/>
        <v>18.045294901295872</v>
      </c>
      <c r="R83">
        <f t="shared" si="12"/>
        <v>30.277340438415891</v>
      </c>
      <c r="S83">
        <f t="shared" si="13"/>
        <v>15.138670219207945</v>
      </c>
      <c r="T83">
        <f t="shared" si="14"/>
        <v>10.89984255782972</v>
      </c>
      <c r="U83">
        <f t="shared" si="15"/>
        <v>115.78054983650236</v>
      </c>
      <c r="V83">
        <f t="shared" si="16"/>
        <v>31.125105970691536</v>
      </c>
      <c r="W83">
        <f t="shared" si="18"/>
        <v>26.038512777037667</v>
      </c>
    </row>
    <row r="84" spans="1:23" ht="15">
      <c r="A84">
        <v>81</v>
      </c>
      <c r="B84" t="s">
        <v>179</v>
      </c>
      <c r="C84" t="s">
        <v>180</v>
      </c>
      <c r="D84" s="3" t="s">
        <v>157</v>
      </c>
      <c r="E84" t="s">
        <v>158</v>
      </c>
      <c r="F84">
        <v>8566</v>
      </c>
      <c r="G84">
        <v>583</v>
      </c>
      <c r="H84">
        <v>303</v>
      </c>
      <c r="I84">
        <v>329</v>
      </c>
      <c r="J84">
        <v>641</v>
      </c>
      <c r="K84">
        <v>372</v>
      </c>
      <c r="L84">
        <v>245</v>
      </c>
      <c r="M84">
        <v>1860</v>
      </c>
      <c r="N84">
        <v>407</v>
      </c>
      <c r="O84">
        <f t="shared" si="10"/>
        <v>68.059771188419333</v>
      </c>
      <c r="P84">
        <f t="shared" si="17"/>
        <v>35.37240252159701</v>
      </c>
      <c r="Q84">
        <f t="shared" si="11"/>
        <v>38.407658183516226</v>
      </c>
      <c r="R84">
        <f t="shared" si="12"/>
        <v>74.830726126546821</v>
      </c>
      <c r="S84">
        <f t="shared" si="13"/>
        <v>43.427504085921079</v>
      </c>
      <c r="T84">
        <f t="shared" si="14"/>
        <v>28.601447583469533</v>
      </c>
      <c r="U84">
        <f t="shared" si="15"/>
        <v>217.13752042960542</v>
      </c>
      <c r="V84">
        <f t="shared" si="16"/>
        <v>47.513425169273873</v>
      </c>
      <c r="W84">
        <f t="shared" si="18"/>
        <v>72.028951669390608</v>
      </c>
    </row>
    <row r="85" spans="1:23" ht="15">
      <c r="A85">
        <v>82</v>
      </c>
      <c r="B85" t="s">
        <v>181</v>
      </c>
      <c r="C85" t="s">
        <v>182</v>
      </c>
      <c r="D85" s="3" t="s">
        <v>157</v>
      </c>
      <c r="E85" t="s">
        <v>158</v>
      </c>
      <c r="F85">
        <v>7305</v>
      </c>
      <c r="G85">
        <v>472</v>
      </c>
      <c r="H85">
        <v>272</v>
      </c>
      <c r="I85">
        <v>302</v>
      </c>
      <c r="J85">
        <v>1098</v>
      </c>
      <c r="K85">
        <v>334</v>
      </c>
      <c r="L85">
        <v>166</v>
      </c>
      <c r="M85">
        <v>2094</v>
      </c>
      <c r="N85">
        <v>391</v>
      </c>
      <c r="O85">
        <f t="shared" si="10"/>
        <v>64.613278576317583</v>
      </c>
      <c r="P85">
        <f t="shared" si="17"/>
        <v>37.234770704996578</v>
      </c>
      <c r="Q85">
        <f t="shared" si="11"/>
        <v>41.341546885694733</v>
      </c>
      <c r="R85">
        <f t="shared" si="12"/>
        <v>150.30800821355237</v>
      </c>
      <c r="S85">
        <f t="shared" si="13"/>
        <v>45.722108145106091</v>
      </c>
      <c r="T85">
        <f t="shared" si="14"/>
        <v>22.72416153319644</v>
      </c>
      <c r="U85">
        <f t="shared" si="15"/>
        <v>286.65297741273099</v>
      </c>
      <c r="V85">
        <f t="shared" si="16"/>
        <v>53.524982888432582</v>
      </c>
      <c r="W85">
        <f t="shared" si="18"/>
        <v>68.446269678302528</v>
      </c>
    </row>
    <row r="86" spans="1:23" ht="15">
      <c r="A86">
        <v>83</v>
      </c>
      <c r="B86" t="s">
        <v>183</v>
      </c>
      <c r="C86" t="s">
        <v>184</v>
      </c>
      <c r="D86" s="3" t="s">
        <v>157</v>
      </c>
      <c r="E86" t="s">
        <v>158</v>
      </c>
      <c r="F86">
        <v>6076</v>
      </c>
      <c r="G86">
        <v>380</v>
      </c>
      <c r="H86">
        <v>204</v>
      </c>
      <c r="I86">
        <v>222</v>
      </c>
      <c r="J86">
        <v>581</v>
      </c>
      <c r="K86">
        <v>170</v>
      </c>
      <c r="L86">
        <v>106</v>
      </c>
      <c r="M86">
        <v>1298</v>
      </c>
      <c r="N86">
        <v>420</v>
      </c>
      <c r="O86">
        <f t="shared" si="10"/>
        <v>62.541145490454255</v>
      </c>
      <c r="P86">
        <f t="shared" si="17"/>
        <v>33.574720210664914</v>
      </c>
      <c r="Q86">
        <f t="shared" si="11"/>
        <v>36.537195523370642</v>
      </c>
      <c r="R86">
        <f t="shared" si="12"/>
        <v>95.622119815668199</v>
      </c>
      <c r="S86">
        <f t="shared" si="13"/>
        <v>27.978933508887426</v>
      </c>
      <c r="T86">
        <f t="shared" si="14"/>
        <v>17.445687952600395</v>
      </c>
      <c r="U86">
        <f t="shared" si="15"/>
        <v>213.62738643844634</v>
      </c>
      <c r="V86">
        <f t="shared" si="16"/>
        <v>69.124423963133651</v>
      </c>
      <c r="W86">
        <f t="shared" si="18"/>
        <v>45.424621461487817</v>
      </c>
    </row>
    <row r="87" spans="1:23" ht="15">
      <c r="A87">
        <v>84</v>
      </c>
      <c r="B87" t="s">
        <v>185</v>
      </c>
      <c r="C87" t="s">
        <v>186</v>
      </c>
      <c r="D87" s="3" t="s">
        <v>157</v>
      </c>
      <c r="E87" t="s">
        <v>158</v>
      </c>
      <c r="F87">
        <v>5137</v>
      </c>
      <c r="G87">
        <v>602</v>
      </c>
      <c r="H87">
        <v>225</v>
      </c>
      <c r="I87">
        <v>266</v>
      </c>
      <c r="J87">
        <v>1672</v>
      </c>
      <c r="K87">
        <v>779</v>
      </c>
      <c r="L87">
        <v>212</v>
      </c>
      <c r="M87">
        <v>1931</v>
      </c>
      <c r="N87">
        <v>372</v>
      </c>
      <c r="O87">
        <f t="shared" si="10"/>
        <v>117.18902082927779</v>
      </c>
      <c r="P87">
        <f t="shared" si="17"/>
        <v>43.79988320031147</v>
      </c>
      <c r="Q87">
        <f t="shared" si="11"/>
        <v>51.781195250145998</v>
      </c>
      <c r="R87">
        <f t="shared" si="12"/>
        <v>325.48179871520347</v>
      </c>
      <c r="S87">
        <f t="shared" si="13"/>
        <v>151.64492894685614</v>
      </c>
      <c r="T87">
        <f t="shared" si="14"/>
        <v>41.269223282071252</v>
      </c>
      <c r="U87">
        <f t="shared" si="15"/>
        <v>375.90033093245086</v>
      </c>
      <c r="V87">
        <f t="shared" si="16"/>
        <v>72.415806891181631</v>
      </c>
      <c r="W87">
        <f t="shared" si="18"/>
        <v>192.91415222892738</v>
      </c>
    </row>
    <row r="88" spans="1:23" ht="15">
      <c r="A88">
        <v>85</v>
      </c>
      <c r="B88" t="s">
        <v>187</v>
      </c>
      <c r="C88" t="s">
        <v>188</v>
      </c>
      <c r="D88" s="3" t="s">
        <v>16</v>
      </c>
      <c r="E88" t="s">
        <v>189</v>
      </c>
      <c r="F88">
        <v>9429</v>
      </c>
      <c r="G88">
        <v>532</v>
      </c>
      <c r="H88">
        <v>138</v>
      </c>
      <c r="I88">
        <v>262</v>
      </c>
      <c r="J88">
        <v>534</v>
      </c>
      <c r="K88">
        <v>205</v>
      </c>
      <c r="L88">
        <v>137</v>
      </c>
      <c r="M88">
        <v>1502</v>
      </c>
      <c r="N88">
        <v>647</v>
      </c>
      <c r="O88">
        <f t="shared" si="10"/>
        <v>56.42167780252413</v>
      </c>
      <c r="P88">
        <f t="shared" si="17"/>
        <v>14.635698377346484</v>
      </c>
      <c r="Q88">
        <f t="shared" si="11"/>
        <v>27.786615759889699</v>
      </c>
      <c r="R88">
        <f t="shared" si="12"/>
        <v>56.633789373210305</v>
      </c>
      <c r="S88">
        <f t="shared" si="13"/>
        <v>21.741435995333546</v>
      </c>
      <c r="T88">
        <f t="shared" si="14"/>
        <v>14.529642592003393</v>
      </c>
      <c r="U88">
        <f t="shared" si="15"/>
        <v>159.29578958532187</v>
      </c>
      <c r="V88">
        <f t="shared" si="16"/>
        <v>68.618093116979523</v>
      </c>
      <c r="W88">
        <f t="shared" si="18"/>
        <v>36.271078587336937</v>
      </c>
    </row>
    <row r="89" spans="1:23" ht="15">
      <c r="A89">
        <v>86</v>
      </c>
      <c r="B89" t="s">
        <v>190</v>
      </c>
      <c r="C89" s="4" t="s">
        <v>191</v>
      </c>
      <c r="D89" s="3" t="s">
        <v>16</v>
      </c>
      <c r="E89" t="s">
        <v>189</v>
      </c>
      <c r="F89">
        <v>5329</v>
      </c>
      <c r="G89">
        <v>199</v>
      </c>
      <c r="H89">
        <v>85</v>
      </c>
      <c r="I89">
        <v>153</v>
      </c>
      <c r="J89">
        <v>198</v>
      </c>
      <c r="K89">
        <v>62</v>
      </c>
      <c r="L89">
        <v>30</v>
      </c>
      <c r="M89">
        <v>421</v>
      </c>
      <c r="N89">
        <v>116</v>
      </c>
      <c r="O89">
        <f t="shared" si="10"/>
        <v>37.342841058359916</v>
      </c>
      <c r="P89">
        <f t="shared" si="17"/>
        <v>15.950459748545695</v>
      </c>
      <c r="Q89">
        <f t="shared" si="11"/>
        <v>28.710827547382248</v>
      </c>
      <c r="R89">
        <f t="shared" si="12"/>
        <v>37.155188590729971</v>
      </c>
      <c r="S89">
        <f t="shared" si="13"/>
        <v>11.634452993056859</v>
      </c>
      <c r="T89">
        <f t="shared" si="14"/>
        <v>5.6295740288984799</v>
      </c>
      <c r="U89">
        <f t="shared" si="15"/>
        <v>79.001688872208661</v>
      </c>
      <c r="V89">
        <f t="shared" si="16"/>
        <v>21.76768624507412</v>
      </c>
      <c r="W89">
        <f t="shared" si="18"/>
        <v>17.264027021955339</v>
      </c>
    </row>
    <row r="90" spans="1:23" ht="15">
      <c r="A90">
        <v>87</v>
      </c>
      <c r="B90" t="s">
        <v>192</v>
      </c>
      <c r="C90" t="s">
        <v>193</v>
      </c>
      <c r="D90" s="3" t="s">
        <v>194</v>
      </c>
      <c r="E90" t="s">
        <v>189</v>
      </c>
      <c r="F90">
        <v>3130</v>
      </c>
      <c r="G90">
        <v>133</v>
      </c>
      <c r="H90">
        <v>88</v>
      </c>
      <c r="I90">
        <v>56</v>
      </c>
      <c r="J90">
        <v>398</v>
      </c>
      <c r="K90">
        <v>60</v>
      </c>
      <c r="L90">
        <v>47</v>
      </c>
      <c r="M90">
        <v>396</v>
      </c>
      <c r="N90">
        <v>98</v>
      </c>
      <c r="O90">
        <f t="shared" si="10"/>
        <v>42.492012779552716</v>
      </c>
      <c r="P90">
        <f t="shared" si="17"/>
        <v>28.115015974440897</v>
      </c>
      <c r="Q90">
        <f t="shared" si="11"/>
        <v>17.891373801916934</v>
      </c>
      <c r="R90">
        <f t="shared" si="12"/>
        <v>127.15654952076677</v>
      </c>
      <c r="S90">
        <f t="shared" si="13"/>
        <v>19.169329073482427</v>
      </c>
      <c r="T90">
        <f t="shared" si="14"/>
        <v>15.015974440894569</v>
      </c>
      <c r="U90">
        <f t="shared" si="15"/>
        <v>126.51757188498402</v>
      </c>
      <c r="V90">
        <f t="shared" si="16"/>
        <v>31.309904153354633</v>
      </c>
      <c r="W90">
        <f t="shared" si="18"/>
        <v>34.185303514376997</v>
      </c>
    </row>
    <row r="91" spans="1:23" ht="15">
      <c r="A91">
        <v>88</v>
      </c>
      <c r="B91" t="s">
        <v>195</v>
      </c>
      <c r="C91" t="s">
        <v>196</v>
      </c>
      <c r="D91" s="3" t="s">
        <v>16</v>
      </c>
      <c r="E91" t="s">
        <v>189</v>
      </c>
      <c r="F91">
        <v>7955</v>
      </c>
      <c r="G91">
        <v>181</v>
      </c>
      <c r="H91">
        <v>102</v>
      </c>
      <c r="I91">
        <v>225</v>
      </c>
      <c r="J91">
        <v>182</v>
      </c>
      <c r="K91">
        <v>64</v>
      </c>
      <c r="L91">
        <v>48</v>
      </c>
      <c r="M91">
        <v>354</v>
      </c>
      <c r="N91">
        <v>107</v>
      </c>
      <c r="O91">
        <f t="shared" si="10"/>
        <v>22.752985543683216</v>
      </c>
      <c r="P91">
        <f t="shared" si="17"/>
        <v>12.822124450031426</v>
      </c>
      <c r="Q91">
        <f t="shared" si="11"/>
        <v>28.28409805153991</v>
      </c>
      <c r="R91">
        <f t="shared" si="12"/>
        <v>22.878692646134507</v>
      </c>
      <c r="S91">
        <f t="shared" si="13"/>
        <v>8.0452545568824636</v>
      </c>
      <c r="T91">
        <f t="shared" si="14"/>
        <v>6.0339409176618481</v>
      </c>
      <c r="U91">
        <f t="shared" si="15"/>
        <v>44.500314267756131</v>
      </c>
      <c r="V91">
        <f t="shared" si="16"/>
        <v>13.450659962287869</v>
      </c>
      <c r="W91">
        <f t="shared" si="18"/>
        <v>14.079195474544312</v>
      </c>
    </row>
    <row r="92" spans="1:23" ht="15">
      <c r="A92">
        <v>89</v>
      </c>
      <c r="B92" t="s">
        <v>197</v>
      </c>
      <c r="C92" t="s">
        <v>198</v>
      </c>
      <c r="D92" s="3" t="s">
        <v>16</v>
      </c>
      <c r="E92" t="s">
        <v>189</v>
      </c>
      <c r="F92">
        <v>9659</v>
      </c>
      <c r="G92">
        <v>433</v>
      </c>
      <c r="H92">
        <v>159</v>
      </c>
      <c r="I92">
        <v>295</v>
      </c>
      <c r="J92">
        <v>459</v>
      </c>
      <c r="K92">
        <v>172</v>
      </c>
      <c r="L92">
        <v>92</v>
      </c>
      <c r="M92">
        <v>1108</v>
      </c>
      <c r="N92">
        <v>409</v>
      </c>
      <c r="O92">
        <f t="shared" si="10"/>
        <v>44.828657210891393</v>
      </c>
      <c r="P92">
        <f t="shared" si="17"/>
        <v>16.461331400766124</v>
      </c>
      <c r="Q92">
        <f t="shared" si="11"/>
        <v>30.541463919660423</v>
      </c>
      <c r="R92">
        <f t="shared" si="12"/>
        <v>47.520447251268251</v>
      </c>
      <c r="S92">
        <f t="shared" si="13"/>
        <v>17.807226420954553</v>
      </c>
      <c r="T92">
        <f t="shared" si="14"/>
        <v>9.5247955274873171</v>
      </c>
      <c r="U92">
        <f t="shared" si="15"/>
        <v>114.71166787452117</v>
      </c>
      <c r="V92">
        <f t="shared" si="16"/>
        <v>42.343927942851224</v>
      </c>
      <c r="W92">
        <f t="shared" si="18"/>
        <v>27.33202194844187</v>
      </c>
    </row>
    <row r="93" spans="1:23" ht="15">
      <c r="A93">
        <v>90</v>
      </c>
      <c r="B93" t="s">
        <v>199</v>
      </c>
      <c r="C93" s="4" t="s">
        <v>200</v>
      </c>
      <c r="D93" s="3" t="s">
        <v>194</v>
      </c>
      <c r="E93" t="s">
        <v>189</v>
      </c>
      <c r="F93">
        <v>5499</v>
      </c>
      <c r="G93">
        <v>139</v>
      </c>
      <c r="H93">
        <v>114</v>
      </c>
      <c r="I93">
        <v>201</v>
      </c>
      <c r="J93">
        <v>178</v>
      </c>
      <c r="K93">
        <v>35</v>
      </c>
      <c r="L93">
        <v>26</v>
      </c>
      <c r="M93">
        <v>314</v>
      </c>
      <c r="N93">
        <v>95</v>
      </c>
      <c r="O93">
        <f t="shared" si="10"/>
        <v>25.277323149663573</v>
      </c>
      <c r="P93">
        <f t="shared" si="17"/>
        <v>20.731042007637754</v>
      </c>
      <c r="Q93">
        <f t="shared" si="11"/>
        <v>36.552100381887612</v>
      </c>
      <c r="R93">
        <f t="shared" si="12"/>
        <v>32.369521731223855</v>
      </c>
      <c r="S93">
        <f t="shared" si="13"/>
        <v>6.3647935988361519</v>
      </c>
      <c r="T93">
        <f t="shared" si="14"/>
        <v>4.7281323877068555</v>
      </c>
      <c r="U93">
        <f t="shared" si="15"/>
        <v>57.101291143844335</v>
      </c>
      <c r="V93">
        <f t="shared" si="16"/>
        <v>17.275868339698128</v>
      </c>
      <c r="W93">
        <f t="shared" si="18"/>
        <v>11.092925986543008</v>
      </c>
    </row>
    <row r="94" spans="1:23" ht="15">
      <c r="A94">
        <v>91</v>
      </c>
      <c r="B94" t="s">
        <v>201</v>
      </c>
      <c r="C94" t="s">
        <v>202</v>
      </c>
      <c r="D94" s="3" t="s">
        <v>194</v>
      </c>
      <c r="E94" t="s">
        <v>189</v>
      </c>
      <c r="F94">
        <v>5901</v>
      </c>
      <c r="G94">
        <v>585</v>
      </c>
      <c r="H94">
        <v>79</v>
      </c>
      <c r="I94">
        <v>210</v>
      </c>
      <c r="J94">
        <v>1932</v>
      </c>
      <c r="K94">
        <v>435</v>
      </c>
      <c r="L94">
        <v>155</v>
      </c>
      <c r="M94">
        <v>2026</v>
      </c>
      <c r="N94">
        <v>626</v>
      </c>
      <c r="O94">
        <f t="shared" si="10"/>
        <v>99.135739705134725</v>
      </c>
      <c r="P94">
        <f t="shared" si="17"/>
        <v>13.387561430266055</v>
      </c>
      <c r="Q94">
        <f t="shared" si="11"/>
        <v>35.587188612099645</v>
      </c>
      <c r="R94">
        <f t="shared" si="12"/>
        <v>327.40213523131672</v>
      </c>
      <c r="S94">
        <f t="shared" si="13"/>
        <v>73.716319267920682</v>
      </c>
      <c r="T94">
        <f t="shared" si="14"/>
        <v>26.266734451787833</v>
      </c>
      <c r="U94">
        <f t="shared" si="15"/>
        <v>343.33163870530421</v>
      </c>
      <c r="V94">
        <f t="shared" si="16"/>
        <v>106.0837146246399</v>
      </c>
      <c r="W94">
        <f t="shared" si="18"/>
        <v>99.983053719708522</v>
      </c>
    </row>
    <row r="95" spans="1:23" ht="15">
      <c r="A95">
        <v>92</v>
      </c>
      <c r="B95" t="s">
        <v>203</v>
      </c>
      <c r="C95" t="s">
        <v>204</v>
      </c>
      <c r="D95" s="3" t="s">
        <v>194</v>
      </c>
      <c r="E95" t="s">
        <v>189</v>
      </c>
      <c r="F95">
        <v>3689</v>
      </c>
      <c r="G95">
        <v>91</v>
      </c>
      <c r="H95">
        <v>27</v>
      </c>
      <c r="I95">
        <v>96</v>
      </c>
      <c r="J95">
        <v>106</v>
      </c>
      <c r="K95">
        <v>39</v>
      </c>
      <c r="L95">
        <v>13</v>
      </c>
      <c r="M95">
        <v>245</v>
      </c>
      <c r="N95">
        <v>71</v>
      </c>
      <c r="O95">
        <f t="shared" si="10"/>
        <v>24.667931688804554</v>
      </c>
      <c r="P95">
        <f t="shared" si="17"/>
        <v>7.3190566549200327</v>
      </c>
      <c r="Q95">
        <f t="shared" si="11"/>
        <v>26.023312550826784</v>
      </c>
      <c r="R95">
        <f t="shared" si="12"/>
        <v>28.73407427487124</v>
      </c>
      <c r="S95">
        <f t="shared" si="13"/>
        <v>10.571970723773379</v>
      </c>
      <c r="T95">
        <f t="shared" si="14"/>
        <v>3.5239902412577937</v>
      </c>
      <c r="U95">
        <f t="shared" si="15"/>
        <v>66.413662239089177</v>
      </c>
      <c r="V95">
        <f t="shared" si="16"/>
        <v>19.246408240715642</v>
      </c>
      <c r="W95">
        <f t="shared" si="18"/>
        <v>14.095960965031173</v>
      </c>
    </row>
    <row r="96" spans="1:23" ht="15">
      <c r="A96">
        <v>93</v>
      </c>
      <c r="B96" t="s">
        <v>205</v>
      </c>
      <c r="C96" t="s">
        <v>206</v>
      </c>
      <c r="D96" s="3" t="s">
        <v>16</v>
      </c>
      <c r="E96" t="s">
        <v>189</v>
      </c>
      <c r="F96">
        <v>5126</v>
      </c>
      <c r="G96">
        <v>188</v>
      </c>
      <c r="H96">
        <v>77</v>
      </c>
      <c r="I96">
        <v>99</v>
      </c>
      <c r="J96">
        <v>195</v>
      </c>
      <c r="K96">
        <v>71</v>
      </c>
      <c r="L96">
        <v>47</v>
      </c>
      <c r="M96">
        <v>345</v>
      </c>
      <c r="N96">
        <v>85</v>
      </c>
      <c r="O96">
        <f t="shared" si="10"/>
        <v>36.67577058134998</v>
      </c>
      <c r="P96">
        <f t="shared" si="17"/>
        <v>15.021459227467812</v>
      </c>
      <c r="Q96">
        <f t="shared" si="11"/>
        <v>19.313304721030043</v>
      </c>
      <c r="R96">
        <f t="shared" si="12"/>
        <v>38.041357783847054</v>
      </c>
      <c r="S96">
        <f t="shared" si="13"/>
        <v>13.850955911041748</v>
      </c>
      <c r="T96">
        <f t="shared" si="14"/>
        <v>9.1689426453374949</v>
      </c>
      <c r="U96">
        <f t="shared" si="15"/>
        <v>67.303940694498635</v>
      </c>
      <c r="V96">
        <f t="shared" si="16"/>
        <v>16.582130316035897</v>
      </c>
      <c r="W96">
        <f t="shared" si="18"/>
        <v>23.019898556379243</v>
      </c>
    </row>
    <row r="97" spans="1:24" ht="15">
      <c r="A97">
        <v>94</v>
      </c>
      <c r="B97" t="s">
        <v>207</v>
      </c>
      <c r="C97" t="s">
        <v>208</v>
      </c>
      <c r="D97" s="3" t="s">
        <v>194</v>
      </c>
      <c r="E97" t="s">
        <v>189</v>
      </c>
      <c r="F97">
        <v>5620</v>
      </c>
      <c r="G97">
        <v>97</v>
      </c>
      <c r="H97">
        <v>21</v>
      </c>
      <c r="I97">
        <v>51</v>
      </c>
      <c r="J97">
        <v>130</v>
      </c>
      <c r="K97">
        <v>40</v>
      </c>
      <c r="L97">
        <v>40</v>
      </c>
      <c r="M97">
        <v>348</v>
      </c>
      <c r="N97">
        <v>144</v>
      </c>
      <c r="O97">
        <f t="shared" si="10"/>
        <v>17.259786476868328</v>
      </c>
      <c r="P97">
        <f t="shared" si="17"/>
        <v>3.7366548042704624</v>
      </c>
      <c r="Q97">
        <f t="shared" si="11"/>
        <v>9.0747330960854082</v>
      </c>
      <c r="R97">
        <f t="shared" si="12"/>
        <v>23.131672597864767</v>
      </c>
      <c r="S97">
        <f t="shared" si="13"/>
        <v>7.1174377224199281</v>
      </c>
      <c r="T97">
        <f t="shared" si="14"/>
        <v>7.1174377224199281</v>
      </c>
      <c r="U97">
        <f t="shared" si="15"/>
        <v>61.921708185053383</v>
      </c>
      <c r="V97">
        <f t="shared" si="16"/>
        <v>25.622775800711743</v>
      </c>
      <c r="W97">
        <f t="shared" si="18"/>
        <v>14.234875444839856</v>
      </c>
    </row>
    <row r="98" spans="1:24" ht="15">
      <c r="A98">
        <v>95</v>
      </c>
      <c r="B98" t="s">
        <v>209</v>
      </c>
      <c r="C98" t="s">
        <v>210</v>
      </c>
      <c r="D98" s="3" t="s">
        <v>194</v>
      </c>
      <c r="E98" t="s">
        <v>189</v>
      </c>
      <c r="F98">
        <v>5846</v>
      </c>
      <c r="G98">
        <v>140</v>
      </c>
      <c r="H98">
        <v>30</v>
      </c>
      <c r="I98">
        <v>47</v>
      </c>
      <c r="J98">
        <v>119</v>
      </c>
      <c r="K98">
        <v>34</v>
      </c>
      <c r="L98">
        <v>44</v>
      </c>
      <c r="M98">
        <v>345</v>
      </c>
      <c r="N98">
        <v>123</v>
      </c>
      <c r="O98">
        <f t="shared" si="10"/>
        <v>23.947998631542934</v>
      </c>
      <c r="P98">
        <f t="shared" si="17"/>
        <v>5.131713992473486</v>
      </c>
      <c r="Q98">
        <f t="shared" si="11"/>
        <v>8.0396852548751276</v>
      </c>
      <c r="R98">
        <f t="shared" si="12"/>
        <v>20.355798836811495</v>
      </c>
      <c r="S98">
        <f t="shared" si="13"/>
        <v>5.8159425248032841</v>
      </c>
      <c r="T98">
        <f t="shared" si="14"/>
        <v>7.5265138556277797</v>
      </c>
      <c r="U98">
        <f t="shared" si="15"/>
        <v>59.014710913445086</v>
      </c>
      <c r="V98">
        <f t="shared" si="16"/>
        <v>21.040027369141292</v>
      </c>
      <c r="W98">
        <f t="shared" si="18"/>
        <v>13.342456380431063</v>
      </c>
    </row>
    <row r="99" spans="1:24" ht="15">
      <c r="A99">
        <v>96</v>
      </c>
      <c r="B99" t="s">
        <v>211</v>
      </c>
      <c r="C99" t="s">
        <v>212</v>
      </c>
      <c r="D99" s="3" t="s">
        <v>194</v>
      </c>
      <c r="E99" t="s">
        <v>189</v>
      </c>
      <c r="F99">
        <v>8383</v>
      </c>
      <c r="G99">
        <v>503</v>
      </c>
      <c r="H99">
        <v>69</v>
      </c>
      <c r="I99">
        <v>166</v>
      </c>
      <c r="J99">
        <v>610</v>
      </c>
      <c r="K99">
        <v>327</v>
      </c>
      <c r="L99">
        <v>133</v>
      </c>
      <c r="M99">
        <v>1432</v>
      </c>
      <c r="N99">
        <v>416</v>
      </c>
      <c r="O99">
        <f t="shared" si="10"/>
        <v>60.002385780746749</v>
      </c>
      <c r="P99">
        <f t="shared" si="17"/>
        <v>8.2309435762853393</v>
      </c>
      <c r="Q99">
        <f t="shared" si="11"/>
        <v>19.801980198019802</v>
      </c>
      <c r="R99">
        <f t="shared" si="12"/>
        <v>72.766312775855894</v>
      </c>
      <c r="S99">
        <f t="shared" si="13"/>
        <v>39.007515209352256</v>
      </c>
      <c r="T99">
        <f t="shared" si="14"/>
        <v>15.865441965883337</v>
      </c>
      <c r="U99">
        <f t="shared" si="15"/>
        <v>170.82190146725515</v>
      </c>
      <c r="V99">
        <f t="shared" si="16"/>
        <v>49.624239532386973</v>
      </c>
      <c r="W99">
        <f t="shared" si="18"/>
        <v>54.872957175235591</v>
      </c>
    </row>
    <row r="100" spans="1:24" ht="15">
      <c r="A100">
        <v>97</v>
      </c>
      <c r="B100" t="s">
        <v>213</v>
      </c>
      <c r="C100" s="4" t="s">
        <v>214</v>
      </c>
      <c r="D100" s="3" t="s">
        <v>194</v>
      </c>
      <c r="E100" t="s">
        <v>189</v>
      </c>
      <c r="F100">
        <v>5688</v>
      </c>
      <c r="G100">
        <v>176</v>
      </c>
      <c r="H100">
        <v>70</v>
      </c>
      <c r="I100">
        <v>151</v>
      </c>
      <c r="J100">
        <v>179</v>
      </c>
      <c r="K100">
        <v>57</v>
      </c>
      <c r="L100">
        <v>49</v>
      </c>
      <c r="M100">
        <v>348</v>
      </c>
      <c r="N100">
        <v>61</v>
      </c>
      <c r="O100">
        <f t="shared" si="10"/>
        <v>30.942334739803094</v>
      </c>
      <c r="P100">
        <f t="shared" si="17"/>
        <v>12.30661040787623</v>
      </c>
      <c r="Q100">
        <f t="shared" si="11"/>
        <v>26.547116736990155</v>
      </c>
      <c r="R100">
        <f t="shared" si="12"/>
        <v>31.469760900140649</v>
      </c>
      <c r="S100">
        <f t="shared" si="13"/>
        <v>10.021097046413503</v>
      </c>
      <c r="T100">
        <f t="shared" si="14"/>
        <v>8.614627285513361</v>
      </c>
      <c r="U100">
        <f t="shared" si="15"/>
        <v>61.18143459915612</v>
      </c>
      <c r="V100">
        <f t="shared" si="16"/>
        <v>10.724331926863572</v>
      </c>
      <c r="W100">
        <f t="shared" si="18"/>
        <v>18.635724331926866</v>
      </c>
    </row>
    <row r="101" spans="1:24" ht="15">
      <c r="A101">
        <v>98</v>
      </c>
      <c r="B101" t="s">
        <v>215</v>
      </c>
      <c r="C101" t="s">
        <v>216</v>
      </c>
      <c r="D101" s="3" t="s">
        <v>194</v>
      </c>
      <c r="E101" t="s">
        <v>189</v>
      </c>
      <c r="F101">
        <v>2800</v>
      </c>
      <c r="G101">
        <v>69</v>
      </c>
      <c r="H101">
        <v>39</v>
      </c>
      <c r="I101">
        <v>136</v>
      </c>
      <c r="J101">
        <v>104</v>
      </c>
      <c r="K101">
        <v>9</v>
      </c>
      <c r="L101">
        <v>9</v>
      </c>
      <c r="M101">
        <v>121</v>
      </c>
      <c r="N101">
        <v>19</v>
      </c>
      <c r="O101">
        <f t="shared" si="10"/>
        <v>24.642857142857142</v>
      </c>
      <c r="P101">
        <f t="shared" si="17"/>
        <v>13.928571428571429</v>
      </c>
      <c r="Q101">
        <f t="shared" si="11"/>
        <v>48.571428571428569</v>
      </c>
      <c r="R101">
        <f t="shared" si="12"/>
        <v>37.142857142857146</v>
      </c>
      <c r="S101">
        <f t="shared" si="13"/>
        <v>3.2142857142857144</v>
      </c>
      <c r="T101">
        <f t="shared" si="14"/>
        <v>3.2142857142857144</v>
      </c>
      <c r="U101">
        <f t="shared" si="15"/>
        <v>43.214285714285715</v>
      </c>
      <c r="V101">
        <f t="shared" si="16"/>
        <v>6.7857142857142856</v>
      </c>
      <c r="W101">
        <f t="shared" si="18"/>
        <v>6.4285714285714288</v>
      </c>
    </row>
    <row r="102" spans="1:24" ht="15">
      <c r="A102">
        <v>99</v>
      </c>
      <c r="B102" t="s">
        <v>217</v>
      </c>
      <c r="C102" s="4" t="s">
        <v>218</v>
      </c>
      <c r="D102" s="3" t="s">
        <v>16</v>
      </c>
      <c r="E102" t="s">
        <v>189</v>
      </c>
      <c r="F102">
        <v>6147</v>
      </c>
      <c r="G102">
        <v>432</v>
      </c>
      <c r="H102">
        <v>83</v>
      </c>
      <c r="I102">
        <v>237</v>
      </c>
      <c r="J102">
        <v>310</v>
      </c>
      <c r="K102">
        <v>120</v>
      </c>
      <c r="L102">
        <v>70</v>
      </c>
      <c r="M102">
        <v>999</v>
      </c>
      <c r="N102">
        <v>495</v>
      </c>
      <c r="O102">
        <f t="shared" si="10"/>
        <v>70.278184480234259</v>
      </c>
      <c r="P102">
        <f t="shared" si="17"/>
        <v>13.502521555230194</v>
      </c>
      <c r="Q102">
        <f t="shared" si="11"/>
        <v>38.555392874572966</v>
      </c>
      <c r="R102">
        <f t="shared" si="12"/>
        <v>50.431104603871802</v>
      </c>
      <c r="S102">
        <f t="shared" si="13"/>
        <v>19.521717911176182</v>
      </c>
      <c r="T102">
        <f t="shared" si="14"/>
        <v>11.387668781519439</v>
      </c>
      <c r="U102">
        <f t="shared" si="15"/>
        <v>162.51830161054173</v>
      </c>
      <c r="V102">
        <f t="shared" si="16"/>
        <v>80.527086383601755</v>
      </c>
      <c r="W102">
        <f t="shared" si="18"/>
        <v>30.90938669269562</v>
      </c>
    </row>
    <row r="103" spans="1:24" ht="15">
      <c r="A103">
        <v>100</v>
      </c>
      <c r="B103" t="s">
        <v>219</v>
      </c>
      <c r="C103" t="s">
        <v>220</v>
      </c>
      <c r="D103" s="3" t="s">
        <v>194</v>
      </c>
      <c r="E103" t="s">
        <v>189</v>
      </c>
      <c r="F103">
        <v>6268</v>
      </c>
      <c r="G103">
        <v>204</v>
      </c>
      <c r="H103">
        <v>76</v>
      </c>
      <c r="I103">
        <v>102</v>
      </c>
      <c r="J103">
        <v>191</v>
      </c>
      <c r="K103">
        <v>74</v>
      </c>
      <c r="L103">
        <v>68</v>
      </c>
      <c r="M103">
        <v>503</v>
      </c>
      <c r="N103">
        <v>158</v>
      </c>
      <c r="O103">
        <f t="shared" si="10"/>
        <v>32.546266751754949</v>
      </c>
      <c r="P103">
        <f t="shared" si="17"/>
        <v>12.125079770261646</v>
      </c>
      <c r="Q103">
        <f t="shared" si="11"/>
        <v>16.273133375877475</v>
      </c>
      <c r="R103">
        <f t="shared" si="12"/>
        <v>30.472239948947035</v>
      </c>
      <c r="S103">
        <f t="shared" si="13"/>
        <v>11.805998723675813</v>
      </c>
      <c r="T103">
        <f t="shared" si="14"/>
        <v>10.848755583918315</v>
      </c>
      <c r="U103">
        <f t="shared" si="15"/>
        <v>80.248883216336949</v>
      </c>
      <c r="V103">
        <f t="shared" si="16"/>
        <v>25.20740268028079</v>
      </c>
      <c r="W103">
        <f t="shared" si="18"/>
        <v>22.654754307594128</v>
      </c>
    </row>
    <row r="104" spans="1:24" ht="15">
      <c r="A104">
        <v>101</v>
      </c>
      <c r="B104" t="s">
        <v>221</v>
      </c>
      <c r="C104" t="s">
        <v>222</v>
      </c>
      <c r="D104" s="3" t="s">
        <v>194</v>
      </c>
      <c r="E104" t="s">
        <v>189</v>
      </c>
      <c r="F104">
        <v>6508</v>
      </c>
      <c r="G104">
        <v>268</v>
      </c>
      <c r="H104">
        <v>104</v>
      </c>
      <c r="I104">
        <v>134</v>
      </c>
      <c r="J104">
        <v>293</v>
      </c>
      <c r="K104">
        <v>119</v>
      </c>
      <c r="L104">
        <v>96</v>
      </c>
      <c r="M104">
        <v>772</v>
      </c>
      <c r="N104">
        <v>221</v>
      </c>
      <c r="O104">
        <f t="shared" si="10"/>
        <v>41.180086047940996</v>
      </c>
      <c r="P104">
        <f t="shared" si="17"/>
        <v>15.980331899200985</v>
      </c>
      <c r="Q104">
        <f t="shared" si="11"/>
        <v>20.590043023970498</v>
      </c>
      <c r="R104">
        <f t="shared" si="12"/>
        <v>45.021511985248921</v>
      </c>
      <c r="S104">
        <f t="shared" si="13"/>
        <v>18.285187461585739</v>
      </c>
      <c r="T104">
        <f t="shared" si="14"/>
        <v>14.751075599262446</v>
      </c>
      <c r="U104">
        <f t="shared" si="15"/>
        <v>118.62323294406883</v>
      </c>
      <c r="V104">
        <f t="shared" si="16"/>
        <v>33.958205285802087</v>
      </c>
      <c r="W104">
        <f t="shared" si="18"/>
        <v>33.036263060848185</v>
      </c>
    </row>
    <row r="105" spans="1:24" ht="15">
      <c r="A105">
        <v>102</v>
      </c>
      <c r="B105" t="s">
        <v>223</v>
      </c>
      <c r="C105" t="s">
        <v>224</v>
      </c>
      <c r="D105" s="3" t="s">
        <v>194</v>
      </c>
      <c r="E105" t="s">
        <v>189</v>
      </c>
      <c r="F105">
        <v>2718</v>
      </c>
      <c r="G105">
        <v>73</v>
      </c>
      <c r="H105">
        <v>22</v>
      </c>
      <c r="I105">
        <v>62</v>
      </c>
      <c r="J105">
        <v>108</v>
      </c>
      <c r="K105">
        <v>15</v>
      </c>
      <c r="L105">
        <v>10</v>
      </c>
      <c r="M105">
        <v>142</v>
      </c>
      <c r="N105">
        <v>71</v>
      </c>
      <c r="O105">
        <f t="shared" si="10"/>
        <v>26.857983811626195</v>
      </c>
      <c r="P105">
        <f t="shared" si="17"/>
        <v>8.0941869021339237</v>
      </c>
      <c r="Q105">
        <f t="shared" si="11"/>
        <v>22.810890360559235</v>
      </c>
      <c r="R105">
        <f t="shared" si="12"/>
        <v>39.735099337748345</v>
      </c>
      <c r="S105">
        <f t="shared" si="13"/>
        <v>5.5187637969094929</v>
      </c>
      <c r="T105">
        <f t="shared" si="14"/>
        <v>3.6791758646063282</v>
      </c>
      <c r="U105">
        <f t="shared" si="15"/>
        <v>52.244297277409864</v>
      </c>
      <c r="V105">
        <f t="shared" si="16"/>
        <v>26.122148638704932</v>
      </c>
      <c r="W105">
        <f t="shared" si="18"/>
        <v>9.1979396615158215</v>
      </c>
    </row>
    <row r="106" spans="1:24" ht="15">
      <c r="A106">
        <v>103</v>
      </c>
      <c r="B106" t="s">
        <v>225</v>
      </c>
      <c r="C106" t="s">
        <v>226</v>
      </c>
      <c r="D106" s="3" t="s">
        <v>194</v>
      </c>
      <c r="E106" t="s">
        <v>189</v>
      </c>
      <c r="F106">
        <v>2732</v>
      </c>
      <c r="G106">
        <v>139</v>
      </c>
      <c r="H106">
        <v>73</v>
      </c>
      <c r="I106">
        <v>241</v>
      </c>
      <c r="J106">
        <v>157</v>
      </c>
      <c r="K106">
        <v>43</v>
      </c>
      <c r="L106">
        <v>34</v>
      </c>
      <c r="M106">
        <v>245</v>
      </c>
      <c r="N106">
        <v>45</v>
      </c>
      <c r="O106">
        <f t="shared" si="10"/>
        <v>50.878477306002928</v>
      </c>
      <c r="P106">
        <f t="shared" si="17"/>
        <v>26.720351390922403</v>
      </c>
      <c r="Q106">
        <f t="shared" si="11"/>
        <v>88.213762811127381</v>
      </c>
      <c r="R106">
        <f t="shared" si="12"/>
        <v>57.467057101024892</v>
      </c>
      <c r="S106">
        <f t="shared" si="13"/>
        <v>15.739385065885799</v>
      </c>
      <c r="T106">
        <f t="shared" si="14"/>
        <v>12.445095168374817</v>
      </c>
      <c r="U106">
        <f t="shared" si="15"/>
        <v>89.677891654465583</v>
      </c>
      <c r="V106">
        <f t="shared" si="16"/>
        <v>16.471449487554906</v>
      </c>
      <c r="W106">
        <f t="shared" si="18"/>
        <v>28.184480234260615</v>
      </c>
    </row>
    <row r="107" spans="1:24" ht="15">
      <c r="A107">
        <v>104</v>
      </c>
      <c r="B107" t="s">
        <v>227</v>
      </c>
      <c r="C107" t="s">
        <v>228</v>
      </c>
      <c r="D107" s="3" t="s">
        <v>194</v>
      </c>
      <c r="E107" t="s">
        <v>189</v>
      </c>
      <c r="F107">
        <v>10751</v>
      </c>
      <c r="G107">
        <v>280</v>
      </c>
      <c r="H107">
        <v>71</v>
      </c>
      <c r="I107">
        <v>102</v>
      </c>
      <c r="J107">
        <v>226</v>
      </c>
      <c r="K107">
        <v>76</v>
      </c>
      <c r="L107">
        <v>80</v>
      </c>
      <c r="M107">
        <v>863</v>
      </c>
      <c r="N107">
        <v>419</v>
      </c>
      <c r="O107">
        <f t="shared" si="10"/>
        <v>26.044088921960746</v>
      </c>
      <c r="P107">
        <f t="shared" si="17"/>
        <v>6.6040368337829038</v>
      </c>
      <c r="Q107">
        <f t="shared" si="11"/>
        <v>9.4874895358571294</v>
      </c>
      <c r="R107">
        <f t="shared" si="12"/>
        <v>21.021300344154032</v>
      </c>
      <c r="S107">
        <f t="shared" si="13"/>
        <v>7.0691098502464884</v>
      </c>
      <c r="T107">
        <f t="shared" si="14"/>
        <v>7.4411682634173566</v>
      </c>
      <c r="U107">
        <f t="shared" si="15"/>
        <v>80.271602641614734</v>
      </c>
      <c r="V107">
        <f t="shared" si="16"/>
        <v>38.973118779648402</v>
      </c>
      <c r="W107">
        <f t="shared" si="18"/>
        <v>14.510278113663844</v>
      </c>
    </row>
    <row r="108" spans="1:24" ht="15">
      <c r="A108">
        <v>105</v>
      </c>
      <c r="B108" t="s">
        <v>229</v>
      </c>
      <c r="C108" t="s">
        <v>230</v>
      </c>
      <c r="D108" s="3" t="s">
        <v>16</v>
      </c>
      <c r="E108" t="s">
        <v>189</v>
      </c>
      <c r="F108">
        <v>6250</v>
      </c>
      <c r="G108">
        <v>284</v>
      </c>
      <c r="H108">
        <v>104</v>
      </c>
      <c r="I108">
        <v>120</v>
      </c>
      <c r="J108">
        <v>223</v>
      </c>
      <c r="K108">
        <v>77</v>
      </c>
      <c r="L108">
        <v>36</v>
      </c>
      <c r="M108">
        <v>583</v>
      </c>
      <c r="N108">
        <v>208</v>
      </c>
      <c r="O108">
        <f t="shared" si="10"/>
        <v>45.44</v>
      </c>
      <c r="P108">
        <f t="shared" si="17"/>
        <v>16.639999999999997</v>
      </c>
      <c r="Q108">
        <f t="shared" si="11"/>
        <v>19.2</v>
      </c>
      <c r="R108">
        <f t="shared" si="12"/>
        <v>35.680000000000007</v>
      </c>
      <c r="S108">
        <f t="shared" si="13"/>
        <v>12.319999999999999</v>
      </c>
      <c r="T108">
        <f t="shared" si="14"/>
        <v>5.7600000000000007</v>
      </c>
      <c r="U108">
        <f t="shared" si="15"/>
        <v>93.28</v>
      </c>
      <c r="V108">
        <f t="shared" si="16"/>
        <v>33.279999999999994</v>
      </c>
      <c r="W108">
        <f t="shared" si="18"/>
        <v>18.079999999999998</v>
      </c>
    </row>
    <row r="109" spans="1:24" ht="15">
      <c r="A109">
        <v>106</v>
      </c>
      <c r="B109" t="s">
        <v>231</v>
      </c>
      <c r="C109" t="s">
        <v>232</v>
      </c>
      <c r="D109" s="3" t="s">
        <v>194</v>
      </c>
      <c r="E109" t="s">
        <v>189</v>
      </c>
      <c r="F109">
        <v>6112</v>
      </c>
      <c r="G109">
        <v>201</v>
      </c>
      <c r="H109">
        <v>66</v>
      </c>
      <c r="I109">
        <v>86</v>
      </c>
      <c r="J109">
        <v>179</v>
      </c>
      <c r="K109">
        <v>65</v>
      </c>
      <c r="L109">
        <v>52</v>
      </c>
      <c r="M109">
        <v>446</v>
      </c>
      <c r="N109">
        <v>93</v>
      </c>
      <c r="O109">
        <f t="shared" si="10"/>
        <v>32.886125654450261</v>
      </c>
      <c r="P109">
        <f t="shared" si="17"/>
        <v>10.798429319371728</v>
      </c>
      <c r="Q109">
        <f t="shared" si="11"/>
        <v>14.070680628272251</v>
      </c>
      <c r="R109">
        <f t="shared" si="12"/>
        <v>29.286649214659686</v>
      </c>
      <c r="S109">
        <f t="shared" si="13"/>
        <v>10.634816753926703</v>
      </c>
      <c r="T109">
        <f t="shared" si="14"/>
        <v>8.5078534031413611</v>
      </c>
      <c r="U109">
        <f t="shared" si="15"/>
        <v>72.971204188481678</v>
      </c>
      <c r="V109">
        <f t="shared" si="16"/>
        <v>15.215968586387435</v>
      </c>
      <c r="W109">
        <f t="shared" si="18"/>
        <v>19.142670157068064</v>
      </c>
    </row>
    <row r="110" spans="1:24" ht="15">
      <c r="A110">
        <v>107</v>
      </c>
      <c r="B110" t="s">
        <v>233</v>
      </c>
      <c r="C110" t="s">
        <v>234</v>
      </c>
      <c r="D110" s="3" t="s">
        <v>194</v>
      </c>
      <c r="E110" t="s">
        <v>235</v>
      </c>
      <c r="F110">
        <v>6059</v>
      </c>
      <c r="G110">
        <v>240</v>
      </c>
      <c r="H110">
        <v>197</v>
      </c>
      <c r="I110">
        <v>242</v>
      </c>
      <c r="J110">
        <v>311</v>
      </c>
      <c r="K110">
        <v>62</v>
      </c>
      <c r="L110">
        <v>57</v>
      </c>
      <c r="M110">
        <v>534</v>
      </c>
      <c r="N110">
        <v>123</v>
      </c>
      <c r="O110">
        <f t="shared" si="10"/>
        <v>39.610496781647136</v>
      </c>
      <c r="P110">
        <f t="shared" si="17"/>
        <v>32.513616108268685</v>
      </c>
      <c r="Q110">
        <f t="shared" si="11"/>
        <v>39.940584254827527</v>
      </c>
      <c r="R110">
        <f t="shared" si="12"/>
        <v>51.328602079551082</v>
      </c>
      <c r="S110">
        <f t="shared" si="13"/>
        <v>10.232711668592177</v>
      </c>
      <c r="T110">
        <f t="shared" si="14"/>
        <v>9.4074929856411948</v>
      </c>
      <c r="U110">
        <f t="shared" si="15"/>
        <v>88.133355339164879</v>
      </c>
      <c r="V110">
        <f t="shared" si="16"/>
        <v>20.300379600594159</v>
      </c>
      <c r="W110">
        <f>SUM(S110:T110)</f>
        <v>19.640204654233372</v>
      </c>
      <c r="X110">
        <f>SUM(K110:L110)</f>
        <v>119</v>
      </c>
    </row>
    <row r="111" spans="1:24" ht="15">
      <c r="A111">
        <v>108</v>
      </c>
      <c r="B111" t="s">
        <v>236</v>
      </c>
      <c r="C111" t="s">
        <v>237</v>
      </c>
      <c r="D111" s="3" t="s">
        <v>194</v>
      </c>
      <c r="E111" t="s">
        <v>235</v>
      </c>
      <c r="F111">
        <v>2884</v>
      </c>
      <c r="G111">
        <v>38</v>
      </c>
      <c r="H111">
        <v>34</v>
      </c>
      <c r="I111">
        <v>42</v>
      </c>
      <c r="J111">
        <v>55</v>
      </c>
      <c r="K111">
        <v>23</v>
      </c>
      <c r="L111">
        <v>9</v>
      </c>
      <c r="M111">
        <v>133</v>
      </c>
      <c r="N111">
        <v>32</v>
      </c>
      <c r="O111">
        <f t="shared" si="10"/>
        <v>13.176144244105409</v>
      </c>
      <c r="P111">
        <f t="shared" si="17"/>
        <v>11.789181692094314</v>
      </c>
      <c r="Q111">
        <f t="shared" si="11"/>
        <v>14.563106796116505</v>
      </c>
      <c r="R111">
        <f t="shared" si="12"/>
        <v>19.070735090152564</v>
      </c>
      <c r="S111">
        <f t="shared" si="13"/>
        <v>7.9750346740638003</v>
      </c>
      <c r="T111">
        <f t="shared" si="14"/>
        <v>3.1206657420249653</v>
      </c>
      <c r="U111">
        <f t="shared" si="15"/>
        <v>46.116504854368934</v>
      </c>
      <c r="V111">
        <f t="shared" si="16"/>
        <v>11.095700416088766</v>
      </c>
      <c r="W111">
        <f t="shared" si="18"/>
        <v>11.095700416088766</v>
      </c>
      <c r="X111">
        <f t="shared" ref="X111:X155" si="19">SUM(K111:L111)</f>
        <v>32</v>
      </c>
    </row>
    <row r="112" spans="1:24" ht="15">
      <c r="A112">
        <v>109</v>
      </c>
      <c r="B112" t="s">
        <v>238</v>
      </c>
      <c r="C112" t="s">
        <v>239</v>
      </c>
      <c r="D112" s="3" t="s">
        <v>194</v>
      </c>
      <c r="E112" t="s">
        <v>235</v>
      </c>
      <c r="F112">
        <v>2905</v>
      </c>
      <c r="G112">
        <v>105</v>
      </c>
      <c r="H112">
        <v>122</v>
      </c>
      <c r="I112">
        <v>166</v>
      </c>
      <c r="J112">
        <v>201</v>
      </c>
      <c r="K112">
        <v>45</v>
      </c>
      <c r="L112">
        <v>17</v>
      </c>
      <c r="M112">
        <v>204</v>
      </c>
      <c r="N112">
        <v>44</v>
      </c>
      <c r="O112">
        <f t="shared" si="10"/>
        <v>36.144578313253014</v>
      </c>
      <c r="P112">
        <f t="shared" si="17"/>
        <v>41.996557659208264</v>
      </c>
      <c r="Q112">
        <f t="shared" si="11"/>
        <v>57.142857142857139</v>
      </c>
      <c r="R112">
        <f t="shared" si="12"/>
        <v>69.191049913941484</v>
      </c>
      <c r="S112">
        <f t="shared" si="13"/>
        <v>15.490533562822719</v>
      </c>
      <c r="T112">
        <f t="shared" si="14"/>
        <v>5.8519793459552503</v>
      </c>
      <c r="U112">
        <f t="shared" si="15"/>
        <v>70.223752151462989</v>
      </c>
      <c r="V112">
        <f t="shared" si="16"/>
        <v>15.146299483648882</v>
      </c>
      <c r="W112">
        <f t="shared" si="18"/>
        <v>21.342512908777969</v>
      </c>
      <c r="X112">
        <f t="shared" si="19"/>
        <v>62</v>
      </c>
    </row>
    <row r="113" spans="1:24" ht="15">
      <c r="A113">
        <v>110</v>
      </c>
      <c r="B113" t="s">
        <v>240</v>
      </c>
      <c r="C113" t="s">
        <v>241</v>
      </c>
      <c r="D113" s="3" t="s">
        <v>194</v>
      </c>
      <c r="E113" t="s">
        <v>235</v>
      </c>
      <c r="F113">
        <v>5266</v>
      </c>
      <c r="G113">
        <v>185</v>
      </c>
      <c r="H113">
        <v>56</v>
      </c>
      <c r="I113">
        <v>62</v>
      </c>
      <c r="J113">
        <v>170</v>
      </c>
      <c r="K113">
        <v>46</v>
      </c>
      <c r="L113">
        <v>43</v>
      </c>
      <c r="M113">
        <v>459</v>
      </c>
      <c r="N113">
        <v>143</v>
      </c>
      <c r="O113">
        <f t="shared" si="10"/>
        <v>35.131029244208129</v>
      </c>
      <c r="P113">
        <f t="shared" si="17"/>
        <v>10.634257500949488</v>
      </c>
      <c r="Q113">
        <f t="shared" si="11"/>
        <v>11.773642233194076</v>
      </c>
      <c r="R113">
        <f t="shared" si="12"/>
        <v>32.282567413596652</v>
      </c>
      <c r="S113">
        <f t="shared" si="13"/>
        <v>8.7352829472085087</v>
      </c>
      <c r="T113">
        <f t="shared" si="14"/>
        <v>8.1655905810862137</v>
      </c>
      <c r="U113">
        <f t="shared" si="15"/>
        <v>87.162932016710982</v>
      </c>
      <c r="V113">
        <f t="shared" si="16"/>
        <v>27.155336118496013</v>
      </c>
      <c r="W113">
        <f t="shared" si="18"/>
        <v>16.900873528294724</v>
      </c>
      <c r="X113">
        <f t="shared" si="19"/>
        <v>89</v>
      </c>
    </row>
    <row r="114" spans="1:24" ht="15">
      <c r="A114">
        <v>111</v>
      </c>
      <c r="B114" t="s">
        <v>242</v>
      </c>
      <c r="C114" t="s">
        <v>243</v>
      </c>
      <c r="D114" s="3" t="s">
        <v>194</v>
      </c>
      <c r="E114" t="s">
        <v>235</v>
      </c>
      <c r="F114">
        <v>4938</v>
      </c>
      <c r="G114">
        <v>103</v>
      </c>
      <c r="H114">
        <v>43</v>
      </c>
      <c r="I114">
        <v>70</v>
      </c>
      <c r="J114">
        <v>106</v>
      </c>
      <c r="K114">
        <v>24</v>
      </c>
      <c r="L114">
        <v>22</v>
      </c>
      <c r="M114">
        <v>251</v>
      </c>
      <c r="N114">
        <v>82</v>
      </c>
      <c r="O114">
        <f t="shared" si="10"/>
        <v>20.858647225597405</v>
      </c>
      <c r="P114">
        <f t="shared" si="17"/>
        <v>8.7079789388416362</v>
      </c>
      <c r="Q114">
        <f t="shared" si="11"/>
        <v>14.175779667881734</v>
      </c>
      <c r="R114">
        <f t="shared" si="12"/>
        <v>21.466180639935196</v>
      </c>
      <c r="S114">
        <f t="shared" si="13"/>
        <v>4.8602673147023081</v>
      </c>
      <c r="T114">
        <f t="shared" si="14"/>
        <v>4.4552450384771163</v>
      </c>
      <c r="U114">
        <f t="shared" si="15"/>
        <v>50.830295666261648</v>
      </c>
      <c r="V114">
        <f t="shared" si="16"/>
        <v>16.605913325232891</v>
      </c>
      <c r="W114">
        <f t="shared" si="18"/>
        <v>9.3155123531794253</v>
      </c>
      <c r="X114">
        <f t="shared" si="19"/>
        <v>46</v>
      </c>
    </row>
    <row r="115" spans="1:24" ht="15">
      <c r="A115">
        <v>112</v>
      </c>
      <c r="B115" t="s">
        <v>244</v>
      </c>
      <c r="C115" t="s">
        <v>245</v>
      </c>
      <c r="D115" s="3" t="s">
        <v>194</v>
      </c>
      <c r="E115" t="s">
        <v>235</v>
      </c>
      <c r="F115">
        <v>4848</v>
      </c>
      <c r="G115">
        <v>288</v>
      </c>
      <c r="H115">
        <v>67</v>
      </c>
      <c r="I115">
        <v>67</v>
      </c>
      <c r="J115">
        <v>184</v>
      </c>
      <c r="K115">
        <v>70</v>
      </c>
      <c r="L115">
        <v>60</v>
      </c>
      <c r="M115">
        <v>754</v>
      </c>
      <c r="N115">
        <v>321</v>
      </c>
      <c r="O115">
        <f t="shared" si="10"/>
        <v>59.405940594059402</v>
      </c>
      <c r="P115">
        <f t="shared" si="17"/>
        <v>13.82013201320132</v>
      </c>
      <c r="Q115">
        <f t="shared" si="11"/>
        <v>13.82013201320132</v>
      </c>
      <c r="R115">
        <f t="shared" si="12"/>
        <v>37.953795379537958</v>
      </c>
      <c r="S115">
        <f t="shared" si="13"/>
        <v>14.438943894389439</v>
      </c>
      <c r="T115">
        <f t="shared" si="14"/>
        <v>12.376237623762377</v>
      </c>
      <c r="U115">
        <f t="shared" si="15"/>
        <v>155.52805280528054</v>
      </c>
      <c r="V115">
        <f t="shared" si="16"/>
        <v>66.212871287128721</v>
      </c>
      <c r="W115">
        <f t="shared" si="18"/>
        <v>26.815181518151817</v>
      </c>
      <c r="X115">
        <f t="shared" si="19"/>
        <v>130</v>
      </c>
    </row>
    <row r="116" spans="1:24" ht="15">
      <c r="A116">
        <v>113</v>
      </c>
      <c r="B116" t="s">
        <v>246</v>
      </c>
      <c r="C116" t="s">
        <v>247</v>
      </c>
      <c r="D116" s="3" t="s">
        <v>194</v>
      </c>
      <c r="E116" t="s">
        <v>235</v>
      </c>
      <c r="F116">
        <v>4722</v>
      </c>
      <c r="G116">
        <v>468</v>
      </c>
      <c r="H116">
        <v>98</v>
      </c>
      <c r="I116">
        <v>146</v>
      </c>
      <c r="J116">
        <v>796</v>
      </c>
      <c r="K116">
        <v>300</v>
      </c>
      <c r="L116">
        <v>74</v>
      </c>
      <c r="M116">
        <v>1590</v>
      </c>
      <c r="N116">
        <v>561</v>
      </c>
      <c r="O116">
        <f t="shared" si="10"/>
        <v>99.110546378653112</v>
      </c>
      <c r="P116">
        <f t="shared" si="17"/>
        <v>20.753917831427362</v>
      </c>
      <c r="Q116">
        <f t="shared" si="11"/>
        <v>30.919102075391784</v>
      </c>
      <c r="R116">
        <f t="shared" si="12"/>
        <v>168.57263871241</v>
      </c>
      <c r="S116">
        <f t="shared" si="13"/>
        <v>63.53240152477764</v>
      </c>
      <c r="T116">
        <f t="shared" si="14"/>
        <v>15.671325709445151</v>
      </c>
      <c r="U116">
        <f t="shared" si="15"/>
        <v>336.72172808132143</v>
      </c>
      <c r="V116">
        <f t="shared" si="16"/>
        <v>118.80559085133419</v>
      </c>
      <c r="W116">
        <f t="shared" si="18"/>
        <v>79.203727234222796</v>
      </c>
      <c r="X116">
        <f t="shared" si="19"/>
        <v>374</v>
      </c>
    </row>
    <row r="117" spans="1:24" ht="15">
      <c r="A117">
        <v>114</v>
      </c>
      <c r="B117" t="s">
        <v>248</v>
      </c>
      <c r="C117" t="s">
        <v>249</v>
      </c>
      <c r="D117" s="3" t="s">
        <v>194</v>
      </c>
      <c r="E117" t="s">
        <v>235</v>
      </c>
      <c r="F117">
        <v>4631</v>
      </c>
      <c r="G117">
        <v>205</v>
      </c>
      <c r="H117">
        <v>38</v>
      </c>
      <c r="I117">
        <v>59</v>
      </c>
      <c r="J117">
        <v>158</v>
      </c>
      <c r="K117">
        <v>52</v>
      </c>
      <c r="L117">
        <v>49</v>
      </c>
      <c r="M117">
        <v>493</v>
      </c>
      <c r="N117">
        <v>151</v>
      </c>
      <c r="O117">
        <f t="shared" si="10"/>
        <v>44.266896998488441</v>
      </c>
      <c r="P117">
        <f t="shared" si="17"/>
        <v>8.2055711509393223</v>
      </c>
      <c r="Q117">
        <f t="shared" si="11"/>
        <v>12.740228892247895</v>
      </c>
      <c r="R117">
        <f t="shared" si="12"/>
        <v>34.117901101274022</v>
      </c>
      <c r="S117">
        <f t="shared" si="13"/>
        <v>11.228676311811704</v>
      </c>
      <c r="T117">
        <f t="shared" si="14"/>
        <v>10.580868063053337</v>
      </c>
      <c r="U117">
        <f t="shared" si="15"/>
        <v>106.45648887929173</v>
      </c>
      <c r="V117">
        <f t="shared" si="16"/>
        <v>32.606348520837834</v>
      </c>
      <c r="W117">
        <f t="shared" si="18"/>
        <v>21.809544374865041</v>
      </c>
      <c r="X117">
        <f t="shared" si="19"/>
        <v>101</v>
      </c>
    </row>
    <row r="118" spans="1:24" ht="15">
      <c r="A118">
        <v>115</v>
      </c>
      <c r="B118" t="s">
        <v>250</v>
      </c>
      <c r="C118" t="s">
        <v>251</v>
      </c>
      <c r="D118" s="3" t="s">
        <v>194</v>
      </c>
      <c r="E118" t="s">
        <v>235</v>
      </c>
      <c r="F118">
        <v>5799</v>
      </c>
      <c r="G118">
        <v>441</v>
      </c>
      <c r="H118">
        <v>168</v>
      </c>
      <c r="I118">
        <v>147</v>
      </c>
      <c r="J118">
        <v>390</v>
      </c>
      <c r="K118">
        <v>120</v>
      </c>
      <c r="L118">
        <v>79</v>
      </c>
      <c r="M118">
        <v>933</v>
      </c>
      <c r="N118">
        <v>292</v>
      </c>
      <c r="O118">
        <f t="shared" si="10"/>
        <v>76.047594412829795</v>
      </c>
      <c r="P118">
        <f t="shared" si="17"/>
        <v>28.970512157268494</v>
      </c>
      <c r="Q118">
        <f t="shared" si="11"/>
        <v>25.349198137609935</v>
      </c>
      <c r="R118">
        <f t="shared" si="12"/>
        <v>67.25297465080186</v>
      </c>
      <c r="S118">
        <f t="shared" si="13"/>
        <v>20.693222969477496</v>
      </c>
      <c r="T118">
        <f t="shared" si="14"/>
        <v>13.623038454906018</v>
      </c>
      <c r="U118">
        <f t="shared" si="15"/>
        <v>160.88980858768753</v>
      </c>
      <c r="V118">
        <f t="shared" si="16"/>
        <v>50.353509225728573</v>
      </c>
      <c r="W118">
        <f t="shared" si="18"/>
        <v>34.316261424383512</v>
      </c>
      <c r="X118">
        <f t="shared" si="19"/>
        <v>199</v>
      </c>
    </row>
    <row r="119" spans="1:24" ht="15">
      <c r="A119">
        <v>116</v>
      </c>
      <c r="B119" t="s">
        <v>252</v>
      </c>
      <c r="C119" t="s">
        <v>253</v>
      </c>
      <c r="D119" s="3" t="s">
        <v>194</v>
      </c>
      <c r="E119" t="s">
        <v>235</v>
      </c>
      <c r="F119">
        <v>5088</v>
      </c>
      <c r="G119">
        <v>143</v>
      </c>
      <c r="H119">
        <v>109</v>
      </c>
      <c r="I119">
        <v>133</v>
      </c>
      <c r="J119">
        <v>210</v>
      </c>
      <c r="K119">
        <v>47</v>
      </c>
      <c r="L119">
        <v>55</v>
      </c>
      <c r="M119">
        <v>391</v>
      </c>
      <c r="N119">
        <v>145</v>
      </c>
      <c r="O119">
        <f t="shared" si="10"/>
        <v>28.105345911949687</v>
      </c>
      <c r="P119">
        <f t="shared" si="17"/>
        <v>21.422955974842765</v>
      </c>
      <c r="Q119">
        <f t="shared" si="11"/>
        <v>26.139937106918239</v>
      </c>
      <c r="R119">
        <f t="shared" si="12"/>
        <v>41.273584905660378</v>
      </c>
      <c r="S119">
        <f t="shared" si="13"/>
        <v>9.2374213836477992</v>
      </c>
      <c r="T119">
        <f t="shared" si="14"/>
        <v>10.809748427672956</v>
      </c>
      <c r="U119">
        <f t="shared" si="15"/>
        <v>76.84748427672956</v>
      </c>
      <c r="V119">
        <f t="shared" si="16"/>
        <v>28.498427672955977</v>
      </c>
      <c r="W119">
        <f t="shared" si="18"/>
        <v>20.047169811320757</v>
      </c>
      <c r="X119">
        <f t="shared" si="19"/>
        <v>102</v>
      </c>
    </row>
    <row r="120" spans="1:24" ht="15">
      <c r="A120">
        <v>117</v>
      </c>
      <c r="B120" t="s">
        <v>254</v>
      </c>
      <c r="C120" t="s">
        <v>255</v>
      </c>
      <c r="D120" s="3" t="s">
        <v>194</v>
      </c>
      <c r="E120" t="s">
        <v>235</v>
      </c>
      <c r="F120">
        <v>7202</v>
      </c>
      <c r="G120">
        <v>165</v>
      </c>
      <c r="H120">
        <v>78</v>
      </c>
      <c r="I120">
        <v>153</v>
      </c>
      <c r="J120">
        <v>249</v>
      </c>
      <c r="K120">
        <v>46</v>
      </c>
      <c r="L120">
        <v>37</v>
      </c>
      <c r="M120">
        <v>519</v>
      </c>
      <c r="N120">
        <v>178</v>
      </c>
      <c r="O120">
        <f t="shared" si="10"/>
        <v>22.910302693696195</v>
      </c>
      <c r="P120">
        <f t="shared" si="17"/>
        <v>10.830324909747292</v>
      </c>
      <c r="Q120">
        <f t="shared" si="11"/>
        <v>21.244098861427382</v>
      </c>
      <c r="R120">
        <f t="shared" si="12"/>
        <v>34.573729519577896</v>
      </c>
      <c r="S120">
        <f t="shared" si="13"/>
        <v>6.3871146903637879</v>
      </c>
      <c r="T120">
        <f t="shared" si="14"/>
        <v>5.137461816162177</v>
      </c>
      <c r="U120">
        <f t="shared" si="15"/>
        <v>72.063315745626213</v>
      </c>
      <c r="V120">
        <f t="shared" si="16"/>
        <v>24.715356845320745</v>
      </c>
      <c r="W120">
        <f t="shared" si="18"/>
        <v>11.524576506525964</v>
      </c>
      <c r="X120">
        <f t="shared" si="19"/>
        <v>83</v>
      </c>
    </row>
    <row r="121" spans="1:24" ht="15">
      <c r="A121">
        <v>118</v>
      </c>
      <c r="B121" t="s">
        <v>256</v>
      </c>
      <c r="C121" t="s">
        <v>257</v>
      </c>
      <c r="D121" s="3" t="s">
        <v>194</v>
      </c>
      <c r="E121" t="s">
        <v>235</v>
      </c>
      <c r="F121">
        <v>5263</v>
      </c>
      <c r="G121">
        <v>167</v>
      </c>
      <c r="H121">
        <v>90</v>
      </c>
      <c r="I121">
        <v>161</v>
      </c>
      <c r="J121">
        <v>192</v>
      </c>
      <c r="K121">
        <v>35</v>
      </c>
      <c r="L121">
        <v>27</v>
      </c>
      <c r="M121">
        <v>504</v>
      </c>
      <c r="N121">
        <v>146</v>
      </c>
      <c r="O121">
        <f t="shared" si="10"/>
        <v>31.730951928557857</v>
      </c>
      <c r="P121">
        <f t="shared" si="17"/>
        <v>17.100513015390462</v>
      </c>
      <c r="Q121">
        <f t="shared" si="11"/>
        <v>30.590917727531824</v>
      </c>
      <c r="R121">
        <f t="shared" si="12"/>
        <v>36.481094432832982</v>
      </c>
      <c r="S121">
        <f t="shared" si="13"/>
        <v>6.6501995059851797</v>
      </c>
      <c r="T121">
        <f t="shared" si="14"/>
        <v>5.1301539046171385</v>
      </c>
      <c r="U121">
        <f t="shared" si="15"/>
        <v>95.762872886186585</v>
      </c>
      <c r="V121">
        <f t="shared" si="16"/>
        <v>27.740832224966748</v>
      </c>
      <c r="W121">
        <f t="shared" si="18"/>
        <v>11.780353410602318</v>
      </c>
      <c r="X121">
        <f t="shared" si="19"/>
        <v>62</v>
      </c>
    </row>
    <row r="122" spans="1:24" ht="15">
      <c r="A122">
        <v>119</v>
      </c>
      <c r="B122" t="s">
        <v>258</v>
      </c>
      <c r="C122" t="s">
        <v>259</v>
      </c>
      <c r="D122" s="3" t="s">
        <v>194</v>
      </c>
      <c r="E122" t="s">
        <v>235</v>
      </c>
      <c r="F122">
        <v>5654</v>
      </c>
      <c r="G122">
        <v>195</v>
      </c>
      <c r="H122">
        <v>56</v>
      </c>
      <c r="I122">
        <v>99</v>
      </c>
      <c r="J122">
        <v>122</v>
      </c>
      <c r="K122">
        <v>48</v>
      </c>
      <c r="L122">
        <v>53</v>
      </c>
      <c r="M122">
        <v>691</v>
      </c>
      <c r="N122">
        <v>206</v>
      </c>
      <c r="O122">
        <f t="shared" si="10"/>
        <v>34.488857446055889</v>
      </c>
      <c r="P122">
        <f t="shared" si="17"/>
        <v>9.9044923947647678</v>
      </c>
      <c r="Q122">
        <f t="shared" si="11"/>
        <v>17.509727626459146</v>
      </c>
      <c r="R122">
        <f t="shared" si="12"/>
        <v>21.57764414573753</v>
      </c>
      <c r="S122">
        <f t="shared" si="13"/>
        <v>8.4895649097983732</v>
      </c>
      <c r="T122">
        <f t="shared" si="14"/>
        <v>9.3738945879023703</v>
      </c>
      <c r="U122">
        <f t="shared" si="15"/>
        <v>122.21436151397242</v>
      </c>
      <c r="V122">
        <f t="shared" si="16"/>
        <v>36.434382737884683</v>
      </c>
      <c r="W122">
        <f t="shared" si="18"/>
        <v>17.863459497700745</v>
      </c>
      <c r="X122">
        <f t="shared" si="19"/>
        <v>101</v>
      </c>
    </row>
    <row r="123" spans="1:24" ht="15">
      <c r="A123">
        <v>120</v>
      </c>
      <c r="B123" t="s">
        <v>260</v>
      </c>
      <c r="C123" t="s">
        <v>261</v>
      </c>
      <c r="D123" s="3" t="s">
        <v>194</v>
      </c>
      <c r="E123" t="s">
        <v>235</v>
      </c>
      <c r="F123">
        <v>5312</v>
      </c>
      <c r="G123">
        <v>206</v>
      </c>
      <c r="H123">
        <v>104</v>
      </c>
      <c r="I123">
        <v>107</v>
      </c>
      <c r="J123">
        <v>139</v>
      </c>
      <c r="K123">
        <v>77</v>
      </c>
      <c r="L123">
        <v>54</v>
      </c>
      <c r="M123">
        <v>657</v>
      </c>
      <c r="N123">
        <v>202</v>
      </c>
      <c r="O123">
        <f t="shared" si="10"/>
        <v>38.780120481927717</v>
      </c>
      <c r="P123">
        <f t="shared" si="17"/>
        <v>19.578313253012048</v>
      </c>
      <c r="Q123">
        <f t="shared" si="11"/>
        <v>20.143072289156628</v>
      </c>
      <c r="R123">
        <f t="shared" si="12"/>
        <v>26.167168674698793</v>
      </c>
      <c r="S123">
        <f t="shared" si="13"/>
        <v>14.495481927710843</v>
      </c>
      <c r="T123">
        <f t="shared" si="14"/>
        <v>10.165662650602409</v>
      </c>
      <c r="U123">
        <f t="shared" si="15"/>
        <v>123.68222891566265</v>
      </c>
      <c r="V123">
        <f t="shared" si="16"/>
        <v>38.027108433734938</v>
      </c>
      <c r="W123">
        <f t="shared" si="18"/>
        <v>24.661144578313252</v>
      </c>
      <c r="X123">
        <f t="shared" si="19"/>
        <v>131</v>
      </c>
    </row>
    <row r="124" spans="1:24" ht="15">
      <c r="A124">
        <v>121</v>
      </c>
      <c r="B124" t="s">
        <v>262</v>
      </c>
      <c r="C124" t="s">
        <v>263</v>
      </c>
      <c r="D124" s="3" t="s">
        <v>194</v>
      </c>
      <c r="E124" t="s">
        <v>235</v>
      </c>
      <c r="F124">
        <v>4905</v>
      </c>
      <c r="G124">
        <v>108</v>
      </c>
      <c r="H124">
        <v>49</v>
      </c>
      <c r="I124">
        <v>98</v>
      </c>
      <c r="J124">
        <v>82</v>
      </c>
      <c r="K124">
        <v>24</v>
      </c>
      <c r="L124">
        <v>36</v>
      </c>
      <c r="M124">
        <v>305</v>
      </c>
      <c r="N124">
        <v>95</v>
      </c>
      <c r="O124">
        <f t="shared" si="10"/>
        <v>22.018348623853214</v>
      </c>
      <c r="P124">
        <f t="shared" si="17"/>
        <v>9.9898063200815503</v>
      </c>
      <c r="Q124">
        <f t="shared" si="11"/>
        <v>19.979612640163101</v>
      </c>
      <c r="R124">
        <f t="shared" si="12"/>
        <v>16.717635066258921</v>
      </c>
      <c r="S124">
        <f t="shared" si="13"/>
        <v>4.8929663608562688</v>
      </c>
      <c r="T124">
        <f t="shared" si="14"/>
        <v>7.3394495412844041</v>
      </c>
      <c r="U124">
        <f t="shared" si="15"/>
        <v>62.181447502548423</v>
      </c>
      <c r="V124">
        <f t="shared" si="16"/>
        <v>19.367991845056064</v>
      </c>
      <c r="W124">
        <f t="shared" si="18"/>
        <v>12.232415902140673</v>
      </c>
      <c r="X124">
        <f t="shared" si="19"/>
        <v>60</v>
      </c>
    </row>
    <row r="125" spans="1:24" ht="15">
      <c r="A125">
        <v>122</v>
      </c>
      <c r="B125" t="s">
        <v>264</v>
      </c>
      <c r="C125" t="s">
        <v>265</v>
      </c>
      <c r="D125" s="3" t="s">
        <v>194</v>
      </c>
      <c r="E125" t="s">
        <v>235</v>
      </c>
      <c r="F125">
        <v>4337</v>
      </c>
      <c r="G125">
        <v>116</v>
      </c>
      <c r="H125">
        <v>79</v>
      </c>
      <c r="I125">
        <v>84</v>
      </c>
      <c r="J125">
        <v>218</v>
      </c>
      <c r="K125">
        <v>30</v>
      </c>
      <c r="L125">
        <v>17</v>
      </c>
      <c r="M125">
        <v>240</v>
      </c>
      <c r="N125">
        <v>74</v>
      </c>
      <c r="O125">
        <f t="shared" si="10"/>
        <v>26.746599031588655</v>
      </c>
      <c r="P125">
        <f t="shared" si="17"/>
        <v>18.215356237030207</v>
      </c>
      <c r="Q125">
        <f t="shared" si="11"/>
        <v>19.36822688494351</v>
      </c>
      <c r="R125">
        <f t="shared" si="12"/>
        <v>50.265160249020056</v>
      </c>
      <c r="S125">
        <f t="shared" si="13"/>
        <v>6.9172238874798246</v>
      </c>
      <c r="T125">
        <f t="shared" si="14"/>
        <v>3.9197602029052336</v>
      </c>
      <c r="U125">
        <f t="shared" si="15"/>
        <v>55.337791099838597</v>
      </c>
      <c r="V125">
        <f t="shared" si="16"/>
        <v>17.0624855891169</v>
      </c>
      <c r="W125">
        <f t="shared" si="18"/>
        <v>10.836984090385059</v>
      </c>
      <c r="X125">
        <f t="shared" si="19"/>
        <v>47</v>
      </c>
    </row>
    <row r="126" spans="1:24" ht="15">
      <c r="A126">
        <v>123</v>
      </c>
      <c r="B126" t="s">
        <v>266</v>
      </c>
      <c r="C126" t="s">
        <v>267</v>
      </c>
      <c r="D126" s="3" t="s">
        <v>194</v>
      </c>
      <c r="E126" t="s">
        <v>235</v>
      </c>
      <c r="F126">
        <v>5197</v>
      </c>
      <c r="G126">
        <v>437</v>
      </c>
      <c r="H126">
        <v>111</v>
      </c>
      <c r="I126">
        <v>132</v>
      </c>
      <c r="J126">
        <v>890</v>
      </c>
      <c r="K126">
        <v>389</v>
      </c>
      <c r="L126">
        <v>85</v>
      </c>
      <c r="M126">
        <v>1422</v>
      </c>
      <c r="N126">
        <v>463</v>
      </c>
      <c r="O126">
        <f t="shared" si="10"/>
        <v>84.086973253800267</v>
      </c>
      <c r="P126">
        <f t="shared" si="17"/>
        <v>21.358476043871462</v>
      </c>
      <c r="Q126">
        <f t="shared" si="11"/>
        <v>25.39926880892823</v>
      </c>
      <c r="R126">
        <f t="shared" si="12"/>
        <v>171.25264575716758</v>
      </c>
      <c r="S126">
        <f t="shared" si="13"/>
        <v>74.850875505099097</v>
      </c>
      <c r="T126">
        <f t="shared" si="14"/>
        <v>16.355589763324993</v>
      </c>
      <c r="U126">
        <f t="shared" si="15"/>
        <v>273.61939580527229</v>
      </c>
      <c r="V126">
        <f t="shared" si="16"/>
        <v>89.089859534346743</v>
      </c>
      <c r="W126">
        <f t="shared" si="18"/>
        <v>91.206465268424097</v>
      </c>
      <c r="X126">
        <f t="shared" si="19"/>
        <v>474</v>
      </c>
    </row>
    <row r="127" spans="1:24" ht="15">
      <c r="A127">
        <v>124</v>
      </c>
      <c r="B127" t="s">
        <v>268</v>
      </c>
      <c r="C127" t="s">
        <v>269</v>
      </c>
      <c r="D127" s="3" t="s">
        <v>194</v>
      </c>
      <c r="E127" t="s">
        <v>235</v>
      </c>
      <c r="F127">
        <v>7681</v>
      </c>
      <c r="G127">
        <v>272</v>
      </c>
      <c r="H127">
        <v>80</v>
      </c>
      <c r="I127">
        <v>193</v>
      </c>
      <c r="J127">
        <v>274</v>
      </c>
      <c r="K127">
        <v>60</v>
      </c>
      <c r="L127">
        <v>52</v>
      </c>
      <c r="M127">
        <v>630</v>
      </c>
      <c r="N127">
        <v>188</v>
      </c>
      <c r="O127">
        <f t="shared" si="10"/>
        <v>35.412055721911209</v>
      </c>
      <c r="P127">
        <f t="shared" si="17"/>
        <v>10.415310506444474</v>
      </c>
      <c r="Q127">
        <f t="shared" si="11"/>
        <v>25.12693659679729</v>
      </c>
      <c r="R127">
        <f t="shared" si="12"/>
        <v>35.672438484572318</v>
      </c>
      <c r="S127">
        <f t="shared" si="13"/>
        <v>7.8114828798333553</v>
      </c>
      <c r="T127">
        <f t="shared" si="14"/>
        <v>6.7699518291889076</v>
      </c>
      <c r="U127">
        <f t="shared" si="15"/>
        <v>82.02057023825023</v>
      </c>
      <c r="V127">
        <f t="shared" si="16"/>
        <v>24.475979690144513</v>
      </c>
      <c r="W127">
        <f t="shared" si="18"/>
        <v>14.581434709022263</v>
      </c>
      <c r="X127">
        <f t="shared" si="19"/>
        <v>112</v>
      </c>
    </row>
    <row r="128" spans="1:24" ht="15">
      <c r="A128">
        <v>125</v>
      </c>
      <c r="B128" t="s">
        <v>270</v>
      </c>
      <c r="C128" t="s">
        <v>271</v>
      </c>
      <c r="D128" s="3" t="s">
        <v>194</v>
      </c>
      <c r="E128" t="s">
        <v>235</v>
      </c>
      <c r="F128">
        <v>5613</v>
      </c>
      <c r="G128">
        <v>386</v>
      </c>
      <c r="H128">
        <v>60</v>
      </c>
      <c r="I128">
        <v>125</v>
      </c>
      <c r="J128">
        <v>450</v>
      </c>
      <c r="K128">
        <v>143</v>
      </c>
      <c r="L128">
        <v>86</v>
      </c>
      <c r="M128">
        <v>987</v>
      </c>
      <c r="N128">
        <v>332</v>
      </c>
      <c r="O128">
        <f t="shared" si="10"/>
        <v>68.7689292713344</v>
      </c>
      <c r="P128">
        <f t="shared" si="17"/>
        <v>10.689470871191876</v>
      </c>
      <c r="Q128">
        <f t="shared" si="11"/>
        <v>22.269730981649744</v>
      </c>
      <c r="R128">
        <f t="shared" si="12"/>
        <v>80.171031533939058</v>
      </c>
      <c r="S128">
        <f t="shared" si="13"/>
        <v>25.476572243007304</v>
      </c>
      <c r="T128">
        <f t="shared" si="14"/>
        <v>15.321574915375022</v>
      </c>
      <c r="U128">
        <f t="shared" si="15"/>
        <v>175.84179583110637</v>
      </c>
      <c r="V128">
        <f t="shared" si="16"/>
        <v>59.148405487261712</v>
      </c>
      <c r="W128">
        <f t="shared" si="18"/>
        <v>40.798147158382328</v>
      </c>
      <c r="X128">
        <f t="shared" si="19"/>
        <v>229</v>
      </c>
    </row>
    <row r="129" spans="1:24" ht="15">
      <c r="A129">
        <v>126</v>
      </c>
      <c r="B129" t="s">
        <v>272</v>
      </c>
      <c r="C129" t="s">
        <v>273</v>
      </c>
      <c r="D129" s="3" t="s">
        <v>194</v>
      </c>
      <c r="E129" t="s">
        <v>235</v>
      </c>
      <c r="F129">
        <v>5721</v>
      </c>
      <c r="G129">
        <v>340</v>
      </c>
      <c r="H129">
        <v>57</v>
      </c>
      <c r="I129">
        <v>96</v>
      </c>
      <c r="J129">
        <v>203</v>
      </c>
      <c r="K129">
        <v>119</v>
      </c>
      <c r="L129">
        <v>73</v>
      </c>
      <c r="M129">
        <v>1068</v>
      </c>
      <c r="N129">
        <v>330</v>
      </c>
      <c r="O129">
        <f t="shared" si="10"/>
        <v>59.43016955077784</v>
      </c>
      <c r="P129">
        <f t="shared" si="17"/>
        <v>9.9632931305715768</v>
      </c>
      <c r="Q129">
        <f t="shared" si="11"/>
        <v>16.780283167278448</v>
      </c>
      <c r="R129">
        <f t="shared" si="12"/>
        <v>35.483307114140885</v>
      </c>
      <c r="S129">
        <f t="shared" si="13"/>
        <v>20.800559342772246</v>
      </c>
      <c r="T129">
        <f t="shared" si="14"/>
        <v>12.760006991784653</v>
      </c>
      <c r="U129">
        <f t="shared" si="15"/>
        <v>186.68065023597273</v>
      </c>
      <c r="V129">
        <f t="shared" si="16"/>
        <v>57.68222338751967</v>
      </c>
      <c r="W129">
        <f t="shared" si="18"/>
        <v>33.560566334556896</v>
      </c>
      <c r="X129">
        <f t="shared" si="19"/>
        <v>192</v>
      </c>
    </row>
    <row r="130" spans="1:24" ht="15">
      <c r="A130">
        <v>127</v>
      </c>
      <c r="B130" t="s">
        <v>274</v>
      </c>
      <c r="C130" t="s">
        <v>275</v>
      </c>
      <c r="D130" s="3" t="s">
        <v>194</v>
      </c>
      <c r="E130" t="s">
        <v>235</v>
      </c>
      <c r="F130">
        <v>4751</v>
      </c>
      <c r="G130">
        <v>166</v>
      </c>
      <c r="H130">
        <v>61</v>
      </c>
      <c r="I130">
        <v>86</v>
      </c>
      <c r="J130">
        <v>140</v>
      </c>
      <c r="K130">
        <v>41</v>
      </c>
      <c r="L130">
        <v>64</v>
      </c>
      <c r="M130">
        <v>441</v>
      </c>
      <c r="N130">
        <v>140</v>
      </c>
      <c r="O130">
        <f t="shared" si="10"/>
        <v>34.940012628920229</v>
      </c>
      <c r="P130">
        <f t="shared" si="17"/>
        <v>12.839402231109242</v>
      </c>
      <c r="Q130">
        <f t="shared" si="11"/>
        <v>18.101452325826141</v>
      </c>
      <c r="R130">
        <f t="shared" si="12"/>
        <v>29.467480530414651</v>
      </c>
      <c r="S130">
        <f t="shared" si="13"/>
        <v>8.6297621553357189</v>
      </c>
      <c r="T130">
        <f t="shared" si="14"/>
        <v>13.470848242475268</v>
      </c>
      <c r="U130">
        <f t="shared" si="15"/>
        <v>92.822563670806147</v>
      </c>
      <c r="V130">
        <f t="shared" si="16"/>
        <v>29.467480530414651</v>
      </c>
      <c r="W130">
        <f t="shared" si="18"/>
        <v>22.100610397810989</v>
      </c>
      <c r="X130">
        <f t="shared" si="19"/>
        <v>105</v>
      </c>
    </row>
    <row r="131" spans="1:24" ht="15">
      <c r="A131">
        <v>128</v>
      </c>
      <c r="B131" t="s">
        <v>276</v>
      </c>
      <c r="C131" t="s">
        <v>277</v>
      </c>
      <c r="D131" s="3" t="s">
        <v>194</v>
      </c>
      <c r="E131" t="s">
        <v>235</v>
      </c>
      <c r="F131">
        <v>5477</v>
      </c>
      <c r="G131">
        <v>220</v>
      </c>
      <c r="H131">
        <v>78</v>
      </c>
      <c r="I131">
        <v>147</v>
      </c>
      <c r="J131">
        <v>879</v>
      </c>
      <c r="K131">
        <v>287</v>
      </c>
      <c r="L131">
        <v>49</v>
      </c>
      <c r="M131">
        <v>937</v>
      </c>
      <c r="N131">
        <v>185</v>
      </c>
      <c r="O131">
        <f t="shared" si="10"/>
        <v>40.167975168888077</v>
      </c>
      <c r="P131">
        <f t="shared" si="17"/>
        <v>14.241373014423955</v>
      </c>
      <c r="Q131">
        <f t="shared" si="11"/>
        <v>26.839510681029761</v>
      </c>
      <c r="R131">
        <f t="shared" si="12"/>
        <v>160.4893189702392</v>
      </c>
      <c r="S131">
        <f t="shared" si="13"/>
        <v>52.400949424867626</v>
      </c>
      <c r="T131">
        <f t="shared" si="14"/>
        <v>8.9465035603432543</v>
      </c>
      <c r="U131">
        <f t="shared" si="15"/>
        <v>171.07905787840059</v>
      </c>
      <c r="V131">
        <f t="shared" si="16"/>
        <v>33.77761548292861</v>
      </c>
      <c r="W131">
        <f t="shared" si="18"/>
        <v>61.347452985210879</v>
      </c>
      <c r="X131">
        <f t="shared" si="19"/>
        <v>336</v>
      </c>
    </row>
    <row r="132" spans="1:24" ht="15">
      <c r="A132">
        <v>129</v>
      </c>
      <c r="B132" t="s">
        <v>278</v>
      </c>
      <c r="C132" t="s">
        <v>279</v>
      </c>
      <c r="D132" s="3" t="s">
        <v>194</v>
      </c>
      <c r="E132" t="s">
        <v>235</v>
      </c>
      <c r="F132">
        <v>5614</v>
      </c>
      <c r="G132">
        <v>121</v>
      </c>
      <c r="H132">
        <v>23</v>
      </c>
      <c r="I132">
        <v>84</v>
      </c>
      <c r="J132">
        <v>151</v>
      </c>
      <c r="K132">
        <v>37</v>
      </c>
      <c r="L132">
        <v>52</v>
      </c>
      <c r="M132">
        <v>492</v>
      </c>
      <c r="N132">
        <v>139</v>
      </c>
      <c r="O132">
        <f t="shared" ref="O132:O148" si="20">G132/F132*1000</f>
        <v>21.553259707873174</v>
      </c>
      <c r="P132">
        <f t="shared" si="17"/>
        <v>4.0969006056287851</v>
      </c>
      <c r="Q132">
        <f t="shared" ref="Q132:Q148" si="21">I132/F132*1000</f>
        <v>14.962593516209475</v>
      </c>
      <c r="R132">
        <f t="shared" ref="R132:R148" si="22">J132/F132*1000</f>
        <v>26.897043106519416</v>
      </c>
      <c r="S132">
        <f t="shared" ref="S132:S148" si="23">K132/F132*1000</f>
        <v>6.5906661916636979</v>
      </c>
      <c r="T132">
        <f t="shared" ref="T132:T148" si="24">L132/F132*1000</f>
        <v>9.2625578909868178</v>
      </c>
      <c r="U132">
        <f t="shared" ref="U132:U148" si="25">M132/F132*1000</f>
        <v>87.63804773779836</v>
      </c>
      <c r="V132">
        <f t="shared" ref="V132:V148" si="26">N132/F132*1000</f>
        <v>24.75952974706092</v>
      </c>
      <c r="W132">
        <f t="shared" si="18"/>
        <v>15.853224082650517</v>
      </c>
      <c r="X132">
        <f t="shared" si="19"/>
        <v>89</v>
      </c>
    </row>
    <row r="133" spans="1:24" ht="15">
      <c r="A133">
        <v>130</v>
      </c>
      <c r="B133" t="s">
        <v>280</v>
      </c>
      <c r="C133" t="s">
        <v>281</v>
      </c>
      <c r="D133" s="3" t="s">
        <v>194</v>
      </c>
      <c r="E133" t="s">
        <v>235</v>
      </c>
      <c r="F133">
        <v>5240</v>
      </c>
      <c r="G133">
        <v>151</v>
      </c>
      <c r="H133">
        <v>159</v>
      </c>
      <c r="I133">
        <v>177</v>
      </c>
      <c r="J133">
        <v>221</v>
      </c>
      <c r="K133">
        <v>26</v>
      </c>
      <c r="L133">
        <v>24</v>
      </c>
      <c r="M133">
        <v>278</v>
      </c>
      <c r="N133">
        <v>47</v>
      </c>
      <c r="O133">
        <f t="shared" si="20"/>
        <v>28.816793893129773</v>
      </c>
      <c r="P133">
        <f t="shared" ref="P133:P147" si="27">H133/F133*1000</f>
        <v>30.34351145038168</v>
      </c>
      <c r="Q133">
        <f t="shared" si="21"/>
        <v>33.778625954198468</v>
      </c>
      <c r="R133">
        <f t="shared" si="22"/>
        <v>42.175572519083971</v>
      </c>
      <c r="S133">
        <f t="shared" si="23"/>
        <v>4.9618320610687023</v>
      </c>
      <c r="T133">
        <f t="shared" si="24"/>
        <v>4.5801526717557257</v>
      </c>
      <c r="U133">
        <f t="shared" si="25"/>
        <v>53.05343511450382</v>
      </c>
      <c r="V133">
        <f t="shared" si="26"/>
        <v>8.9694656488549622</v>
      </c>
      <c r="W133">
        <f t="shared" ref="W133:W153" si="28">SUM(S133:T133)</f>
        <v>9.5419847328244281</v>
      </c>
      <c r="X133">
        <f t="shared" si="19"/>
        <v>50</v>
      </c>
    </row>
    <row r="134" spans="1:24" ht="15">
      <c r="A134">
        <v>131</v>
      </c>
      <c r="B134" t="s">
        <v>282</v>
      </c>
      <c r="C134" t="s">
        <v>283</v>
      </c>
      <c r="D134" s="3" t="s">
        <v>194</v>
      </c>
      <c r="E134" t="s">
        <v>235</v>
      </c>
      <c r="F134">
        <v>8094</v>
      </c>
      <c r="G134">
        <v>369</v>
      </c>
      <c r="H134">
        <v>164</v>
      </c>
      <c r="I134">
        <v>282</v>
      </c>
      <c r="J134">
        <v>432</v>
      </c>
      <c r="K134">
        <v>82</v>
      </c>
      <c r="L134">
        <v>59</v>
      </c>
      <c r="M134">
        <v>869</v>
      </c>
      <c r="N134">
        <v>210</v>
      </c>
      <c r="O134">
        <f t="shared" si="20"/>
        <v>45.589325426241658</v>
      </c>
      <c r="P134">
        <f t="shared" si="27"/>
        <v>20.261922411662958</v>
      </c>
      <c r="Q134">
        <f t="shared" si="21"/>
        <v>34.840622683469235</v>
      </c>
      <c r="R134">
        <f t="shared" si="22"/>
        <v>53.372868791697549</v>
      </c>
      <c r="S134">
        <f t="shared" si="23"/>
        <v>10.130961205831479</v>
      </c>
      <c r="T134">
        <f t="shared" si="24"/>
        <v>7.2893501359031374</v>
      </c>
      <c r="U134">
        <f t="shared" si="25"/>
        <v>107.36347912033605</v>
      </c>
      <c r="V134">
        <f t="shared" si="26"/>
        <v>25.945144551519647</v>
      </c>
      <c r="W134">
        <f t="shared" si="28"/>
        <v>17.420311341734617</v>
      </c>
      <c r="X134">
        <f t="shared" si="19"/>
        <v>141</v>
      </c>
    </row>
    <row r="135" spans="1:24" ht="15">
      <c r="A135">
        <v>132</v>
      </c>
      <c r="B135" t="s">
        <v>284</v>
      </c>
      <c r="C135" t="s">
        <v>285</v>
      </c>
      <c r="D135" s="3" t="s">
        <v>194</v>
      </c>
      <c r="E135" t="s">
        <v>235</v>
      </c>
      <c r="F135">
        <v>6987</v>
      </c>
      <c r="G135">
        <v>198</v>
      </c>
      <c r="H135">
        <v>51</v>
      </c>
      <c r="I135">
        <v>121</v>
      </c>
      <c r="J135">
        <v>168</v>
      </c>
      <c r="K135">
        <v>42</v>
      </c>
      <c r="L135">
        <v>24</v>
      </c>
      <c r="M135">
        <v>368</v>
      </c>
      <c r="N135">
        <v>125</v>
      </c>
      <c r="O135">
        <f t="shared" si="20"/>
        <v>28.338342636324604</v>
      </c>
      <c r="P135">
        <f t="shared" si="27"/>
        <v>7.2992700729927007</v>
      </c>
      <c r="Q135">
        <f t="shared" si="21"/>
        <v>17.317876055531698</v>
      </c>
      <c r="R135">
        <f t="shared" si="22"/>
        <v>24.044654358093602</v>
      </c>
      <c r="S135">
        <f t="shared" si="23"/>
        <v>6.0111635895234006</v>
      </c>
      <c r="T135">
        <f t="shared" si="24"/>
        <v>3.4349506225848003</v>
      </c>
      <c r="U135">
        <f t="shared" si="25"/>
        <v>52.669242879633607</v>
      </c>
      <c r="V135">
        <f t="shared" si="26"/>
        <v>17.8903678259625</v>
      </c>
      <c r="W135">
        <f t="shared" si="28"/>
        <v>9.4461142121082009</v>
      </c>
      <c r="X135">
        <f t="shared" si="19"/>
        <v>66</v>
      </c>
    </row>
    <row r="136" spans="1:24" ht="15">
      <c r="A136">
        <v>133</v>
      </c>
      <c r="B136" t="s">
        <v>286</v>
      </c>
      <c r="C136" t="s">
        <v>287</v>
      </c>
      <c r="D136" s="3" t="s">
        <v>16</v>
      </c>
      <c r="E136" t="s">
        <v>288</v>
      </c>
      <c r="F136">
        <v>9405</v>
      </c>
      <c r="G136">
        <v>586</v>
      </c>
      <c r="H136">
        <v>130</v>
      </c>
      <c r="I136">
        <v>237</v>
      </c>
      <c r="J136">
        <v>501</v>
      </c>
      <c r="K136">
        <v>181</v>
      </c>
      <c r="L136">
        <v>168</v>
      </c>
      <c r="M136">
        <v>1345</v>
      </c>
      <c r="N136">
        <v>387</v>
      </c>
      <c r="O136">
        <f t="shared" si="20"/>
        <v>62.307283359914933</v>
      </c>
      <c r="P136">
        <f t="shared" si="27"/>
        <v>13.822434875066454</v>
      </c>
      <c r="Q136">
        <f t="shared" si="21"/>
        <v>25.199362041467303</v>
      </c>
      <c r="R136">
        <f t="shared" si="22"/>
        <v>53.269537480063796</v>
      </c>
      <c r="S136">
        <f t="shared" si="23"/>
        <v>19.24508240297714</v>
      </c>
      <c r="T136">
        <f t="shared" si="24"/>
        <v>17.862838915470494</v>
      </c>
      <c r="U136">
        <f t="shared" si="25"/>
        <v>143.00903774587985</v>
      </c>
      <c r="V136">
        <f t="shared" si="26"/>
        <v>41.148325358851679</v>
      </c>
      <c r="W136">
        <f t="shared" si="28"/>
        <v>37.107921318447637</v>
      </c>
      <c r="X136">
        <f t="shared" si="19"/>
        <v>349</v>
      </c>
    </row>
    <row r="137" spans="1:24" ht="15">
      <c r="A137">
        <v>134</v>
      </c>
      <c r="B137" t="s">
        <v>289</v>
      </c>
      <c r="C137" t="s">
        <v>290</v>
      </c>
      <c r="D137" s="3" t="s">
        <v>16</v>
      </c>
      <c r="E137" t="s">
        <v>288</v>
      </c>
      <c r="F137">
        <v>8054</v>
      </c>
      <c r="G137">
        <v>747</v>
      </c>
      <c r="H137">
        <v>125</v>
      </c>
      <c r="I137">
        <v>207</v>
      </c>
      <c r="J137">
        <v>713</v>
      </c>
      <c r="K137">
        <v>272</v>
      </c>
      <c r="L137">
        <v>167</v>
      </c>
      <c r="M137">
        <v>2063</v>
      </c>
      <c r="N137">
        <v>936</v>
      </c>
      <c r="O137">
        <f t="shared" si="20"/>
        <v>92.748944623789427</v>
      </c>
      <c r="P137">
        <f t="shared" si="27"/>
        <v>15.520238390861683</v>
      </c>
      <c r="Q137">
        <f t="shared" si="21"/>
        <v>25.701514775266951</v>
      </c>
      <c r="R137">
        <f t="shared" si="22"/>
        <v>88.527439781475039</v>
      </c>
      <c r="S137">
        <f t="shared" si="23"/>
        <v>33.772038738515022</v>
      </c>
      <c r="T137">
        <f t="shared" si="24"/>
        <v>20.735038490191208</v>
      </c>
      <c r="U137">
        <f t="shared" si="25"/>
        <v>256.14601440278125</v>
      </c>
      <c r="V137">
        <f t="shared" si="26"/>
        <v>116.21554507077228</v>
      </c>
      <c r="W137">
        <f t="shared" si="28"/>
        <v>54.50707722870623</v>
      </c>
      <c r="X137">
        <f t="shared" si="19"/>
        <v>439</v>
      </c>
    </row>
    <row r="138" spans="1:24" ht="15">
      <c r="A138">
        <v>135</v>
      </c>
      <c r="B138" t="s">
        <v>291</v>
      </c>
      <c r="C138" t="s">
        <v>292</v>
      </c>
      <c r="D138" s="3" t="s">
        <v>16</v>
      </c>
      <c r="E138" t="s">
        <v>288</v>
      </c>
      <c r="F138">
        <v>9964</v>
      </c>
      <c r="G138">
        <v>1809</v>
      </c>
      <c r="H138">
        <v>350</v>
      </c>
      <c r="I138">
        <v>692</v>
      </c>
      <c r="J138">
        <v>5192</v>
      </c>
      <c r="K138">
        <v>2040</v>
      </c>
      <c r="L138">
        <v>448</v>
      </c>
      <c r="M138">
        <v>7276</v>
      </c>
      <c r="N138">
        <v>1617</v>
      </c>
      <c r="O138">
        <f t="shared" si="20"/>
        <v>181.55359293456445</v>
      </c>
      <c r="P138">
        <f t="shared" si="27"/>
        <v>35.126455238859897</v>
      </c>
      <c r="Q138">
        <f t="shared" si="21"/>
        <v>69.450020072260131</v>
      </c>
      <c r="R138">
        <f t="shared" si="22"/>
        <v>521.0758731433159</v>
      </c>
      <c r="S138">
        <f t="shared" si="23"/>
        <v>204.73705339221195</v>
      </c>
      <c r="T138">
        <f t="shared" si="24"/>
        <v>44.961862705740664</v>
      </c>
      <c r="U138">
        <f t="shared" si="25"/>
        <v>730.22882376555594</v>
      </c>
      <c r="V138">
        <f t="shared" si="26"/>
        <v>162.28422320353272</v>
      </c>
      <c r="W138">
        <f t="shared" si="28"/>
        <v>249.6989160979526</v>
      </c>
      <c r="X138">
        <f t="shared" si="19"/>
        <v>2488</v>
      </c>
    </row>
    <row r="139" spans="1:24" ht="15">
      <c r="A139">
        <v>136</v>
      </c>
      <c r="B139" t="s">
        <v>293</v>
      </c>
      <c r="C139" t="s">
        <v>294</v>
      </c>
      <c r="D139" s="3" t="s">
        <v>16</v>
      </c>
      <c r="E139" t="s">
        <v>288</v>
      </c>
      <c r="F139">
        <v>5531</v>
      </c>
      <c r="G139">
        <v>422</v>
      </c>
      <c r="H139">
        <v>43</v>
      </c>
      <c r="I139">
        <v>109</v>
      </c>
      <c r="J139">
        <v>478</v>
      </c>
      <c r="K139">
        <v>109</v>
      </c>
      <c r="L139">
        <v>101</v>
      </c>
      <c r="M139">
        <v>866</v>
      </c>
      <c r="N139">
        <v>257</v>
      </c>
      <c r="O139">
        <f t="shared" si="20"/>
        <v>76.297233773277895</v>
      </c>
      <c r="P139">
        <f t="shared" si="27"/>
        <v>7.7743626830591213</v>
      </c>
      <c r="Q139">
        <f t="shared" si="21"/>
        <v>19.707105405894051</v>
      </c>
      <c r="R139">
        <f t="shared" si="22"/>
        <v>86.42198517447116</v>
      </c>
      <c r="S139">
        <f t="shared" si="23"/>
        <v>19.707105405894051</v>
      </c>
      <c r="T139">
        <f t="shared" si="24"/>
        <v>18.260712348580725</v>
      </c>
      <c r="U139">
        <f t="shared" si="25"/>
        <v>156.57204845416743</v>
      </c>
      <c r="V139">
        <f t="shared" si="26"/>
        <v>46.465376966190561</v>
      </c>
      <c r="W139">
        <f t="shared" si="28"/>
        <v>37.96781775447478</v>
      </c>
      <c r="X139">
        <f t="shared" si="19"/>
        <v>210</v>
      </c>
    </row>
    <row r="140" spans="1:24" ht="15">
      <c r="A140">
        <v>137</v>
      </c>
      <c r="B140" t="s">
        <v>295</v>
      </c>
      <c r="C140" t="s">
        <v>296</v>
      </c>
      <c r="D140" s="3" t="s">
        <v>16</v>
      </c>
      <c r="E140" t="s">
        <v>288</v>
      </c>
      <c r="F140">
        <v>9408</v>
      </c>
      <c r="G140">
        <v>613</v>
      </c>
      <c r="H140">
        <v>137</v>
      </c>
      <c r="I140">
        <v>220</v>
      </c>
      <c r="J140">
        <v>680</v>
      </c>
      <c r="K140">
        <v>227</v>
      </c>
      <c r="L140">
        <v>154</v>
      </c>
      <c r="M140">
        <v>1313</v>
      </c>
      <c r="N140">
        <v>361</v>
      </c>
      <c r="O140">
        <f t="shared" si="20"/>
        <v>65.157312925170075</v>
      </c>
      <c r="P140">
        <f t="shared" si="27"/>
        <v>14.562074829931973</v>
      </c>
      <c r="Q140">
        <f t="shared" si="21"/>
        <v>23.3843537414966</v>
      </c>
      <c r="R140">
        <f t="shared" si="22"/>
        <v>72.278911564625844</v>
      </c>
      <c r="S140">
        <f t="shared" si="23"/>
        <v>24.128401360544217</v>
      </c>
      <c r="T140">
        <f t="shared" si="24"/>
        <v>16.36904761904762</v>
      </c>
      <c r="U140">
        <f t="shared" si="25"/>
        <v>139.56207482993196</v>
      </c>
      <c r="V140">
        <f t="shared" si="26"/>
        <v>38.371598639455783</v>
      </c>
      <c r="W140">
        <f t="shared" si="28"/>
        <v>40.497448979591837</v>
      </c>
      <c r="X140">
        <f>SUM(K140:L140)</f>
        <v>381</v>
      </c>
    </row>
    <row r="141" spans="1:24" ht="15">
      <c r="A141">
        <v>138</v>
      </c>
      <c r="B141" t="s">
        <v>297</v>
      </c>
      <c r="C141" t="s">
        <v>298</v>
      </c>
      <c r="D141" s="3" t="s">
        <v>16</v>
      </c>
      <c r="E141" t="s">
        <v>288</v>
      </c>
      <c r="F141">
        <v>8025</v>
      </c>
      <c r="G141">
        <v>374</v>
      </c>
      <c r="H141">
        <v>115</v>
      </c>
      <c r="I141">
        <v>205</v>
      </c>
      <c r="J141">
        <v>366</v>
      </c>
      <c r="K141">
        <v>105</v>
      </c>
      <c r="L141">
        <v>72</v>
      </c>
      <c r="M141">
        <v>1031</v>
      </c>
      <c r="N141">
        <v>398</v>
      </c>
      <c r="O141">
        <f t="shared" si="20"/>
        <v>46.604361370716511</v>
      </c>
      <c r="P141">
        <f t="shared" si="27"/>
        <v>14.330218068535824</v>
      </c>
      <c r="Q141">
        <f t="shared" si="21"/>
        <v>25.545171339563861</v>
      </c>
      <c r="R141">
        <f t="shared" si="22"/>
        <v>45.607476635514018</v>
      </c>
      <c r="S141">
        <f t="shared" si="23"/>
        <v>13.084112149532711</v>
      </c>
      <c r="T141">
        <f t="shared" si="24"/>
        <v>8.9719626168224291</v>
      </c>
      <c r="U141">
        <f t="shared" si="25"/>
        <v>128.47352024922117</v>
      </c>
      <c r="V141">
        <f t="shared" si="26"/>
        <v>49.595015576323988</v>
      </c>
      <c r="W141">
        <f t="shared" si="28"/>
        <v>22.056074766355138</v>
      </c>
      <c r="X141">
        <f t="shared" si="19"/>
        <v>177</v>
      </c>
    </row>
    <row r="142" spans="1:24" ht="15">
      <c r="A142">
        <v>139</v>
      </c>
      <c r="B142" t="s">
        <v>299</v>
      </c>
      <c r="C142" t="s">
        <v>300</v>
      </c>
      <c r="D142" s="3" t="s">
        <v>16</v>
      </c>
      <c r="E142" t="s">
        <v>288</v>
      </c>
      <c r="F142">
        <v>7844</v>
      </c>
      <c r="G142">
        <v>672</v>
      </c>
      <c r="H142">
        <v>223</v>
      </c>
      <c r="I142">
        <v>266</v>
      </c>
      <c r="J142">
        <v>723</v>
      </c>
      <c r="K142">
        <v>313</v>
      </c>
      <c r="L142">
        <v>193</v>
      </c>
      <c r="M142">
        <v>1821</v>
      </c>
      <c r="N142">
        <v>304</v>
      </c>
      <c r="O142">
        <f t="shared" si="20"/>
        <v>85.670576236613982</v>
      </c>
      <c r="P142">
        <f t="shared" si="27"/>
        <v>28.42937276899541</v>
      </c>
      <c r="Q142">
        <f t="shared" si="21"/>
        <v>33.911269760326363</v>
      </c>
      <c r="R142">
        <f t="shared" si="22"/>
        <v>92.17236104028558</v>
      </c>
      <c r="S142">
        <f t="shared" si="23"/>
        <v>39.903110657827639</v>
      </c>
      <c r="T142">
        <f t="shared" si="24"/>
        <v>24.604793472718001</v>
      </c>
      <c r="U142">
        <f t="shared" si="25"/>
        <v>232.15196328403874</v>
      </c>
      <c r="V142">
        <f t="shared" si="26"/>
        <v>38.755736868944417</v>
      </c>
      <c r="W142">
        <f t="shared" si="28"/>
        <v>64.50790413054564</v>
      </c>
      <c r="X142">
        <f t="shared" si="19"/>
        <v>506</v>
      </c>
    </row>
    <row r="143" spans="1:24" ht="15">
      <c r="A143">
        <v>140</v>
      </c>
      <c r="B143" t="s">
        <v>301</v>
      </c>
      <c r="C143" t="s">
        <v>29</v>
      </c>
      <c r="D143" s="3" t="s">
        <v>16</v>
      </c>
      <c r="E143" t="s">
        <v>288</v>
      </c>
      <c r="F143">
        <v>8008</v>
      </c>
      <c r="G143">
        <v>341</v>
      </c>
      <c r="H143">
        <v>135</v>
      </c>
      <c r="I143">
        <v>174</v>
      </c>
      <c r="J143">
        <v>590</v>
      </c>
      <c r="K143">
        <v>110</v>
      </c>
      <c r="L143">
        <v>96</v>
      </c>
      <c r="M143">
        <v>1083</v>
      </c>
      <c r="N143">
        <v>335</v>
      </c>
      <c r="O143">
        <f t="shared" si="20"/>
        <v>42.582417582417584</v>
      </c>
      <c r="P143">
        <f t="shared" si="27"/>
        <v>16.85814185814186</v>
      </c>
      <c r="Q143">
        <f t="shared" si="21"/>
        <v>21.728271728271729</v>
      </c>
      <c r="R143">
        <f t="shared" si="22"/>
        <v>73.676323676323676</v>
      </c>
      <c r="S143">
        <f t="shared" si="23"/>
        <v>13.736263736263735</v>
      </c>
      <c r="T143">
        <f t="shared" si="24"/>
        <v>11.988011988011989</v>
      </c>
      <c r="U143">
        <f t="shared" si="25"/>
        <v>135.23976023976022</v>
      </c>
      <c r="V143">
        <f t="shared" si="26"/>
        <v>41.833166833166835</v>
      </c>
      <c r="W143">
        <f t="shared" si="28"/>
        <v>25.724275724275724</v>
      </c>
      <c r="X143">
        <f t="shared" si="19"/>
        <v>206</v>
      </c>
    </row>
    <row r="144" spans="1:24" ht="15">
      <c r="A144">
        <v>141</v>
      </c>
      <c r="B144" t="s">
        <v>302</v>
      </c>
      <c r="C144" t="s">
        <v>303</v>
      </c>
      <c r="D144" s="3" t="s">
        <v>16</v>
      </c>
      <c r="E144" t="s">
        <v>288</v>
      </c>
      <c r="F144">
        <v>5002</v>
      </c>
      <c r="G144">
        <v>533</v>
      </c>
      <c r="H144">
        <v>65</v>
      </c>
      <c r="I144">
        <v>131</v>
      </c>
      <c r="J144">
        <v>553</v>
      </c>
      <c r="K144">
        <v>184</v>
      </c>
      <c r="L144">
        <v>140</v>
      </c>
      <c r="M144">
        <v>1445</v>
      </c>
      <c r="N144">
        <v>515</v>
      </c>
      <c r="O144">
        <f t="shared" si="20"/>
        <v>106.55737704918032</v>
      </c>
      <c r="P144">
        <f t="shared" si="27"/>
        <v>12.994802079168332</v>
      </c>
      <c r="Q144">
        <f t="shared" si="21"/>
        <v>26.189524190323869</v>
      </c>
      <c r="R144">
        <f t="shared" si="22"/>
        <v>110.55577768892442</v>
      </c>
      <c r="S144">
        <f t="shared" si="23"/>
        <v>36.785285885645742</v>
      </c>
      <c r="T144">
        <f t="shared" si="24"/>
        <v>27.988804478208717</v>
      </c>
      <c r="U144">
        <f t="shared" si="25"/>
        <v>288.88444622151138</v>
      </c>
      <c r="V144">
        <f t="shared" si="26"/>
        <v>102.95881647341064</v>
      </c>
      <c r="W144">
        <f t="shared" si="28"/>
        <v>64.774090363854455</v>
      </c>
      <c r="X144">
        <f t="shared" si="19"/>
        <v>324</v>
      </c>
    </row>
    <row r="145" spans="1:24" ht="15">
      <c r="A145">
        <v>142</v>
      </c>
      <c r="B145" t="s">
        <v>304</v>
      </c>
      <c r="C145" t="s">
        <v>305</v>
      </c>
      <c r="D145" s="3" t="s">
        <v>16</v>
      </c>
      <c r="E145" t="s">
        <v>288</v>
      </c>
      <c r="F145">
        <v>7747</v>
      </c>
      <c r="G145">
        <v>229</v>
      </c>
      <c r="H145">
        <v>148</v>
      </c>
      <c r="I145">
        <v>193</v>
      </c>
      <c r="J145">
        <v>473</v>
      </c>
      <c r="K145">
        <v>73</v>
      </c>
      <c r="L145">
        <v>35</v>
      </c>
      <c r="M145">
        <v>619</v>
      </c>
      <c r="N145">
        <v>155</v>
      </c>
      <c r="O145">
        <f t="shared" si="20"/>
        <v>29.559829611462501</v>
      </c>
      <c r="P145">
        <f t="shared" si="27"/>
        <v>19.104169355879694</v>
      </c>
      <c r="Q145">
        <f t="shared" si="21"/>
        <v>24.91286949787014</v>
      </c>
      <c r="R145">
        <f t="shared" si="22"/>
        <v>61.055892603588482</v>
      </c>
      <c r="S145">
        <f t="shared" si="23"/>
        <v>9.4230024525622831</v>
      </c>
      <c r="T145">
        <f t="shared" si="24"/>
        <v>4.5178778882147927</v>
      </c>
      <c r="U145">
        <f t="shared" si="25"/>
        <v>79.901897508713049</v>
      </c>
      <c r="V145">
        <f t="shared" si="26"/>
        <v>20.007744933522652</v>
      </c>
      <c r="W145">
        <f t="shared" si="28"/>
        <v>13.940880340777076</v>
      </c>
      <c r="X145">
        <f t="shared" si="19"/>
        <v>108</v>
      </c>
    </row>
    <row r="146" spans="1:24" ht="15">
      <c r="A146">
        <v>143</v>
      </c>
      <c r="B146" t="s">
        <v>306</v>
      </c>
      <c r="C146" t="s">
        <v>307</v>
      </c>
      <c r="D146" s="3" t="s">
        <v>16</v>
      </c>
      <c r="E146" t="s">
        <v>288</v>
      </c>
      <c r="F146">
        <v>8906</v>
      </c>
      <c r="G146">
        <v>494</v>
      </c>
      <c r="H146">
        <v>157</v>
      </c>
      <c r="I146">
        <v>227</v>
      </c>
      <c r="J146">
        <v>269</v>
      </c>
      <c r="K146">
        <v>142</v>
      </c>
      <c r="L146">
        <v>105</v>
      </c>
      <c r="M146">
        <v>1042</v>
      </c>
      <c r="N146">
        <v>341</v>
      </c>
      <c r="O146">
        <f t="shared" si="20"/>
        <v>55.468223669436334</v>
      </c>
      <c r="P146">
        <f t="shared" si="27"/>
        <v>17.628565012351224</v>
      </c>
      <c r="Q146">
        <f t="shared" si="21"/>
        <v>25.488434763081067</v>
      </c>
      <c r="R146">
        <f t="shared" si="22"/>
        <v>30.204356613518978</v>
      </c>
      <c r="S146">
        <f t="shared" si="23"/>
        <v>15.944307208623401</v>
      </c>
      <c r="T146">
        <f t="shared" si="24"/>
        <v>11.789804626094767</v>
      </c>
      <c r="U146">
        <f t="shared" si="25"/>
        <v>116.99977543229284</v>
      </c>
      <c r="V146">
        <f t="shared" si="26"/>
        <v>38.288794071412532</v>
      </c>
      <c r="W146">
        <f t="shared" si="28"/>
        <v>27.734111834718171</v>
      </c>
      <c r="X146">
        <f t="shared" si="19"/>
        <v>247</v>
      </c>
    </row>
    <row r="147" spans="1:24" ht="15">
      <c r="A147">
        <v>144</v>
      </c>
      <c r="B147" t="s">
        <v>308</v>
      </c>
      <c r="C147" t="s">
        <v>309</v>
      </c>
      <c r="D147" s="3" t="s">
        <v>16</v>
      </c>
      <c r="E147" t="s">
        <v>288</v>
      </c>
      <c r="F147">
        <v>8421</v>
      </c>
      <c r="G147">
        <v>651</v>
      </c>
      <c r="H147">
        <v>147</v>
      </c>
      <c r="I147">
        <v>287</v>
      </c>
      <c r="J147">
        <v>735</v>
      </c>
      <c r="K147">
        <v>249</v>
      </c>
      <c r="L147">
        <v>148</v>
      </c>
      <c r="M147">
        <v>1453</v>
      </c>
      <c r="N147">
        <v>303</v>
      </c>
      <c r="O147">
        <f t="shared" si="20"/>
        <v>77.306733167082299</v>
      </c>
      <c r="P147">
        <f t="shared" si="27"/>
        <v>17.456359102244388</v>
      </c>
      <c r="Q147">
        <f t="shared" si="21"/>
        <v>34.08146300914381</v>
      </c>
      <c r="R147">
        <f t="shared" si="22"/>
        <v>87.281795511221944</v>
      </c>
      <c r="S147">
        <f t="shared" si="23"/>
        <v>29.568934805842538</v>
      </c>
      <c r="T147">
        <f t="shared" si="24"/>
        <v>17.575109844436525</v>
      </c>
      <c r="U147">
        <f t="shared" si="25"/>
        <v>172.54482840517755</v>
      </c>
      <c r="V147">
        <f t="shared" si="26"/>
        <v>35.981474884218024</v>
      </c>
      <c r="W147">
        <f t="shared" si="28"/>
        <v>47.144044650279064</v>
      </c>
      <c r="X147">
        <f t="shared" si="19"/>
        <v>397</v>
      </c>
    </row>
    <row r="148" spans="1:24" ht="15">
      <c r="A148">
        <v>145</v>
      </c>
      <c r="B148" t="s">
        <v>310</v>
      </c>
      <c r="C148" t="s">
        <v>311</v>
      </c>
      <c r="D148" s="3" t="s">
        <v>16</v>
      </c>
      <c r="E148" t="s">
        <v>288</v>
      </c>
      <c r="F148">
        <v>8683</v>
      </c>
      <c r="G148">
        <v>482</v>
      </c>
      <c r="H148">
        <v>100</v>
      </c>
      <c r="I148">
        <v>195</v>
      </c>
      <c r="J148">
        <v>446</v>
      </c>
      <c r="K148">
        <v>113</v>
      </c>
      <c r="L148">
        <v>111</v>
      </c>
      <c r="M148">
        <v>1102</v>
      </c>
      <c r="N148">
        <v>319</v>
      </c>
      <c r="O148">
        <f t="shared" si="20"/>
        <v>55.510768167683977</v>
      </c>
      <c r="P148">
        <f>H148/F148*1000</f>
        <v>11.516756881262236</v>
      </c>
      <c r="Q148">
        <f t="shared" si="21"/>
        <v>22.457675918461362</v>
      </c>
      <c r="R148">
        <f t="shared" si="22"/>
        <v>51.364735690429576</v>
      </c>
      <c r="S148">
        <f t="shared" si="23"/>
        <v>13.013935275826327</v>
      </c>
      <c r="T148">
        <f t="shared" si="24"/>
        <v>12.783600138201084</v>
      </c>
      <c r="U148">
        <f t="shared" si="25"/>
        <v>126.91466083150985</v>
      </c>
      <c r="V148">
        <f t="shared" si="26"/>
        <v>36.738454451226531</v>
      </c>
      <c r="W148">
        <f t="shared" si="28"/>
        <v>25.797535414027411</v>
      </c>
      <c r="X148">
        <f t="shared" si="19"/>
        <v>224</v>
      </c>
    </row>
    <row r="149" spans="1:24">
      <c r="B149" s="4" t="s">
        <v>3</v>
      </c>
      <c r="C149" t="s">
        <v>17</v>
      </c>
      <c r="F149">
        <f t="shared" ref="F149:N149" si="29">SUMIF($E$4:$E$148,$C$149,F4:F148)</f>
        <v>61334</v>
      </c>
      <c r="G149">
        <f t="shared" si="29"/>
        <v>3753</v>
      </c>
      <c r="H149">
        <f>SUMIF($E$4:$E$148,$C$149,H4:H148)</f>
        <v>1169</v>
      </c>
      <c r="I149">
        <f t="shared" si="29"/>
        <v>1861</v>
      </c>
      <c r="J149">
        <f t="shared" si="29"/>
        <v>3809</v>
      </c>
      <c r="K149">
        <f t="shared" si="29"/>
        <v>1429</v>
      </c>
      <c r="L149">
        <f>SUMIF($E$4:$E$148,$C$149,L4:L148)</f>
        <v>953</v>
      </c>
      <c r="M149">
        <f t="shared" si="29"/>
        <v>10151</v>
      </c>
      <c r="N149">
        <f t="shared" si="29"/>
        <v>3394</v>
      </c>
      <c r="O149">
        <f t="shared" ref="O149:V149" si="30">G149/$F$149*1000</f>
        <v>61.189552287475138</v>
      </c>
      <c r="P149">
        <f>H149/$F$149*1000</f>
        <v>19.059575439397399</v>
      </c>
      <c r="Q149">
        <f>I149/$F$149*1000</f>
        <v>30.342061499331528</v>
      </c>
      <c r="R149">
        <f t="shared" si="30"/>
        <v>62.102585841458243</v>
      </c>
      <c r="S149">
        <f>K149/$F$149*1000</f>
        <v>23.298659797176118</v>
      </c>
      <c r="T149">
        <f>L149/$F$149*1000</f>
        <v>15.537874588319692</v>
      </c>
      <c r="U149">
        <f t="shared" si="30"/>
        <v>165.50363583004531</v>
      </c>
      <c r="V149">
        <f t="shared" si="30"/>
        <v>55.336355039619129</v>
      </c>
      <c r="W149">
        <f t="shared" si="28"/>
        <v>38.83653438549581</v>
      </c>
      <c r="X149">
        <f>SUM(K149:L149)</f>
        <v>2382</v>
      </c>
    </row>
    <row r="150" spans="1:24">
      <c r="B150" s="4" t="s">
        <v>3</v>
      </c>
      <c r="C150" t="s">
        <v>46</v>
      </c>
      <c r="F150">
        <f t="shared" ref="F150:N150" si="31">SUMIF($E$4:$E$148,$C$150,F4:F148)</f>
        <v>149811</v>
      </c>
      <c r="G150">
        <f t="shared" si="31"/>
        <v>9891</v>
      </c>
      <c r="H150">
        <f t="shared" si="31"/>
        <v>2964</v>
      </c>
      <c r="I150">
        <f t="shared" si="31"/>
        <v>4979</v>
      </c>
      <c r="J150">
        <f t="shared" si="31"/>
        <v>11532</v>
      </c>
      <c r="K150">
        <f t="shared" si="31"/>
        <v>4958</v>
      </c>
      <c r="L150">
        <f>SUMIF($E$4:$E$148,$C$150,L4:L148)</f>
        <v>2998</v>
      </c>
      <c r="M150">
        <f t="shared" si="31"/>
        <v>27952</v>
      </c>
      <c r="N150">
        <f t="shared" si="31"/>
        <v>8345</v>
      </c>
      <c r="O150">
        <f t="shared" ref="O150:V150" si="32">G150/$F$150*1000</f>
        <v>66.023189218415197</v>
      </c>
      <c r="P150">
        <f t="shared" si="32"/>
        <v>19.784929010553299</v>
      </c>
      <c r="Q150">
        <f t="shared" si="32"/>
        <v>33.23520969755225</v>
      </c>
      <c r="R150">
        <f t="shared" si="32"/>
        <v>76.976991008670922</v>
      </c>
      <c r="S150">
        <f t="shared" si="32"/>
        <v>33.095033075007841</v>
      </c>
      <c r="T150">
        <f t="shared" si="32"/>
        <v>20.011881637529953</v>
      </c>
      <c r="U150">
        <f t="shared" si="32"/>
        <v>186.58175968386834</v>
      </c>
      <c r="V150">
        <f t="shared" si="32"/>
        <v>55.703519768241321</v>
      </c>
      <c r="W150">
        <f t="shared" si="28"/>
        <v>53.106914712537794</v>
      </c>
      <c r="X150">
        <f t="shared" si="19"/>
        <v>7956</v>
      </c>
    </row>
    <row r="151" spans="1:24">
      <c r="B151" s="4" t="s">
        <v>3</v>
      </c>
      <c r="C151" t="s">
        <v>98</v>
      </c>
      <c r="F151">
        <f t="shared" ref="F151:N151" si="33">SUMIF($E$4:$E$148,$C$151,F4:F148)</f>
        <v>113995</v>
      </c>
      <c r="G151">
        <f t="shared" si="33"/>
        <v>5584</v>
      </c>
      <c r="H151">
        <f t="shared" si="33"/>
        <v>2040</v>
      </c>
      <c r="I151">
        <f t="shared" si="33"/>
        <v>3918</v>
      </c>
      <c r="J151">
        <f t="shared" si="33"/>
        <v>9636</v>
      </c>
      <c r="K151">
        <f t="shared" si="33"/>
        <v>2871</v>
      </c>
      <c r="L151">
        <f>SUMIF($E$4:$E$148,$C$151,L4:L148)</f>
        <v>1442</v>
      </c>
      <c r="M151">
        <f t="shared" si="33"/>
        <v>15000</v>
      </c>
      <c r="N151">
        <f t="shared" si="33"/>
        <v>3858</v>
      </c>
      <c r="O151">
        <f t="shared" ref="O151:V151" si="34">G151/$F$151*1000</f>
        <v>48.984604587920529</v>
      </c>
      <c r="P151">
        <f t="shared" si="34"/>
        <v>17.89552173340936</v>
      </c>
      <c r="Q151">
        <f t="shared" si="34"/>
        <v>34.369928505636217</v>
      </c>
      <c r="R151">
        <f t="shared" si="34"/>
        <v>84.530023246633633</v>
      </c>
      <c r="S151">
        <f t="shared" si="34"/>
        <v>25.185315145401116</v>
      </c>
      <c r="T151">
        <f t="shared" si="34"/>
        <v>12.649677617439362</v>
      </c>
      <c r="U151">
        <f t="shared" si="34"/>
        <v>131.58471862800999</v>
      </c>
      <c r="V151">
        <f t="shared" si="34"/>
        <v>33.843589631124175</v>
      </c>
      <c r="W151">
        <f t="shared" si="28"/>
        <v>37.834992762840479</v>
      </c>
      <c r="X151">
        <f t="shared" si="19"/>
        <v>4313</v>
      </c>
    </row>
    <row r="152" spans="1:24">
      <c r="B152" s="4" t="s">
        <v>3</v>
      </c>
      <c r="C152" t="s">
        <v>158</v>
      </c>
      <c r="F152">
        <f t="shared" ref="F152:N152" si="35">SUMIF($E$4:$E$148,$C$152,F4:F148)</f>
        <v>107053</v>
      </c>
      <c r="G152">
        <f t="shared" si="35"/>
        <v>6997</v>
      </c>
      <c r="H152">
        <f t="shared" si="35"/>
        <v>3308</v>
      </c>
      <c r="I152">
        <f t="shared" si="35"/>
        <v>3725</v>
      </c>
      <c r="J152">
        <f t="shared" si="35"/>
        <v>17188</v>
      </c>
      <c r="K152">
        <f t="shared" si="35"/>
        <v>5429</v>
      </c>
      <c r="L152">
        <f>SUMIF($E$4:$E$148,$C$152,L4:L148)</f>
        <v>2567</v>
      </c>
      <c r="M152">
        <f t="shared" si="35"/>
        <v>26115</v>
      </c>
      <c r="N152">
        <f t="shared" si="35"/>
        <v>5733</v>
      </c>
      <c r="O152">
        <f t="shared" ref="O152:V152" si="36">G152/$F$152*1000</f>
        <v>65.360148711385946</v>
      </c>
      <c r="P152">
        <f t="shared" si="36"/>
        <v>30.900581954732701</v>
      </c>
      <c r="Q152">
        <f t="shared" si="36"/>
        <v>34.795848785181171</v>
      </c>
      <c r="R152">
        <f t="shared" si="36"/>
        <v>160.55598628716615</v>
      </c>
      <c r="S152">
        <f t="shared" si="36"/>
        <v>50.713198135502978</v>
      </c>
      <c r="T152">
        <f t="shared" si="36"/>
        <v>23.978776867532904</v>
      </c>
      <c r="U152">
        <f t="shared" si="36"/>
        <v>243.94458819463259</v>
      </c>
      <c r="V152">
        <f t="shared" si="36"/>
        <v>53.552913043072124</v>
      </c>
      <c r="W152">
        <f t="shared" si="28"/>
        <v>74.691975003035878</v>
      </c>
      <c r="X152">
        <f t="shared" si="19"/>
        <v>7996</v>
      </c>
    </row>
    <row r="153" spans="1:24">
      <c r="B153" s="4" t="s">
        <v>3</v>
      </c>
      <c r="C153" t="s">
        <v>189</v>
      </c>
      <c r="F153">
        <f t="shared" ref="F153:N153" si="37">SUMIF($E$4:$E$148,$C$153,F4:F148)</f>
        <v>131540</v>
      </c>
      <c r="G153">
        <f t="shared" si="37"/>
        <v>5347</v>
      </c>
      <c r="H153">
        <f t="shared" si="37"/>
        <v>1697</v>
      </c>
      <c r="I153">
        <f t="shared" si="37"/>
        <v>3232</v>
      </c>
      <c r="J153">
        <f t="shared" si="37"/>
        <v>7011</v>
      </c>
      <c r="K153">
        <f t="shared" si="37"/>
        <v>2199</v>
      </c>
      <c r="L153">
        <f>SUMIF($E$4:$E$148,$C$153,L4:L148)</f>
        <v>1316</v>
      </c>
      <c r="M153">
        <f t="shared" si="37"/>
        <v>13858</v>
      </c>
      <c r="N153">
        <f t="shared" si="37"/>
        <v>4727</v>
      </c>
      <c r="O153">
        <f t="shared" ref="O153:V153" si="38">G153/$F$153*1000</f>
        <v>40.649232172723131</v>
      </c>
      <c r="P153">
        <f t="shared" si="38"/>
        <v>12.901018701535655</v>
      </c>
      <c r="Q153">
        <f t="shared" si="38"/>
        <v>24.57047285996655</v>
      </c>
      <c r="R153">
        <f t="shared" si="38"/>
        <v>53.299376615478188</v>
      </c>
      <c r="S153">
        <f t="shared" si="38"/>
        <v>16.717348335107193</v>
      </c>
      <c r="T153">
        <f t="shared" si="38"/>
        <v>10.004561350159646</v>
      </c>
      <c r="U153">
        <f t="shared" si="38"/>
        <v>105.35198418731945</v>
      </c>
      <c r="V153">
        <f t="shared" si="38"/>
        <v>35.935837007754294</v>
      </c>
      <c r="W153">
        <f t="shared" si="28"/>
        <v>26.721909685266837</v>
      </c>
      <c r="X153">
        <f t="shared" si="19"/>
        <v>3515</v>
      </c>
    </row>
    <row r="154" spans="1:24">
      <c r="B154" s="4" t="s">
        <v>3</v>
      </c>
      <c r="C154" t="s">
        <v>235</v>
      </c>
      <c r="F154">
        <f t="shared" ref="F154:N154" si="39">SUMIF($E$4:$E$148,$C$154,F4:F148)</f>
        <v>140188</v>
      </c>
      <c r="G154">
        <f t="shared" si="39"/>
        <v>5833</v>
      </c>
      <c r="H154">
        <f t="shared" si="39"/>
        <v>2232</v>
      </c>
      <c r="I154">
        <f t="shared" si="39"/>
        <v>3279</v>
      </c>
      <c r="J154">
        <f t="shared" si="39"/>
        <v>7391</v>
      </c>
      <c r="K154">
        <f t="shared" si="39"/>
        <v>2275</v>
      </c>
      <c r="L154">
        <f t="shared" si="39"/>
        <v>1257</v>
      </c>
      <c r="M154">
        <f t="shared" si="39"/>
        <v>16150</v>
      </c>
      <c r="N154">
        <f t="shared" si="39"/>
        <v>4954</v>
      </c>
      <c r="O154">
        <f t="shared" ref="O154:V154" si="40">G154/$F$154*1000</f>
        <v>41.60841156161726</v>
      </c>
      <c r="P154">
        <f t="shared" si="40"/>
        <v>15.921476873912175</v>
      </c>
      <c r="Q154">
        <f t="shared" si="40"/>
        <v>23.390019117185496</v>
      </c>
      <c r="R154">
        <f t="shared" si="40"/>
        <v>52.722058949410787</v>
      </c>
      <c r="S154">
        <f t="shared" si="40"/>
        <v>16.228207835192741</v>
      </c>
      <c r="T154">
        <f t="shared" si="40"/>
        <v>8.966530658829571</v>
      </c>
      <c r="U154">
        <f t="shared" si="40"/>
        <v>115.20244243444517</v>
      </c>
      <c r="V154">
        <f t="shared" si="40"/>
        <v>35.338260050788939</v>
      </c>
      <c r="W154">
        <f t="shared" ref="W154:W159" si="41">SUM(S154:T154)</f>
        <v>25.19473849402231</v>
      </c>
      <c r="X154">
        <f>SUM(K154:L154)</f>
        <v>3532</v>
      </c>
    </row>
    <row r="155" spans="1:24">
      <c r="B155" s="4" t="s">
        <v>3</v>
      </c>
      <c r="C155" t="s">
        <v>288</v>
      </c>
      <c r="F155">
        <f t="shared" ref="F155:N155" si="42">SUMIF($E$4:$E$148,$C$155,F4:F148)</f>
        <v>104998</v>
      </c>
      <c r="G155">
        <f t="shared" si="42"/>
        <v>7953</v>
      </c>
      <c r="H155">
        <f t="shared" si="42"/>
        <v>1875</v>
      </c>
      <c r="I155">
        <f t="shared" si="42"/>
        <v>3143</v>
      </c>
      <c r="J155">
        <f t="shared" si="42"/>
        <v>11719</v>
      </c>
      <c r="K155">
        <f t="shared" si="42"/>
        <v>4118</v>
      </c>
      <c r="L155">
        <f t="shared" si="42"/>
        <v>1938</v>
      </c>
      <c r="M155">
        <f t="shared" si="42"/>
        <v>22459</v>
      </c>
      <c r="N155">
        <f t="shared" si="42"/>
        <v>6228</v>
      </c>
      <c r="O155">
        <f>G155/$F$155*1000</f>
        <v>75.744299891426508</v>
      </c>
      <c r="P155">
        <f t="shared" ref="P155:V155" si="43">H155/$F$155*1000</f>
        <v>17.857482999676183</v>
      </c>
      <c r="Q155">
        <f t="shared" si="43"/>
        <v>29.933903502923865</v>
      </c>
      <c r="R155">
        <f t="shared" si="43"/>
        <v>111.61164974570944</v>
      </c>
      <c r="S155">
        <f t="shared" si="43"/>
        <v>39.219794662755476</v>
      </c>
      <c r="T155">
        <f>L155/$F$155*1000</f>
        <v>18.457494428465303</v>
      </c>
      <c r="U155">
        <f t="shared" si="43"/>
        <v>213.89931236785461</v>
      </c>
      <c r="V155">
        <f t="shared" si="43"/>
        <v>59.315415531724412</v>
      </c>
      <c r="W155">
        <f t="shared" si="41"/>
        <v>57.677289091220779</v>
      </c>
      <c r="X155">
        <f t="shared" si="19"/>
        <v>6056</v>
      </c>
    </row>
    <row r="156" spans="1:24">
      <c r="B156" s="4" t="s">
        <v>312</v>
      </c>
      <c r="C156" s="4" t="s">
        <v>313</v>
      </c>
      <c r="D156" s="4"/>
      <c r="F156">
        <f>SUM(F149:F155)</f>
        <v>808919</v>
      </c>
      <c r="G156">
        <f>SUM(G149:G155)</f>
        <v>45358</v>
      </c>
      <c r="H156">
        <f t="shared" ref="H156:N156" si="44">SUM(H149:H155)</f>
        <v>15285</v>
      </c>
      <c r="I156">
        <f>SUM(I149:I155)</f>
        <v>24137</v>
      </c>
      <c r="J156">
        <f t="shared" si="44"/>
        <v>68286</v>
      </c>
      <c r="K156">
        <f t="shared" si="44"/>
        <v>23279</v>
      </c>
      <c r="L156">
        <f>SUM(L149:L155)</f>
        <v>12471</v>
      </c>
      <c r="M156">
        <f t="shared" si="44"/>
        <v>131685</v>
      </c>
      <c r="N156">
        <f t="shared" si="44"/>
        <v>37239</v>
      </c>
      <c r="O156">
        <f>G156/$F$156*1000</f>
        <v>56.072363240324435</v>
      </c>
      <c r="P156">
        <f t="shared" ref="P156:V156" si="45">H156/$F$156*1000</f>
        <v>18.895587815343688</v>
      </c>
      <c r="Q156">
        <f t="shared" si="45"/>
        <v>29.838587052597358</v>
      </c>
      <c r="R156">
        <f t="shared" si="45"/>
        <v>84.41636307219882</v>
      </c>
      <c r="S156">
        <f t="shared" si="45"/>
        <v>28.77791225079396</v>
      </c>
      <c r="T156">
        <f t="shared" si="45"/>
        <v>15.416871157680806</v>
      </c>
      <c r="U156">
        <f t="shared" si="45"/>
        <v>162.79133015790208</v>
      </c>
      <c r="V156">
        <f t="shared" si="45"/>
        <v>46.035511590159217</v>
      </c>
      <c r="W156">
        <f t="shared" si="41"/>
        <v>44.194783408474763</v>
      </c>
      <c r="X156">
        <f>SUM(K156:L156)</f>
        <v>35750</v>
      </c>
    </row>
    <row r="157" spans="1:24">
      <c r="B157" s="4" t="s">
        <v>2</v>
      </c>
      <c r="C157" s="4" t="s">
        <v>16</v>
      </c>
      <c r="D157" s="4"/>
      <c r="F157">
        <f>SUM(F4:F72,F88:F89,F91:F92,F96,F102,F108,F136:F148)</f>
        <v>480033</v>
      </c>
      <c r="G157">
        <f t="shared" ref="G157:N157" si="46">SUM(G4:G72,G88:G89,G91:G92,G96,G102,G108,G136:G148)</f>
        <v>29430</v>
      </c>
      <c r="H157">
        <f t="shared" si="46"/>
        <v>8796</v>
      </c>
      <c r="I157">
        <f t="shared" si="46"/>
        <v>15292</v>
      </c>
      <c r="J157">
        <f t="shared" si="46"/>
        <v>38797</v>
      </c>
      <c r="K157">
        <f t="shared" si="46"/>
        <v>14147</v>
      </c>
      <c r="L157">
        <f>SUM(L4:L72,L88:L89,L91:L92,L96,L102,L108,L136:L148)</f>
        <v>7791</v>
      </c>
      <c r="M157">
        <f t="shared" si="46"/>
        <v>80874</v>
      </c>
      <c r="N157">
        <f t="shared" si="46"/>
        <v>23892</v>
      </c>
      <c r="O157">
        <f t="shared" ref="O157:V157" si="47">G157/$F$157*1000</f>
        <v>61.308285055402443</v>
      </c>
      <c r="P157">
        <f t="shared" si="47"/>
        <v>18.323740242858303</v>
      </c>
      <c r="Q157">
        <f t="shared" si="47"/>
        <v>31.856143223486718</v>
      </c>
      <c r="R157">
        <f t="shared" si="47"/>
        <v>80.821526853362158</v>
      </c>
      <c r="S157">
        <f t="shared" si="47"/>
        <v>29.470890542941842</v>
      </c>
      <c r="T157">
        <f t="shared" si="47"/>
        <v>16.230134178275243</v>
      </c>
      <c r="U157">
        <f t="shared" si="47"/>
        <v>168.47591728068696</v>
      </c>
      <c r="V157">
        <f t="shared" si="47"/>
        <v>49.771578203998473</v>
      </c>
      <c r="W157">
        <f t="shared" si="41"/>
        <v>45.701024721217081</v>
      </c>
      <c r="X157">
        <f>SUM(K157:L157)</f>
        <v>21938</v>
      </c>
    </row>
    <row r="158" spans="1:24">
      <c r="B158" s="4" t="s">
        <v>2</v>
      </c>
      <c r="C158" s="4" t="s">
        <v>157</v>
      </c>
      <c r="D158" s="4"/>
      <c r="F158">
        <f>SUM(F73:F87)</f>
        <v>107053</v>
      </c>
      <c r="G158">
        <f t="shared" ref="G158:N158" si="48">SUM(G73:G87)</f>
        <v>6997</v>
      </c>
      <c r="H158">
        <f t="shared" si="48"/>
        <v>3308</v>
      </c>
      <c r="I158">
        <f t="shared" si="48"/>
        <v>3725</v>
      </c>
      <c r="J158">
        <f t="shared" si="48"/>
        <v>17188</v>
      </c>
      <c r="K158">
        <f t="shared" si="48"/>
        <v>5429</v>
      </c>
      <c r="L158">
        <f t="shared" si="48"/>
        <v>2567</v>
      </c>
      <c r="M158">
        <f t="shared" si="48"/>
        <v>26115</v>
      </c>
      <c r="N158">
        <f t="shared" si="48"/>
        <v>5733</v>
      </c>
      <c r="O158">
        <f>G158/$F$158*1000</f>
        <v>65.360148711385946</v>
      </c>
      <c r="P158">
        <f t="shared" ref="P158:V158" si="49">H158/$F$158*1000</f>
        <v>30.900581954732701</v>
      </c>
      <c r="Q158">
        <f t="shared" si="49"/>
        <v>34.795848785181171</v>
      </c>
      <c r="R158">
        <f t="shared" si="49"/>
        <v>160.55598628716615</v>
      </c>
      <c r="S158">
        <f t="shared" si="49"/>
        <v>50.713198135502978</v>
      </c>
      <c r="T158">
        <f t="shared" si="49"/>
        <v>23.978776867532904</v>
      </c>
      <c r="U158">
        <f>M158/$F$158*1000</f>
        <v>243.94458819463259</v>
      </c>
      <c r="V158">
        <f t="shared" si="49"/>
        <v>53.552913043072124</v>
      </c>
      <c r="W158">
        <f t="shared" si="41"/>
        <v>74.691975003035878</v>
      </c>
      <c r="X158">
        <f>SUM(K158:L158)</f>
        <v>7996</v>
      </c>
    </row>
    <row r="159" spans="1:24" ht="15">
      <c r="B159" s="4" t="s">
        <v>2</v>
      </c>
      <c r="C159" s="3" t="s">
        <v>194</v>
      </c>
      <c r="D159" s="4"/>
      <c r="F159">
        <f>SUM(F90,F93:F95,F97:F101,F103:F107,F109:F135)</f>
        <v>221833</v>
      </c>
      <c r="G159">
        <f t="shared" ref="G159:N159" si="50">SUM(G90,G93:G95,G97:G101,G103:G107,G109:G135)</f>
        <v>8931</v>
      </c>
      <c r="H159">
        <f t="shared" si="50"/>
        <v>3181</v>
      </c>
      <c r="I159">
        <f t="shared" si="50"/>
        <v>5120</v>
      </c>
      <c r="J159">
        <f t="shared" si="50"/>
        <v>12301</v>
      </c>
      <c r="K159">
        <f t="shared" si="50"/>
        <v>3703</v>
      </c>
      <c r="L159">
        <f t="shared" si="50"/>
        <v>2113</v>
      </c>
      <c r="M159">
        <f t="shared" si="50"/>
        <v>24696</v>
      </c>
      <c r="N159">
        <f t="shared" si="50"/>
        <v>7614</v>
      </c>
      <c r="O159">
        <f>G159/$F$159*1000</f>
        <v>40.260015417002883</v>
      </c>
      <c r="P159">
        <f t="shared" ref="P159:V159" si="51">H159/$F$159*1000</f>
        <v>14.33961583713875</v>
      </c>
      <c r="Q159">
        <f t="shared" si="51"/>
        <v>23.080425365026844</v>
      </c>
      <c r="R159">
        <f t="shared" si="51"/>
        <v>55.451623518592811</v>
      </c>
      <c r="S159">
        <f t="shared" si="51"/>
        <v>16.6927373294325</v>
      </c>
      <c r="T159">
        <f t="shared" si="51"/>
        <v>9.5251833586526793</v>
      </c>
      <c r="U159">
        <f>M159/$F$159*1000</f>
        <v>111.32698922162167</v>
      </c>
      <c r="V159">
        <f t="shared" si="51"/>
        <v>34.32311693931922</v>
      </c>
      <c r="W159">
        <f t="shared" si="41"/>
        <v>26.217920688085179</v>
      </c>
      <c r="X159">
        <f>SUM(K159:L159)</f>
        <v>5816</v>
      </c>
    </row>
    <row r="160" spans="1:24">
      <c r="F160">
        <f>SUM(F157:F159)</f>
        <v>808919</v>
      </c>
      <c r="G160">
        <f>SUM(G157:G159)</f>
        <v>45358</v>
      </c>
      <c r="H160">
        <f t="shared" ref="H160:N160" si="52">SUM(H157:H159)</f>
        <v>15285</v>
      </c>
      <c r="I160">
        <f t="shared" si="52"/>
        <v>24137</v>
      </c>
      <c r="J160">
        <f t="shared" si="52"/>
        <v>68286</v>
      </c>
      <c r="K160">
        <f t="shared" si="52"/>
        <v>23279</v>
      </c>
      <c r="L160">
        <f t="shared" si="52"/>
        <v>12471</v>
      </c>
      <c r="M160">
        <f t="shared" si="52"/>
        <v>131685</v>
      </c>
      <c r="N160">
        <f t="shared" si="52"/>
        <v>37239</v>
      </c>
    </row>
    <row r="161" spans="7:7">
      <c r="G161">
        <f>G160-G156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E4" sqref="E3:E4"/>
    </sheetView>
  </sheetViews>
  <sheetFormatPr defaultRowHeight="14.25"/>
  <cols>
    <col min="1" max="1" width="14.3984375" customWidth="1"/>
    <col min="2" max="13" width="13.69921875" customWidth="1"/>
    <col min="14" max="14" width="9" bestFit="1" customWidth="1"/>
    <col min="15" max="15" width="9" customWidth="1"/>
  </cols>
  <sheetData>
    <row r="1" spans="1:19">
      <c r="A1" s="6">
        <v>3</v>
      </c>
      <c r="B1" s="6">
        <v>4</v>
      </c>
      <c r="C1" s="6"/>
      <c r="D1" s="6">
        <v>8</v>
      </c>
      <c r="E1" s="6"/>
      <c r="F1" s="5" t="s">
        <v>322</v>
      </c>
      <c r="G1" s="5"/>
      <c r="J1" t="s">
        <v>337</v>
      </c>
      <c r="L1" s="5" t="s">
        <v>324</v>
      </c>
      <c r="M1" s="5"/>
      <c r="N1" s="5" t="s">
        <v>325</v>
      </c>
      <c r="O1" s="5"/>
      <c r="P1" s="5" t="s">
        <v>326</v>
      </c>
      <c r="Q1" s="5" t="s">
        <v>327</v>
      </c>
      <c r="R1" s="5" t="s">
        <v>328</v>
      </c>
      <c r="S1" s="5" t="s">
        <v>323</v>
      </c>
    </row>
    <row r="2" spans="1:19">
      <c r="F2" t="s">
        <v>337</v>
      </c>
      <c r="G2" s="5" t="s">
        <v>362</v>
      </c>
      <c r="L2" s="5"/>
      <c r="M2" s="5"/>
      <c r="N2" s="5"/>
      <c r="O2" s="5"/>
      <c r="P2" s="5" t="s">
        <v>338</v>
      </c>
      <c r="Q2" s="5"/>
      <c r="R2" s="5"/>
      <c r="S2" s="5"/>
    </row>
    <row r="5" spans="1:19" ht="11.25" customHeight="1"/>
    <row r="6" spans="1:19" ht="15" customHeight="1"/>
    <row r="7" spans="1:19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1:19" s="7" customFormat="1" ht="60" customHeight="1">
      <c r="A8" s="9" t="s">
        <v>1</v>
      </c>
      <c r="B8" s="9" t="str">
        <f>'Formula Reference'!D1</f>
        <v>Burglary Total 2008/2013</v>
      </c>
      <c r="C8" s="9" t="str">
        <f>CONCATENATE(B8,$F$2,$G$2)</f>
        <v>Burglary Total 2008/2013 Rates per 1000</v>
      </c>
      <c r="D8" s="9" t="str">
        <f>'Formula Reference'!E1</f>
        <v>Criminal Damage Total 2008/2013</v>
      </c>
      <c r="E8" s="9" t="str">
        <f>CONCATENATE(D8,$F$2,$G$2)</f>
        <v>Criminal Damage Total 2008/2013 Rates per 1000</v>
      </c>
      <c r="F8" s="9" t="str">
        <f>'Formula Reference'!F1</f>
        <v>Disorderly Behaviour Total 2008/2013</v>
      </c>
      <c r="G8" s="9" t="str">
        <f>CONCATENATE(F8,$F$2,$G$2)</f>
        <v>Disorderly Behaviour Total 2008/2013 Rates per 1000</v>
      </c>
      <c r="H8" s="9" t="str">
        <f>'Formula Reference'!G1</f>
        <v>Domestic Violence Total 2008/2013</v>
      </c>
      <c r="I8" s="9" t="str">
        <f>CONCATENATE(H8,$F$2,$G$2)</f>
        <v>Domestic Violence Total 2008/2013 Rates per 1000</v>
      </c>
      <c r="J8" s="9" t="str">
        <f>'Formula Reference'!H1</f>
        <v>PPVC Total 2008/2013</v>
      </c>
      <c r="K8" s="9" t="str">
        <f>CONCATENATE(J8,$F$2,$G$2)</f>
        <v>PPVC Total 2008/2013 Rates per 1000</v>
      </c>
      <c r="L8" s="9" t="str">
        <f>'Formula Reference'!I1</f>
        <v>Theft From Vehicle Total 2008/2013</v>
      </c>
      <c r="M8" s="9" t="str">
        <f>CONCATENATE(L8,$F$2,$G$2)</f>
        <v>Theft From Vehicle Total 2008/2013 Rates per 1000</v>
      </c>
      <c r="N8" s="9" t="str">
        <f>'Formula Reference'!J1</f>
        <v>Theft Other Total 2008/2013</v>
      </c>
      <c r="O8" s="9" t="str">
        <f>CONCATENATE(N8,$F$2,$G$2)</f>
        <v>Theft Other Total 2008/2013 Rates per 1000</v>
      </c>
      <c r="P8" s="9" t="str">
        <f>'Formula Reference'!K1</f>
        <v>Youth Disorderly Behaviour Total 2008/2013</v>
      </c>
      <c r="Q8" s="9" t="str">
        <f>CONCATENATE(P8,$F$2,$G$2)</f>
        <v>Youth Disorderly Behaviour Total 2008/2013 Rates per 1000</v>
      </c>
    </row>
    <row r="9" spans="1:19">
      <c r="A9" s="8" t="str">
        <f>HLOOKUP(A8,Data!C3:C148,Comparison!A1+1)</f>
        <v>Cokeham</v>
      </c>
      <c r="B9" s="8">
        <f>HLOOKUP(Comparison!B8,'Formula Reference'!$D$1:$K$146,Comparison!$A$1+1)</f>
        <v>106</v>
      </c>
      <c r="C9" s="19">
        <f>HLOOKUP(Comparison!B8,'Formula Reference'!$N$1:$U$146,Comparison!$A$1+1)</f>
        <v>25.178147268408551</v>
      </c>
      <c r="D9" s="8">
        <f>HLOOKUP(Comparison!D8,'Formula Reference'!$D$1:$K$146,Comparison!$A$1+1)</f>
        <v>240</v>
      </c>
      <c r="E9" s="19">
        <f>HLOOKUP(Comparison!D8,'Formula Reference'!$N$1:$U$146,Comparison!$A$1+1)</f>
        <v>57.007125890736347</v>
      </c>
      <c r="F9" s="8">
        <f>HLOOKUP(Comparison!F8,'Formula Reference'!$D$1:$K$146,Comparison!$A$1+1)</f>
        <v>660</v>
      </c>
      <c r="G9" s="19">
        <f>HLOOKUP(Comparison!F8,'Formula Reference'!$N$1:$U$146,Comparison!$A$1+1)</f>
        <v>156.76959619952493</v>
      </c>
      <c r="H9" s="8">
        <f>HLOOKUP(Comparison!H8,'Formula Reference'!$D$1:$K$146,Comparison!$A$1+1)</f>
        <v>49</v>
      </c>
      <c r="I9" s="19">
        <f>HLOOKUP(Comparison!H8,'Formula Reference'!$N$1:$U$146,Comparison!$A$1+1)</f>
        <v>11.63895486935867</v>
      </c>
      <c r="J9" s="8">
        <f>HLOOKUP(Comparison!J8,'Formula Reference'!$D$1:$K$146,Comparison!$A$1+1)</f>
        <v>65</v>
      </c>
      <c r="K9" s="19">
        <f>HLOOKUP(Comparison!J8,'Formula Reference'!$N$1:$U$146,Comparison!$A$1+1)</f>
        <v>15.439429928741092</v>
      </c>
      <c r="L9" s="8">
        <f>HLOOKUP(Comparison!L8,'Formula Reference'!$D$1:$K$146,Comparison!$A$1+1)</f>
        <v>51</v>
      </c>
      <c r="M9" s="19">
        <f>HLOOKUP(Comparison!L8,'Formula Reference'!$N$1:$U$146,Comparison!$A$1+1)</f>
        <v>12.114014251781473</v>
      </c>
      <c r="N9" s="8">
        <f>HLOOKUP(Comparison!N8,'Formula Reference'!$D$1:$K$146,Comparison!$A$1+1)</f>
        <v>125</v>
      </c>
      <c r="O9" s="19">
        <f>HLOOKUP(Comparison!N8,'Formula Reference'!$N$1:$U$146,Comparison!$A$1+1)</f>
        <v>29.691211401425175</v>
      </c>
      <c r="P9" s="8">
        <f>HLOOKUP(Comparison!P8,'Formula Reference'!$D$1:$K$146,Comparison!$A$1+1)</f>
        <v>200</v>
      </c>
      <c r="Q9" s="19">
        <f>HLOOKUP(Comparison!P8,'Formula Reference'!$N$1:$U$146,Comparison!$A$1+1)</f>
        <v>47.505938242280287</v>
      </c>
    </row>
    <row r="10" spans="1:19">
      <c r="A10" s="8" t="str">
        <f>HLOOKUP(A8,Data!C3:C148,Comparison!B1+1)</f>
        <v>Eastbrook</v>
      </c>
      <c r="B10" s="8">
        <f>HLOOKUP(Comparison!B8,'Formula Reference'!$D$1:$K$146,Comparison!$B$1+1)</f>
        <v>214</v>
      </c>
      <c r="C10" s="19">
        <f>HLOOKUP(Comparison!B8,'Formula Reference'!$N$1:$U$146,Comparison!$B$1+1)</f>
        <v>46.310322441030081</v>
      </c>
      <c r="D10" s="8">
        <f>HLOOKUP(Comparison!D8,'Formula Reference'!$D$1:$K$146,Comparison!$B$1+1)</f>
        <v>332</v>
      </c>
      <c r="E10" s="19">
        <f>HLOOKUP(Comparison!D8,'Formula Reference'!$N$1:$U$146,Comparison!$B$1+1)</f>
        <v>71.845920796364425</v>
      </c>
      <c r="F10" s="8">
        <f>HLOOKUP(Comparison!F8,'Formula Reference'!$D$1:$K$146,Comparison!$B$1+1)</f>
        <v>1010</v>
      </c>
      <c r="G10" s="19">
        <f>HLOOKUP(Comparison!F8,'Formula Reference'!$N$1:$U$146,Comparison!$B$1+1)</f>
        <v>218.56740965159057</v>
      </c>
      <c r="H10" s="8">
        <f>HLOOKUP(Comparison!H8,'Formula Reference'!$D$1:$K$146,Comparison!$B$1+1)</f>
        <v>110</v>
      </c>
      <c r="I10" s="19">
        <f>HLOOKUP(Comparison!H8,'Formula Reference'!$N$1:$U$146,Comparison!$B$1+1)</f>
        <v>23.80437134819303</v>
      </c>
      <c r="J10" s="8">
        <f>HLOOKUP(Comparison!J8,'Formula Reference'!$D$1:$K$146,Comparison!$B$1+1)</f>
        <v>118</v>
      </c>
      <c r="K10" s="19">
        <f>HLOOKUP(Comparison!J8,'Formula Reference'!$N$1:$U$146,Comparison!$B$1+1)</f>
        <v>25.535598355334344</v>
      </c>
      <c r="L10" s="8">
        <f>HLOOKUP(Comparison!L8,'Formula Reference'!$D$1:$K$146,Comparison!$B$1+1)</f>
        <v>129</v>
      </c>
      <c r="M10" s="19">
        <f>HLOOKUP(Comparison!L8,'Formula Reference'!$N$1:$U$146,Comparison!$B$1+1)</f>
        <v>27.916035490153646</v>
      </c>
      <c r="N10" s="8">
        <f>HLOOKUP(Comparison!N8,'Formula Reference'!$D$1:$K$146,Comparison!$B$1+1)</f>
        <v>224</v>
      </c>
      <c r="O10" s="19">
        <f>HLOOKUP(Comparison!N8,'Formula Reference'!$N$1:$U$146,Comparison!$B$1+1)</f>
        <v>48.474356199956723</v>
      </c>
      <c r="P10" s="8">
        <f>HLOOKUP(Comparison!P8,'Formula Reference'!$D$1:$K$146,Comparison!$B$1+1)</f>
        <v>338</v>
      </c>
      <c r="Q10" s="19">
        <f>HLOOKUP(Comparison!P8,'Formula Reference'!$N$1:$U$146,Comparison!$B$1+1)</f>
        <v>73.144341051720403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371475</xdr:colOff>
                    <xdr:row>2</xdr:row>
                    <xdr:rowOff>47625</xdr:rowOff>
                  </from>
                  <to>
                    <xdr:col>1</xdr:col>
                    <xdr:colOff>381000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371475</xdr:colOff>
                    <xdr:row>2</xdr:row>
                    <xdr:rowOff>47625</xdr:rowOff>
                  </from>
                  <to>
                    <xdr:col>4</xdr:col>
                    <xdr:colOff>447675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157"/>
  <sheetViews>
    <sheetView workbookViewId="0">
      <selection activeCell="AX1" sqref="A1:AX1048576"/>
    </sheetView>
  </sheetViews>
  <sheetFormatPr defaultRowHeight="14.25"/>
  <sheetData>
    <row r="1" spans="4:21">
      <c r="D1" t="s">
        <v>329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336</v>
      </c>
      <c r="N1" t="s">
        <v>6</v>
      </c>
      <c r="O1" t="s">
        <v>4</v>
      </c>
      <c r="P1" t="s">
        <v>10</v>
      </c>
      <c r="Q1" t="s">
        <v>9</v>
      </c>
      <c r="R1" t="s">
        <v>8</v>
      </c>
      <c r="S1" t="s">
        <v>5</v>
      </c>
      <c r="T1" t="s">
        <v>7</v>
      </c>
      <c r="U1" t="s">
        <v>11</v>
      </c>
    </row>
    <row r="2" spans="4:21">
      <c r="D2">
        <v>69</v>
      </c>
      <c r="E2">
        <v>119</v>
      </c>
      <c r="F2">
        <v>248</v>
      </c>
      <c r="G2">
        <v>29</v>
      </c>
      <c r="H2">
        <v>55</v>
      </c>
      <c r="I2">
        <v>77</v>
      </c>
      <c r="J2">
        <v>460</v>
      </c>
      <c r="K2">
        <v>94</v>
      </c>
      <c r="N2">
        <v>18.062827225130889</v>
      </c>
      <c r="O2">
        <v>31.151832460732983</v>
      </c>
      <c r="P2">
        <v>64.921465968586389</v>
      </c>
      <c r="Q2">
        <v>7.5916230366492146</v>
      </c>
      <c r="R2">
        <v>14.397905759162303</v>
      </c>
      <c r="S2">
        <v>20.157068062827225</v>
      </c>
      <c r="T2">
        <v>120.41884816753927</v>
      </c>
      <c r="U2">
        <v>24.607329842931936</v>
      </c>
    </row>
    <row r="3" spans="4:21">
      <c r="D3">
        <v>160</v>
      </c>
      <c r="E3">
        <v>410</v>
      </c>
      <c r="F3">
        <v>869</v>
      </c>
      <c r="G3">
        <v>91</v>
      </c>
      <c r="H3">
        <v>147</v>
      </c>
      <c r="I3">
        <v>149</v>
      </c>
      <c r="J3">
        <v>404</v>
      </c>
      <c r="K3">
        <v>297</v>
      </c>
      <c r="N3">
        <v>36.231884057971016</v>
      </c>
      <c r="O3">
        <v>92.844202898550719</v>
      </c>
      <c r="P3">
        <v>196.78442028985506</v>
      </c>
      <c r="Q3">
        <v>20.606884057971016</v>
      </c>
      <c r="R3">
        <v>33.288043478260875</v>
      </c>
      <c r="S3">
        <v>33.740942028985508</v>
      </c>
      <c r="T3">
        <v>91.485507246376812</v>
      </c>
      <c r="U3">
        <v>67.255434782608688</v>
      </c>
    </row>
    <row r="4" spans="4:21">
      <c r="D4">
        <v>106</v>
      </c>
      <c r="E4">
        <v>240</v>
      </c>
      <c r="F4">
        <v>660</v>
      </c>
      <c r="G4">
        <v>49</v>
      </c>
      <c r="H4">
        <v>65</v>
      </c>
      <c r="I4">
        <v>51</v>
      </c>
      <c r="J4">
        <v>125</v>
      </c>
      <c r="K4">
        <v>200</v>
      </c>
      <c r="N4">
        <v>25.178147268408551</v>
      </c>
      <c r="O4">
        <v>57.007125890736347</v>
      </c>
      <c r="P4">
        <v>156.76959619952493</v>
      </c>
      <c r="Q4">
        <v>11.63895486935867</v>
      </c>
      <c r="R4">
        <v>15.439429928741092</v>
      </c>
      <c r="S4">
        <v>12.114014251781473</v>
      </c>
      <c r="T4">
        <v>29.691211401425175</v>
      </c>
      <c r="U4">
        <v>47.505938242280287</v>
      </c>
    </row>
    <row r="5" spans="4:21">
      <c r="D5">
        <v>214</v>
      </c>
      <c r="E5">
        <v>332</v>
      </c>
      <c r="F5">
        <v>1010</v>
      </c>
      <c r="G5">
        <v>110</v>
      </c>
      <c r="H5">
        <v>118</v>
      </c>
      <c r="I5">
        <v>129</v>
      </c>
      <c r="J5">
        <v>224</v>
      </c>
      <c r="K5">
        <v>338</v>
      </c>
      <c r="N5">
        <v>46.310322441030081</v>
      </c>
      <c r="O5">
        <v>71.845920796364425</v>
      </c>
      <c r="P5">
        <v>218.56740965159057</v>
      </c>
      <c r="Q5">
        <v>23.80437134819303</v>
      </c>
      <c r="R5">
        <v>25.535598355334344</v>
      </c>
      <c r="S5">
        <v>27.916035490153646</v>
      </c>
      <c r="T5">
        <v>48.474356199956723</v>
      </c>
      <c r="U5">
        <v>73.144341051720403</v>
      </c>
    </row>
    <row r="6" spans="4:21">
      <c r="D6">
        <v>82</v>
      </c>
      <c r="E6">
        <v>159</v>
      </c>
      <c r="F6">
        <v>548</v>
      </c>
      <c r="G6">
        <v>42</v>
      </c>
      <c r="H6">
        <v>34</v>
      </c>
      <c r="I6">
        <v>92</v>
      </c>
      <c r="J6">
        <v>154</v>
      </c>
      <c r="K6">
        <v>126</v>
      </c>
      <c r="N6">
        <v>19.426676143094053</v>
      </c>
      <c r="O6">
        <v>37.668798862828716</v>
      </c>
      <c r="P6">
        <v>129.82705520018953</v>
      </c>
      <c r="Q6">
        <v>9.9502487562189046</v>
      </c>
      <c r="R6">
        <v>8.054963278843875</v>
      </c>
      <c r="S6">
        <v>21.795782989812839</v>
      </c>
      <c r="T6">
        <v>36.484245439469319</v>
      </c>
      <c r="U6">
        <v>29.850746268656717</v>
      </c>
    </row>
    <row r="7" spans="4:21">
      <c r="D7">
        <v>77</v>
      </c>
      <c r="E7">
        <v>209</v>
      </c>
      <c r="F7">
        <v>532</v>
      </c>
      <c r="G7">
        <v>35</v>
      </c>
      <c r="H7">
        <v>71</v>
      </c>
      <c r="I7">
        <v>62</v>
      </c>
      <c r="J7">
        <v>143</v>
      </c>
      <c r="K7">
        <v>180</v>
      </c>
      <c r="N7">
        <v>18.096357226792009</v>
      </c>
      <c r="O7">
        <v>49.118683901292599</v>
      </c>
      <c r="P7">
        <v>125.02937720329024</v>
      </c>
      <c r="Q7">
        <v>8.2256169212690953</v>
      </c>
      <c r="R7">
        <v>16.686251468860164</v>
      </c>
      <c r="S7">
        <v>14.571092831962398</v>
      </c>
      <c r="T7">
        <v>33.607520564042304</v>
      </c>
      <c r="U7">
        <v>42.30317273795535</v>
      </c>
    </row>
    <row r="8" spans="4:21">
      <c r="D8">
        <v>107</v>
      </c>
      <c r="E8">
        <v>177</v>
      </c>
      <c r="F8">
        <v>534</v>
      </c>
      <c r="G8">
        <v>59</v>
      </c>
      <c r="H8">
        <v>77</v>
      </c>
      <c r="I8">
        <v>38</v>
      </c>
      <c r="J8">
        <v>146</v>
      </c>
      <c r="K8">
        <v>146</v>
      </c>
      <c r="N8">
        <v>23.301393728222997</v>
      </c>
      <c r="O8">
        <v>38.545296167247386</v>
      </c>
      <c r="P8">
        <v>116.28919860627178</v>
      </c>
      <c r="Q8">
        <v>12.848432055749129</v>
      </c>
      <c r="R8">
        <v>16.76829268292683</v>
      </c>
      <c r="S8">
        <v>8.2752613240418107</v>
      </c>
      <c r="T8">
        <v>31.794425087108017</v>
      </c>
      <c r="U8">
        <v>31.794425087108017</v>
      </c>
    </row>
    <row r="9" spans="4:21">
      <c r="D9">
        <v>128</v>
      </c>
      <c r="E9">
        <v>375</v>
      </c>
      <c r="F9">
        <v>1043</v>
      </c>
      <c r="G9">
        <v>64</v>
      </c>
      <c r="H9">
        <v>131</v>
      </c>
      <c r="I9">
        <v>82</v>
      </c>
      <c r="J9">
        <v>308</v>
      </c>
      <c r="K9">
        <v>422</v>
      </c>
      <c r="N9">
        <v>28.802880288028803</v>
      </c>
      <c r="O9">
        <v>84.383438343834385</v>
      </c>
      <c r="P9">
        <v>234.69846984698469</v>
      </c>
      <c r="Q9">
        <v>14.401440144014401</v>
      </c>
      <c r="R9">
        <v>29.477947794779478</v>
      </c>
      <c r="S9">
        <v>18.451845184518451</v>
      </c>
      <c r="T9">
        <v>69.306930693069319</v>
      </c>
      <c r="U9">
        <v>94.959495949594967</v>
      </c>
    </row>
    <row r="10" spans="4:21">
      <c r="D10">
        <v>105</v>
      </c>
      <c r="E10">
        <v>307</v>
      </c>
      <c r="F10">
        <v>702</v>
      </c>
      <c r="G10">
        <v>78</v>
      </c>
      <c r="H10">
        <v>91</v>
      </c>
      <c r="I10">
        <v>67</v>
      </c>
      <c r="J10">
        <v>199</v>
      </c>
      <c r="K10">
        <v>269</v>
      </c>
      <c r="N10">
        <v>24.054982817869416</v>
      </c>
      <c r="O10">
        <v>70.33218785796106</v>
      </c>
      <c r="P10">
        <v>160.82474226804126</v>
      </c>
      <c r="Q10">
        <v>17.869415807560138</v>
      </c>
      <c r="R10">
        <v>20.847651775486828</v>
      </c>
      <c r="S10">
        <v>15.349369988545245</v>
      </c>
      <c r="T10">
        <v>45.589919816723935</v>
      </c>
      <c r="U10">
        <v>61.626575028636886</v>
      </c>
    </row>
    <row r="11" spans="4:21">
      <c r="D11">
        <v>310</v>
      </c>
      <c r="E11">
        <v>415</v>
      </c>
      <c r="F11">
        <v>1395</v>
      </c>
      <c r="G11">
        <v>94</v>
      </c>
      <c r="H11">
        <v>274</v>
      </c>
      <c r="I11">
        <v>117</v>
      </c>
      <c r="J11">
        <v>745</v>
      </c>
      <c r="K11">
        <v>436</v>
      </c>
      <c r="N11">
        <v>69.993226461955302</v>
      </c>
      <c r="O11">
        <v>93.700609618424025</v>
      </c>
      <c r="P11">
        <v>314.96951907879884</v>
      </c>
      <c r="Q11">
        <v>21.223752540076767</v>
      </c>
      <c r="R11">
        <v>61.864980808308871</v>
      </c>
      <c r="S11">
        <v>26.416798374350869</v>
      </c>
      <c r="T11">
        <v>168.2095281101829</v>
      </c>
      <c r="U11">
        <v>98.442086249717775</v>
      </c>
    </row>
    <row r="12" spans="4:21">
      <c r="D12">
        <v>79</v>
      </c>
      <c r="E12">
        <v>177</v>
      </c>
      <c r="F12">
        <v>367</v>
      </c>
      <c r="G12">
        <v>43</v>
      </c>
      <c r="H12">
        <v>52</v>
      </c>
      <c r="I12">
        <v>71</v>
      </c>
      <c r="J12">
        <v>221</v>
      </c>
      <c r="K12">
        <v>99</v>
      </c>
      <c r="N12">
        <v>20.58363731109953</v>
      </c>
      <c r="O12">
        <v>46.117769671704018</v>
      </c>
      <c r="P12">
        <v>95.622720166753524</v>
      </c>
      <c r="Q12">
        <v>11.203751954142783</v>
      </c>
      <c r="R12">
        <v>13.54872329338197</v>
      </c>
      <c r="S12">
        <v>18.499218342886923</v>
      </c>
      <c r="T12">
        <v>57.582073996873376</v>
      </c>
      <c r="U12">
        <v>25.794684731631058</v>
      </c>
    </row>
    <row r="13" spans="4:21">
      <c r="D13">
        <v>99</v>
      </c>
      <c r="E13">
        <v>242</v>
      </c>
      <c r="F13">
        <v>696</v>
      </c>
      <c r="G13">
        <v>82</v>
      </c>
      <c r="H13">
        <v>88</v>
      </c>
      <c r="I13">
        <v>55</v>
      </c>
      <c r="J13">
        <v>184</v>
      </c>
      <c r="K13">
        <v>244</v>
      </c>
      <c r="N13">
        <v>24.911927528938097</v>
      </c>
      <c r="O13">
        <v>60.895822848515351</v>
      </c>
      <c r="P13">
        <v>175.13839959738297</v>
      </c>
      <c r="Q13">
        <v>20.634121791645697</v>
      </c>
      <c r="R13">
        <v>22.14393558127831</v>
      </c>
      <c r="S13">
        <v>13.839959738298944</v>
      </c>
      <c r="T13">
        <v>46.300956215400099</v>
      </c>
      <c r="U13">
        <v>61.399094111726221</v>
      </c>
    </row>
    <row r="14" spans="4:21">
      <c r="D14">
        <v>203</v>
      </c>
      <c r="E14">
        <v>295</v>
      </c>
      <c r="F14">
        <v>787</v>
      </c>
      <c r="G14">
        <v>72</v>
      </c>
      <c r="H14">
        <v>108</v>
      </c>
      <c r="I14">
        <v>101</v>
      </c>
      <c r="J14">
        <v>318</v>
      </c>
      <c r="K14">
        <v>339</v>
      </c>
      <c r="N14">
        <v>45.875706214689266</v>
      </c>
      <c r="O14">
        <v>66.666666666666671</v>
      </c>
      <c r="P14">
        <v>177.85310734463278</v>
      </c>
      <c r="Q14">
        <v>16.271186440677965</v>
      </c>
      <c r="R14">
        <v>24.406779661016948</v>
      </c>
      <c r="S14">
        <v>22.824858757062145</v>
      </c>
      <c r="T14">
        <v>71.864406779661024</v>
      </c>
      <c r="U14">
        <v>76.610169491525426</v>
      </c>
    </row>
    <row r="15" spans="4:21">
      <c r="D15">
        <v>122</v>
      </c>
      <c r="E15">
        <v>296</v>
      </c>
      <c r="F15">
        <v>760</v>
      </c>
      <c r="G15">
        <v>105</v>
      </c>
      <c r="H15">
        <v>118</v>
      </c>
      <c r="I15">
        <v>78</v>
      </c>
      <c r="J15">
        <v>178</v>
      </c>
      <c r="K15">
        <v>204</v>
      </c>
      <c r="N15">
        <v>21.313766596785467</v>
      </c>
      <c r="O15">
        <v>51.712089447938503</v>
      </c>
      <c r="P15">
        <v>132.77428371767994</v>
      </c>
      <c r="Q15">
        <v>18.343815513626836</v>
      </c>
      <c r="R15">
        <v>20.614954577218729</v>
      </c>
      <c r="S15">
        <v>13.626834381551362</v>
      </c>
      <c r="T15">
        <v>31.097134870719778</v>
      </c>
      <c r="U15">
        <v>35.639412997903563</v>
      </c>
    </row>
    <row r="16" spans="4:21">
      <c r="D16">
        <v>113</v>
      </c>
      <c r="E16">
        <v>152</v>
      </c>
      <c r="F16">
        <v>509</v>
      </c>
      <c r="G16">
        <v>42</v>
      </c>
      <c r="H16">
        <v>59</v>
      </c>
      <c r="I16">
        <v>61</v>
      </c>
      <c r="J16">
        <v>161</v>
      </c>
      <c r="K16">
        <v>201</v>
      </c>
      <c r="N16">
        <v>23.284566247681848</v>
      </c>
      <c r="O16">
        <v>31.320832474757879</v>
      </c>
      <c r="P16">
        <v>104.88357716876159</v>
      </c>
      <c r="Q16">
        <v>8.6544405522357302</v>
      </c>
      <c r="R16">
        <v>12.157428394807337</v>
      </c>
      <c r="S16">
        <v>12.569544611580465</v>
      </c>
      <c r="T16">
        <v>33.175355450236971</v>
      </c>
      <c r="U16">
        <v>41.417679785699569</v>
      </c>
    </row>
    <row r="17" spans="4:21">
      <c r="D17">
        <v>98</v>
      </c>
      <c r="E17">
        <v>154</v>
      </c>
      <c r="F17">
        <v>336</v>
      </c>
      <c r="G17">
        <v>51</v>
      </c>
      <c r="H17">
        <v>29</v>
      </c>
      <c r="I17">
        <v>47</v>
      </c>
      <c r="J17">
        <v>88</v>
      </c>
      <c r="K17">
        <v>125</v>
      </c>
      <c r="N17">
        <v>20.227038183694532</v>
      </c>
      <c r="O17">
        <v>31.785345717234264</v>
      </c>
      <c r="P17">
        <v>69.349845201238395</v>
      </c>
      <c r="Q17">
        <v>10.526315789473683</v>
      </c>
      <c r="R17">
        <v>5.9855521155830749</v>
      </c>
      <c r="S17">
        <v>9.7007223942208451</v>
      </c>
      <c r="T17">
        <v>18.163054695562437</v>
      </c>
      <c r="U17">
        <v>25.799793601651185</v>
      </c>
    </row>
    <row r="18" spans="4:21">
      <c r="D18">
        <v>177</v>
      </c>
      <c r="E18">
        <v>461</v>
      </c>
      <c r="F18">
        <v>1040</v>
      </c>
      <c r="G18">
        <v>71</v>
      </c>
      <c r="H18">
        <v>147</v>
      </c>
      <c r="I18">
        <v>188</v>
      </c>
      <c r="J18">
        <v>358</v>
      </c>
      <c r="K18">
        <v>413</v>
      </c>
      <c r="N18">
        <v>22.533418204964988</v>
      </c>
      <c r="O18">
        <v>58.688733290897517</v>
      </c>
      <c r="P18">
        <v>132.39974538510501</v>
      </c>
      <c r="Q18">
        <v>9.0388287714831321</v>
      </c>
      <c r="R18">
        <v>18.714194780394653</v>
      </c>
      <c r="S18">
        <v>23.933800127307446</v>
      </c>
      <c r="T18">
        <v>45.576066199872692</v>
      </c>
      <c r="U18">
        <v>52.577975811584977</v>
      </c>
    </row>
    <row r="19" spans="4:21">
      <c r="D19">
        <v>150</v>
      </c>
      <c r="E19">
        <v>248</v>
      </c>
      <c r="F19">
        <v>794</v>
      </c>
      <c r="G19">
        <v>52</v>
      </c>
      <c r="H19">
        <v>116</v>
      </c>
      <c r="I19">
        <v>86</v>
      </c>
      <c r="J19">
        <v>269</v>
      </c>
      <c r="K19">
        <v>128</v>
      </c>
      <c r="N19">
        <v>34.827025771999075</v>
      </c>
      <c r="O19">
        <v>57.580682609705129</v>
      </c>
      <c r="P19">
        <v>184.35105641978174</v>
      </c>
      <c r="Q19">
        <v>12.073368934293011</v>
      </c>
      <c r="R19">
        <v>26.93289993034595</v>
      </c>
      <c r="S19">
        <v>19.967494775946133</v>
      </c>
      <c r="T19">
        <v>62.456466217785</v>
      </c>
      <c r="U19">
        <v>29.719061992105875</v>
      </c>
    </row>
    <row r="20" spans="4:21">
      <c r="D20">
        <v>288</v>
      </c>
      <c r="E20">
        <v>366</v>
      </c>
      <c r="F20">
        <v>1011</v>
      </c>
      <c r="G20">
        <v>86</v>
      </c>
      <c r="H20">
        <v>103</v>
      </c>
      <c r="I20">
        <v>130</v>
      </c>
      <c r="J20">
        <v>304</v>
      </c>
      <c r="K20">
        <v>368</v>
      </c>
      <c r="N20">
        <v>33.317908375751962</v>
      </c>
      <c r="O20">
        <v>42.341508560851459</v>
      </c>
      <c r="P20">
        <v>116.95974086071263</v>
      </c>
      <c r="Q20">
        <v>9.9490976399814901</v>
      </c>
      <c r="R20">
        <v>11.915779731605737</v>
      </c>
      <c r="S20">
        <v>15.039333641832485</v>
      </c>
      <c r="T20">
        <v>35.168903285515967</v>
      </c>
      <c r="U20">
        <v>42.572882924571957</v>
      </c>
    </row>
    <row r="21" spans="4:21">
      <c r="D21">
        <v>184</v>
      </c>
      <c r="E21">
        <v>342</v>
      </c>
      <c r="F21">
        <v>858</v>
      </c>
      <c r="G21">
        <v>95</v>
      </c>
      <c r="H21">
        <v>128</v>
      </c>
      <c r="I21">
        <v>117</v>
      </c>
      <c r="J21">
        <v>245</v>
      </c>
      <c r="K21">
        <v>291</v>
      </c>
      <c r="N21">
        <v>38.397328881469114</v>
      </c>
      <c r="O21">
        <v>71.368948247078464</v>
      </c>
      <c r="P21">
        <v>179.04841402337229</v>
      </c>
      <c r="Q21">
        <v>19.824707846410686</v>
      </c>
      <c r="R21">
        <v>26.71118530884808</v>
      </c>
      <c r="S21">
        <v>24.415692821368946</v>
      </c>
      <c r="T21">
        <v>51.126878130217023</v>
      </c>
      <c r="U21">
        <v>60.72621035058431</v>
      </c>
    </row>
    <row r="22" spans="4:21">
      <c r="D22">
        <v>284</v>
      </c>
      <c r="E22">
        <v>604</v>
      </c>
      <c r="F22">
        <v>1601</v>
      </c>
      <c r="G22">
        <v>203</v>
      </c>
      <c r="H22">
        <v>207</v>
      </c>
      <c r="I22">
        <v>188</v>
      </c>
      <c r="J22">
        <v>699</v>
      </c>
      <c r="K22">
        <v>582</v>
      </c>
      <c r="N22">
        <v>33.36466165413534</v>
      </c>
      <c r="O22">
        <v>70.958646616541358</v>
      </c>
      <c r="P22">
        <v>188.0874060150376</v>
      </c>
      <c r="Q22">
        <v>23.848684210526319</v>
      </c>
      <c r="R22">
        <v>24.318609022556391</v>
      </c>
      <c r="S22">
        <v>22.086466165413533</v>
      </c>
      <c r="T22">
        <v>82.119360902255636</v>
      </c>
      <c r="U22">
        <v>68.374060150375939</v>
      </c>
    </row>
    <row r="23" spans="4:21">
      <c r="D23">
        <v>164</v>
      </c>
      <c r="E23">
        <v>392</v>
      </c>
      <c r="F23">
        <v>897</v>
      </c>
      <c r="G23">
        <v>89</v>
      </c>
      <c r="H23">
        <v>99</v>
      </c>
      <c r="I23">
        <v>101</v>
      </c>
      <c r="J23">
        <v>214</v>
      </c>
      <c r="K23">
        <v>294</v>
      </c>
      <c r="N23">
        <v>26.421781859191238</v>
      </c>
      <c r="O23">
        <v>63.154502980505889</v>
      </c>
      <c r="P23">
        <v>144.51425809569841</v>
      </c>
      <c r="Q23">
        <v>14.338649911390366</v>
      </c>
      <c r="R23">
        <v>15.949734171097147</v>
      </c>
      <c r="S23">
        <v>16.271951023038504</v>
      </c>
      <c r="T23">
        <v>34.47720315772515</v>
      </c>
      <c r="U23">
        <v>47.365877235379408</v>
      </c>
    </row>
    <row r="24" spans="4:21">
      <c r="D24">
        <v>177</v>
      </c>
      <c r="E24">
        <v>441</v>
      </c>
      <c r="F24">
        <v>805</v>
      </c>
      <c r="G24">
        <v>79</v>
      </c>
      <c r="H24">
        <v>97</v>
      </c>
      <c r="I24">
        <v>105</v>
      </c>
      <c r="J24">
        <v>244</v>
      </c>
      <c r="K24">
        <v>343</v>
      </c>
      <c r="N24">
        <v>24.782973956874827</v>
      </c>
      <c r="O24">
        <v>61.747409689162701</v>
      </c>
      <c r="P24">
        <v>112.71352562307477</v>
      </c>
      <c r="Q24">
        <v>11.061327359283114</v>
      </c>
      <c r="R24">
        <v>13.58162979557547</v>
      </c>
      <c r="S24">
        <v>14.701764211705404</v>
      </c>
      <c r="T24">
        <v>34.164099691963038</v>
      </c>
      <c r="U24">
        <v>48.025763091570987</v>
      </c>
    </row>
    <row r="25" spans="4:21">
      <c r="D25">
        <v>83</v>
      </c>
      <c r="E25">
        <v>129</v>
      </c>
      <c r="F25">
        <v>371</v>
      </c>
      <c r="G25">
        <v>52</v>
      </c>
      <c r="H25">
        <v>51</v>
      </c>
      <c r="I25">
        <v>58</v>
      </c>
      <c r="J25">
        <v>172</v>
      </c>
      <c r="K25">
        <v>130</v>
      </c>
      <c r="N25">
        <v>16.9977472865042</v>
      </c>
      <c r="O25">
        <v>26.418185541675197</v>
      </c>
      <c r="P25">
        <v>75.977882449313938</v>
      </c>
      <c r="Q25">
        <v>10.649191071062871</v>
      </c>
      <c r="R25">
        <v>10.444398935080894</v>
      </c>
      <c r="S25">
        <v>11.877943886954741</v>
      </c>
      <c r="T25">
        <v>35.224247388900267</v>
      </c>
      <c r="U25">
        <v>26.622977677657179</v>
      </c>
    </row>
    <row r="26" spans="4:21">
      <c r="D26">
        <v>143</v>
      </c>
      <c r="E26">
        <v>239</v>
      </c>
      <c r="F26">
        <v>499</v>
      </c>
      <c r="G26">
        <v>60</v>
      </c>
      <c r="H26">
        <v>98</v>
      </c>
      <c r="I26">
        <v>87</v>
      </c>
      <c r="J26">
        <v>249</v>
      </c>
      <c r="K26">
        <v>178</v>
      </c>
      <c r="N26">
        <v>28.709094559325436</v>
      </c>
      <c r="O26">
        <v>47.982332864886565</v>
      </c>
      <c r="P26">
        <v>100.18068660911464</v>
      </c>
      <c r="Q26">
        <v>12.045773940975709</v>
      </c>
      <c r="R26">
        <v>19.674764103593656</v>
      </c>
      <c r="S26">
        <v>17.466372214414775</v>
      </c>
      <c r="T26">
        <v>49.989961855049181</v>
      </c>
      <c r="U26">
        <v>35.735796024894597</v>
      </c>
    </row>
    <row r="27" spans="4:21">
      <c r="D27">
        <v>110</v>
      </c>
      <c r="E27">
        <v>159</v>
      </c>
      <c r="F27">
        <v>428</v>
      </c>
      <c r="G27">
        <v>26</v>
      </c>
      <c r="H27">
        <v>40</v>
      </c>
      <c r="I27">
        <v>73</v>
      </c>
      <c r="J27">
        <v>171</v>
      </c>
      <c r="K27">
        <v>125</v>
      </c>
      <c r="N27">
        <v>24.586499776486367</v>
      </c>
      <c r="O27">
        <v>35.53866785873938</v>
      </c>
      <c r="P27">
        <v>95.663835493965138</v>
      </c>
      <c r="Q27">
        <v>5.8113544926240506</v>
      </c>
      <c r="R27">
        <v>8.9405453732677689</v>
      </c>
      <c r="S27">
        <v>16.316495306213678</v>
      </c>
      <c r="T27">
        <v>38.220831470719716</v>
      </c>
      <c r="U27">
        <v>27.939204291461781</v>
      </c>
    </row>
    <row r="28" spans="4:21">
      <c r="D28">
        <v>93</v>
      </c>
      <c r="E28">
        <v>108</v>
      </c>
      <c r="F28">
        <v>209</v>
      </c>
      <c r="G28">
        <v>24</v>
      </c>
      <c r="H28">
        <v>26</v>
      </c>
      <c r="I28">
        <v>123</v>
      </c>
      <c r="J28">
        <v>75</v>
      </c>
      <c r="K28">
        <v>35</v>
      </c>
      <c r="N28">
        <v>36.413469068128421</v>
      </c>
      <c r="O28">
        <v>42.286609240407202</v>
      </c>
      <c r="P28">
        <v>81.832419733750982</v>
      </c>
      <c r="Q28">
        <v>9.3970242756460465</v>
      </c>
      <c r="R28">
        <v>10.180109631949882</v>
      </c>
      <c r="S28">
        <v>48.159749412685983</v>
      </c>
      <c r="T28">
        <v>29.365700861393893</v>
      </c>
      <c r="U28">
        <v>13.70399373531715</v>
      </c>
    </row>
    <row r="29" spans="4:21">
      <c r="D29">
        <v>319</v>
      </c>
      <c r="E29">
        <v>924</v>
      </c>
      <c r="F29">
        <v>2654</v>
      </c>
      <c r="G29">
        <v>227</v>
      </c>
      <c r="H29">
        <v>308</v>
      </c>
      <c r="I29">
        <v>178</v>
      </c>
      <c r="J29">
        <v>702</v>
      </c>
      <c r="K29">
        <v>986</v>
      </c>
      <c r="N29">
        <v>54.829838432451012</v>
      </c>
      <c r="O29">
        <v>158.81746304572016</v>
      </c>
      <c r="P29">
        <v>456.17050532829148</v>
      </c>
      <c r="Q29">
        <v>39.016844276383637</v>
      </c>
      <c r="R29">
        <v>52.939154348573396</v>
      </c>
      <c r="S29">
        <v>30.594706084565143</v>
      </c>
      <c r="T29">
        <v>120.66002062564456</v>
      </c>
      <c r="U29">
        <v>169.47404606393951</v>
      </c>
    </row>
    <row r="30" spans="4:21">
      <c r="D30">
        <v>376</v>
      </c>
      <c r="E30">
        <v>648</v>
      </c>
      <c r="F30">
        <v>2048</v>
      </c>
      <c r="G30">
        <v>287</v>
      </c>
      <c r="H30">
        <v>663</v>
      </c>
      <c r="I30">
        <v>144</v>
      </c>
      <c r="J30">
        <v>1421</v>
      </c>
      <c r="K30">
        <v>429</v>
      </c>
      <c r="N30">
        <v>57.395817432453065</v>
      </c>
      <c r="O30">
        <v>98.916196000610597</v>
      </c>
      <c r="P30">
        <v>312.62402686612734</v>
      </c>
      <c r="Q30">
        <v>43.810105327430925</v>
      </c>
      <c r="R30">
        <v>101.20592275988399</v>
      </c>
      <c r="S30">
        <v>21.981376889024578</v>
      </c>
      <c r="T30">
        <v>216.91344832849947</v>
      </c>
      <c r="U30">
        <v>65.486185315219046</v>
      </c>
    </row>
    <row r="31" spans="4:21">
      <c r="D31">
        <v>325</v>
      </c>
      <c r="E31">
        <v>711</v>
      </c>
      <c r="F31">
        <v>3023</v>
      </c>
      <c r="G31">
        <v>270</v>
      </c>
      <c r="H31">
        <v>912</v>
      </c>
      <c r="I31">
        <v>153</v>
      </c>
      <c r="J31">
        <v>1734</v>
      </c>
      <c r="K31">
        <v>630</v>
      </c>
      <c r="N31">
        <v>59.436722750548647</v>
      </c>
      <c r="O31">
        <v>130.02926115581565</v>
      </c>
      <c r="P31">
        <v>552.85296269202638</v>
      </c>
      <c r="Q31">
        <v>49.378200438917339</v>
      </c>
      <c r="R31">
        <v>166.78858814923188</v>
      </c>
      <c r="S31">
        <v>27.980980248719824</v>
      </c>
      <c r="T31">
        <v>317.117776152158</v>
      </c>
      <c r="U31">
        <v>115.21580102414046</v>
      </c>
    </row>
    <row r="32" spans="4:21">
      <c r="D32">
        <v>91</v>
      </c>
      <c r="E32">
        <v>159</v>
      </c>
      <c r="F32">
        <v>435</v>
      </c>
      <c r="G32">
        <v>65</v>
      </c>
      <c r="H32">
        <v>52</v>
      </c>
      <c r="I32">
        <v>28</v>
      </c>
      <c r="J32">
        <v>129</v>
      </c>
      <c r="K32">
        <v>143</v>
      </c>
      <c r="N32">
        <v>17.916912778105928</v>
      </c>
      <c r="O32">
        <v>31.305375073833428</v>
      </c>
      <c r="P32">
        <v>85.646780862374484</v>
      </c>
      <c r="Q32">
        <v>12.797794841504233</v>
      </c>
      <c r="R32">
        <v>10.238235873203386</v>
      </c>
      <c r="S32">
        <v>5.5128962394172083</v>
      </c>
      <c r="T32">
        <v>25.398700531600706</v>
      </c>
      <c r="U32">
        <v>28.155148651309315</v>
      </c>
    </row>
    <row r="33" spans="4:21">
      <c r="D33">
        <v>207</v>
      </c>
      <c r="E33">
        <v>606</v>
      </c>
      <c r="F33">
        <v>1623</v>
      </c>
      <c r="G33">
        <v>248</v>
      </c>
      <c r="H33">
        <v>338</v>
      </c>
      <c r="I33">
        <v>160</v>
      </c>
      <c r="J33">
        <v>763</v>
      </c>
      <c r="K33">
        <v>417</v>
      </c>
      <c r="N33">
        <v>33.365570599613157</v>
      </c>
      <c r="O33">
        <v>97.678916827853001</v>
      </c>
      <c r="P33">
        <v>261.60541586073498</v>
      </c>
      <c r="Q33">
        <v>39.974210186976144</v>
      </c>
      <c r="R33">
        <v>54.480980012894904</v>
      </c>
      <c r="S33">
        <v>25.789813023855576</v>
      </c>
      <c r="T33">
        <v>122.98517085751129</v>
      </c>
      <c r="U33">
        <v>67.214700193423596</v>
      </c>
    </row>
    <row r="34" spans="4:21">
      <c r="D34">
        <v>172</v>
      </c>
      <c r="E34">
        <v>199</v>
      </c>
      <c r="F34">
        <v>570</v>
      </c>
      <c r="G34">
        <v>113</v>
      </c>
      <c r="H34">
        <v>74</v>
      </c>
      <c r="I34">
        <v>71</v>
      </c>
      <c r="J34">
        <v>333</v>
      </c>
      <c r="K34">
        <v>159</v>
      </c>
      <c r="N34">
        <v>22.775423728813557</v>
      </c>
      <c r="O34">
        <v>26.350635593220339</v>
      </c>
      <c r="P34">
        <v>75.476694915254228</v>
      </c>
      <c r="Q34">
        <v>14.962923728813559</v>
      </c>
      <c r="R34">
        <v>9.7987288135593218</v>
      </c>
      <c r="S34">
        <v>9.4014830508474567</v>
      </c>
      <c r="T34">
        <v>44.094279661016948</v>
      </c>
      <c r="U34">
        <v>21.054025423728813</v>
      </c>
    </row>
    <row r="35" spans="4:21">
      <c r="D35">
        <v>208</v>
      </c>
      <c r="E35">
        <v>549</v>
      </c>
      <c r="F35">
        <v>1549</v>
      </c>
      <c r="G35">
        <v>218</v>
      </c>
      <c r="H35">
        <v>276</v>
      </c>
      <c r="I35">
        <v>131</v>
      </c>
      <c r="J35">
        <v>489</v>
      </c>
      <c r="K35">
        <v>433</v>
      </c>
      <c r="N35">
        <v>35.386185777475333</v>
      </c>
      <c r="O35">
        <v>93.399115345355568</v>
      </c>
      <c r="P35">
        <v>263.52500850629468</v>
      </c>
      <c r="Q35">
        <v>37.087444709084728</v>
      </c>
      <c r="R35">
        <v>46.954746512419192</v>
      </c>
      <c r="S35">
        <v>22.286492004083019</v>
      </c>
      <c r="T35">
        <v>83.191561755699226</v>
      </c>
      <c r="U35">
        <v>73.664511738686627</v>
      </c>
    </row>
    <row r="36" spans="4:21">
      <c r="D36">
        <v>350</v>
      </c>
      <c r="E36">
        <v>851</v>
      </c>
      <c r="F36">
        <v>3157</v>
      </c>
      <c r="G36">
        <v>254</v>
      </c>
      <c r="H36">
        <v>702</v>
      </c>
      <c r="I36">
        <v>175</v>
      </c>
      <c r="J36">
        <v>1323</v>
      </c>
      <c r="K36">
        <v>792</v>
      </c>
      <c r="N36">
        <v>65.213340786286565</v>
      </c>
      <c r="O36">
        <v>158.56158002608532</v>
      </c>
      <c r="P36">
        <v>588.2243338923048</v>
      </c>
      <c r="Q36">
        <v>47.326253027762249</v>
      </c>
      <c r="R36">
        <v>130.79932923420907</v>
      </c>
      <c r="S36">
        <v>32.606670393143283</v>
      </c>
      <c r="T36">
        <v>246.50642817216323</v>
      </c>
      <c r="U36">
        <v>147.56847400782561</v>
      </c>
    </row>
    <row r="37" spans="4:21">
      <c r="D37">
        <v>153</v>
      </c>
      <c r="E37">
        <v>324</v>
      </c>
      <c r="F37">
        <v>954</v>
      </c>
      <c r="G37">
        <v>73</v>
      </c>
      <c r="H37">
        <v>91</v>
      </c>
      <c r="I37">
        <v>90</v>
      </c>
      <c r="J37">
        <v>492</v>
      </c>
      <c r="K37">
        <v>426</v>
      </c>
      <c r="N37">
        <v>29.599535693557748</v>
      </c>
      <c r="O37">
        <v>62.681369704004645</v>
      </c>
      <c r="P37">
        <v>184.56181079512479</v>
      </c>
      <c r="Q37">
        <v>14.12265428516154</v>
      </c>
      <c r="R37">
        <v>17.604952602050687</v>
      </c>
      <c r="S37">
        <v>17.411491584445734</v>
      </c>
      <c r="T37">
        <v>95.182820661636683</v>
      </c>
      <c r="U37">
        <v>82.414393499709803</v>
      </c>
    </row>
    <row r="38" spans="4:21">
      <c r="D38">
        <v>207</v>
      </c>
      <c r="E38">
        <v>333</v>
      </c>
      <c r="F38">
        <v>745</v>
      </c>
      <c r="G38">
        <v>99</v>
      </c>
      <c r="H38">
        <v>87</v>
      </c>
      <c r="I38">
        <v>142</v>
      </c>
      <c r="J38">
        <v>272</v>
      </c>
      <c r="K38">
        <v>180</v>
      </c>
      <c r="N38">
        <v>25.451862781261525</v>
      </c>
      <c r="O38">
        <v>40.944300995942456</v>
      </c>
      <c r="P38">
        <v>91.60211484077216</v>
      </c>
      <c r="Q38">
        <v>12.172630025820732</v>
      </c>
      <c r="R38">
        <v>10.697159719660641</v>
      </c>
      <c r="S38">
        <v>17.459731956227714</v>
      </c>
      <c r="T38">
        <v>33.443993606295336</v>
      </c>
      <c r="U38">
        <v>22.132054592401328</v>
      </c>
    </row>
    <row r="39" spans="4:21">
      <c r="D39">
        <v>124</v>
      </c>
      <c r="E39">
        <v>117</v>
      </c>
      <c r="F39">
        <v>199</v>
      </c>
      <c r="G39">
        <v>31</v>
      </c>
      <c r="H39">
        <v>37</v>
      </c>
      <c r="I39">
        <v>100</v>
      </c>
      <c r="J39">
        <v>145</v>
      </c>
      <c r="K39">
        <v>28</v>
      </c>
      <c r="N39">
        <v>42.995839112343965</v>
      </c>
      <c r="O39">
        <v>40.568654646324553</v>
      </c>
      <c r="P39">
        <v>69.001386962552004</v>
      </c>
      <c r="Q39">
        <v>10.748959778085991</v>
      </c>
      <c r="R39">
        <v>12.829403606102634</v>
      </c>
      <c r="S39">
        <v>34.674063800277388</v>
      </c>
      <c r="T39">
        <v>50.277392510402215</v>
      </c>
      <c r="U39">
        <v>9.7087378640776691</v>
      </c>
    </row>
    <row r="40" spans="4:21">
      <c r="D40">
        <v>205</v>
      </c>
      <c r="E40">
        <v>417</v>
      </c>
      <c r="F40">
        <v>871</v>
      </c>
      <c r="G40">
        <v>102</v>
      </c>
      <c r="H40">
        <v>132</v>
      </c>
      <c r="I40">
        <v>142</v>
      </c>
      <c r="J40">
        <v>232</v>
      </c>
      <c r="K40">
        <v>259</v>
      </c>
      <c r="N40">
        <v>35.83916083916084</v>
      </c>
      <c r="O40">
        <v>72.902097902097893</v>
      </c>
      <c r="P40">
        <v>152.27272727272728</v>
      </c>
      <c r="Q40">
        <v>17.83216783216783</v>
      </c>
      <c r="R40">
        <v>23.076923076923077</v>
      </c>
      <c r="S40">
        <v>24.825174825174827</v>
      </c>
      <c r="T40">
        <v>40.55944055944056</v>
      </c>
      <c r="U40">
        <v>45.27972027972028</v>
      </c>
    </row>
    <row r="41" spans="4:21">
      <c r="D41">
        <v>178</v>
      </c>
      <c r="E41">
        <v>258</v>
      </c>
      <c r="F41">
        <v>766</v>
      </c>
      <c r="G41">
        <v>81</v>
      </c>
      <c r="H41">
        <v>86</v>
      </c>
      <c r="I41">
        <v>86</v>
      </c>
      <c r="J41">
        <v>248</v>
      </c>
      <c r="K41">
        <v>250</v>
      </c>
      <c r="N41">
        <v>29.971375652466744</v>
      </c>
      <c r="O41">
        <v>43.441656844586632</v>
      </c>
      <c r="P41">
        <v>128.9779424145479</v>
      </c>
      <c r="Q41">
        <v>13.638659707021382</v>
      </c>
      <c r="R41">
        <v>14.480552281528878</v>
      </c>
      <c r="S41">
        <v>14.480552281528878</v>
      </c>
      <c r="T41">
        <v>41.757871695571644</v>
      </c>
      <c r="U41">
        <v>42.094628725374648</v>
      </c>
    </row>
    <row r="42" spans="4:21">
      <c r="D42">
        <v>206</v>
      </c>
      <c r="E42">
        <v>133</v>
      </c>
      <c r="F42">
        <v>341</v>
      </c>
      <c r="G42">
        <v>35</v>
      </c>
      <c r="H42">
        <v>27</v>
      </c>
      <c r="I42">
        <v>73</v>
      </c>
      <c r="J42">
        <v>282</v>
      </c>
      <c r="K42">
        <v>80</v>
      </c>
      <c r="N42">
        <v>48.425011753643631</v>
      </c>
      <c r="O42">
        <v>31.264692054536905</v>
      </c>
      <c r="P42">
        <v>80.159849553361539</v>
      </c>
      <c r="Q42">
        <v>8.2275505406676057</v>
      </c>
      <c r="R42">
        <v>6.3469675599435824</v>
      </c>
      <c r="S42">
        <v>17.160319699106726</v>
      </c>
      <c r="T42">
        <v>66.29055007052186</v>
      </c>
      <c r="U42">
        <v>18.805829807240244</v>
      </c>
    </row>
    <row r="43" spans="4:21">
      <c r="D43">
        <v>146</v>
      </c>
      <c r="E43">
        <v>84</v>
      </c>
      <c r="F43">
        <v>198</v>
      </c>
      <c r="G43">
        <v>31</v>
      </c>
      <c r="H43">
        <v>31</v>
      </c>
      <c r="I43">
        <v>57</v>
      </c>
      <c r="J43">
        <v>184</v>
      </c>
      <c r="K43">
        <v>40</v>
      </c>
      <c r="N43">
        <v>65.295169946332734</v>
      </c>
      <c r="O43">
        <v>37.567084078711986</v>
      </c>
      <c r="P43">
        <v>88.550983899821105</v>
      </c>
      <c r="Q43">
        <v>13.864042933810376</v>
      </c>
      <c r="R43">
        <v>13.864042933810376</v>
      </c>
      <c r="S43">
        <v>25.491949910554563</v>
      </c>
      <c r="T43">
        <v>82.289803220035779</v>
      </c>
      <c r="U43">
        <v>17.889087656529515</v>
      </c>
    </row>
    <row r="44" spans="4:21">
      <c r="D44">
        <v>94</v>
      </c>
      <c r="E44">
        <v>36</v>
      </c>
      <c r="F44">
        <v>90</v>
      </c>
      <c r="G44">
        <v>13</v>
      </c>
      <c r="H44">
        <v>9</v>
      </c>
      <c r="I44">
        <v>30</v>
      </c>
      <c r="J44">
        <v>89</v>
      </c>
      <c r="K44">
        <v>11</v>
      </c>
      <c r="N44">
        <v>42.688465031789285</v>
      </c>
      <c r="O44">
        <v>16.348773841961851</v>
      </c>
      <c r="P44">
        <v>40.871934604904631</v>
      </c>
      <c r="Q44">
        <v>5.9037238873751132</v>
      </c>
      <c r="R44">
        <v>4.0871934604904627</v>
      </c>
      <c r="S44">
        <v>13.623978201634877</v>
      </c>
      <c r="T44">
        <v>40.417801998183471</v>
      </c>
      <c r="U44">
        <v>4.995458673932788</v>
      </c>
    </row>
    <row r="45" spans="4:21">
      <c r="D45">
        <v>212</v>
      </c>
      <c r="E45">
        <v>715</v>
      </c>
      <c r="F45">
        <v>2031</v>
      </c>
      <c r="G45">
        <v>234</v>
      </c>
      <c r="H45">
        <v>312</v>
      </c>
      <c r="I45">
        <v>155</v>
      </c>
      <c r="J45">
        <v>913</v>
      </c>
      <c r="K45">
        <v>572</v>
      </c>
      <c r="N45">
        <v>24.908941369991773</v>
      </c>
      <c r="O45">
        <v>84.008929620491131</v>
      </c>
      <c r="P45">
        <v>238.6323581247797</v>
      </c>
      <c r="Q45">
        <v>27.493831512160735</v>
      </c>
      <c r="R45">
        <v>36.658442016214316</v>
      </c>
      <c r="S45">
        <v>18.21172600164493</v>
      </c>
      <c r="T45">
        <v>107.27294090001175</v>
      </c>
      <c r="U45">
        <v>67.207143696392905</v>
      </c>
    </row>
    <row r="46" spans="4:21">
      <c r="D46">
        <v>222</v>
      </c>
      <c r="E46">
        <v>371</v>
      </c>
      <c r="F46">
        <v>1048</v>
      </c>
      <c r="G46">
        <v>66</v>
      </c>
      <c r="H46">
        <v>271</v>
      </c>
      <c r="I46">
        <v>120</v>
      </c>
      <c r="J46">
        <v>1160</v>
      </c>
      <c r="K46">
        <v>220</v>
      </c>
      <c r="N46">
        <v>33.050468959356856</v>
      </c>
      <c r="O46">
        <v>55.232990918564838</v>
      </c>
      <c r="P46">
        <v>156.0220336459729</v>
      </c>
      <c r="Q46">
        <v>9.8258150960250106</v>
      </c>
      <c r="R46">
        <v>40.345392288223913</v>
      </c>
      <c r="S46">
        <v>17.865118356409109</v>
      </c>
      <c r="T46">
        <v>172.69614411195474</v>
      </c>
      <c r="U46">
        <v>32.752716986750038</v>
      </c>
    </row>
    <row r="47" spans="4:21">
      <c r="D47">
        <v>319</v>
      </c>
      <c r="E47">
        <v>857</v>
      </c>
      <c r="F47">
        <v>2790</v>
      </c>
      <c r="G47">
        <v>160</v>
      </c>
      <c r="H47">
        <v>919</v>
      </c>
      <c r="I47">
        <v>183</v>
      </c>
      <c r="J47">
        <v>2329</v>
      </c>
      <c r="K47">
        <v>565</v>
      </c>
      <c r="N47">
        <v>47.364513734224197</v>
      </c>
      <c r="O47">
        <v>127.24573125463995</v>
      </c>
      <c r="P47">
        <v>414.25389755011139</v>
      </c>
      <c r="Q47">
        <v>23.756495916852263</v>
      </c>
      <c r="R47">
        <v>136.4513734224202</v>
      </c>
      <c r="S47">
        <v>27.171492204899778</v>
      </c>
      <c r="T47">
        <v>345.80549368968076</v>
      </c>
      <c r="U47">
        <v>83.890126206384551</v>
      </c>
    </row>
    <row r="48" spans="4:21">
      <c r="D48">
        <v>70</v>
      </c>
      <c r="E48">
        <v>224</v>
      </c>
      <c r="F48">
        <v>720</v>
      </c>
      <c r="G48">
        <v>82</v>
      </c>
      <c r="H48">
        <v>136</v>
      </c>
      <c r="I48">
        <v>72</v>
      </c>
      <c r="J48">
        <v>541</v>
      </c>
      <c r="K48">
        <v>163</v>
      </c>
      <c r="N48">
        <v>14.474772539288669</v>
      </c>
      <c r="O48">
        <v>46.319272125723735</v>
      </c>
      <c r="P48">
        <v>148.8833746898263</v>
      </c>
      <c r="Q48">
        <v>16.95616211745244</v>
      </c>
      <c r="R48">
        <v>28.122415219189413</v>
      </c>
      <c r="S48">
        <v>14.88833746898263</v>
      </c>
      <c r="T48">
        <v>111.86931348221671</v>
      </c>
      <c r="U48">
        <v>33.705541770057899</v>
      </c>
    </row>
    <row r="49" spans="4:21">
      <c r="D49">
        <v>62</v>
      </c>
      <c r="E49">
        <v>57</v>
      </c>
      <c r="F49">
        <v>149</v>
      </c>
      <c r="G49">
        <v>18</v>
      </c>
      <c r="H49">
        <v>38</v>
      </c>
      <c r="I49">
        <v>22</v>
      </c>
      <c r="J49">
        <v>111</v>
      </c>
      <c r="K49">
        <v>26</v>
      </c>
      <c r="N49">
        <v>27.592345349354694</v>
      </c>
      <c r="O49">
        <v>25.367156208277702</v>
      </c>
      <c r="P49">
        <v>66.310636404094353</v>
      </c>
      <c r="Q49">
        <v>8.0106809078771697</v>
      </c>
      <c r="R49">
        <v>16.911437472185135</v>
      </c>
      <c r="S49">
        <v>9.7908322207387641</v>
      </c>
      <c r="T49">
        <v>49.399198931909211</v>
      </c>
      <c r="U49">
        <v>11.570983533600357</v>
      </c>
    </row>
    <row r="50" spans="4:21">
      <c r="D50">
        <v>72</v>
      </c>
      <c r="E50">
        <v>72</v>
      </c>
      <c r="F50">
        <v>150</v>
      </c>
      <c r="G50">
        <v>11</v>
      </c>
      <c r="H50">
        <v>23</v>
      </c>
      <c r="I50">
        <v>35</v>
      </c>
      <c r="J50">
        <v>138</v>
      </c>
      <c r="K50">
        <v>66</v>
      </c>
      <c r="N50">
        <v>28.91566265060241</v>
      </c>
      <c r="O50">
        <v>28.91566265060241</v>
      </c>
      <c r="P50">
        <v>60.24096385542169</v>
      </c>
      <c r="Q50">
        <v>4.4176706827309236</v>
      </c>
      <c r="R50">
        <v>9.236947791164658</v>
      </c>
      <c r="S50">
        <v>14.056224899598392</v>
      </c>
      <c r="T50">
        <v>55.421686746987952</v>
      </c>
      <c r="U50">
        <v>26.506024096385541</v>
      </c>
    </row>
    <row r="51" spans="4:21">
      <c r="D51">
        <v>157</v>
      </c>
      <c r="E51">
        <v>236</v>
      </c>
      <c r="F51">
        <v>578</v>
      </c>
      <c r="G51">
        <v>72</v>
      </c>
      <c r="H51">
        <v>65</v>
      </c>
      <c r="I51">
        <v>54</v>
      </c>
      <c r="J51">
        <v>246</v>
      </c>
      <c r="K51">
        <v>183</v>
      </c>
      <c r="N51">
        <v>30.694037145650046</v>
      </c>
      <c r="O51">
        <v>46.138807429130011</v>
      </c>
      <c r="P51">
        <v>113.00097751710655</v>
      </c>
      <c r="Q51">
        <v>14.07624633431085</v>
      </c>
      <c r="R51">
        <v>12.707722385141741</v>
      </c>
      <c r="S51">
        <v>10.557184750733137</v>
      </c>
      <c r="T51">
        <v>48.093841642228739</v>
      </c>
      <c r="U51">
        <v>35.777126099706742</v>
      </c>
    </row>
    <row r="52" spans="4:21">
      <c r="D52">
        <v>186</v>
      </c>
      <c r="E52">
        <v>152</v>
      </c>
      <c r="F52">
        <v>324</v>
      </c>
      <c r="G52">
        <v>27</v>
      </c>
      <c r="H52">
        <v>27</v>
      </c>
      <c r="I52">
        <v>95</v>
      </c>
      <c r="J52">
        <v>157</v>
      </c>
      <c r="K52">
        <v>85</v>
      </c>
      <c r="N52">
        <v>34.636871508379883</v>
      </c>
      <c r="O52">
        <v>28.305400372439479</v>
      </c>
      <c r="P52">
        <v>60.335195530726253</v>
      </c>
      <c r="Q52">
        <v>5.027932960893855</v>
      </c>
      <c r="R52">
        <v>5.027932960893855</v>
      </c>
      <c r="S52">
        <v>17.690875232774673</v>
      </c>
      <c r="T52">
        <v>29.236499068901303</v>
      </c>
      <c r="U52">
        <v>15.828677839851025</v>
      </c>
    </row>
    <row r="53" spans="4:21">
      <c r="D53">
        <v>74</v>
      </c>
      <c r="E53">
        <v>67</v>
      </c>
      <c r="F53">
        <v>210</v>
      </c>
      <c r="G53">
        <v>18</v>
      </c>
      <c r="H53">
        <v>31</v>
      </c>
      <c r="I53">
        <v>47</v>
      </c>
      <c r="J53">
        <v>70</v>
      </c>
      <c r="K53">
        <v>67</v>
      </c>
      <c r="N53">
        <v>31.732418524871353</v>
      </c>
      <c r="O53">
        <v>28.730703259005146</v>
      </c>
      <c r="P53">
        <v>90.051457975986281</v>
      </c>
      <c r="Q53">
        <v>7.7186963979416809</v>
      </c>
      <c r="R53">
        <v>13.293310463121783</v>
      </c>
      <c r="S53">
        <v>20.154373927958833</v>
      </c>
      <c r="T53">
        <v>30.017152658662091</v>
      </c>
      <c r="U53">
        <v>28.730703259005146</v>
      </c>
    </row>
    <row r="54" spans="4:21">
      <c r="D54">
        <v>107</v>
      </c>
      <c r="E54">
        <v>77</v>
      </c>
      <c r="F54">
        <v>163</v>
      </c>
      <c r="G54">
        <v>23</v>
      </c>
      <c r="H54">
        <v>20</v>
      </c>
      <c r="I54">
        <v>122</v>
      </c>
      <c r="J54">
        <v>122</v>
      </c>
      <c r="K54">
        <v>23</v>
      </c>
      <c r="N54">
        <v>40.119985001874767</v>
      </c>
      <c r="O54">
        <v>28.871391076115486</v>
      </c>
      <c r="P54">
        <v>61.117360329958757</v>
      </c>
      <c r="Q54">
        <v>8.6239220097487816</v>
      </c>
      <c r="R54">
        <v>7.4990626171728536</v>
      </c>
      <c r="S54">
        <v>45.744281964754407</v>
      </c>
      <c r="T54">
        <v>45.744281964754407</v>
      </c>
      <c r="U54">
        <v>8.6239220097487816</v>
      </c>
    </row>
    <row r="55" spans="4:21">
      <c r="D55">
        <v>92</v>
      </c>
      <c r="E55">
        <v>49</v>
      </c>
      <c r="F55">
        <v>112</v>
      </c>
      <c r="G55">
        <v>8</v>
      </c>
      <c r="H55">
        <v>9</v>
      </c>
      <c r="I55">
        <v>23</v>
      </c>
      <c r="J55">
        <v>93</v>
      </c>
      <c r="K55">
        <v>36</v>
      </c>
      <c r="N55">
        <v>45.297882816346629</v>
      </c>
      <c r="O55">
        <v>24.126046282619399</v>
      </c>
      <c r="P55">
        <v>55.145248645987195</v>
      </c>
      <c r="Q55">
        <v>3.9389463318562288</v>
      </c>
      <c r="R55">
        <v>4.431314623338257</v>
      </c>
      <c r="S55">
        <v>11.324470704086657</v>
      </c>
      <c r="T55">
        <v>45.790251107828652</v>
      </c>
      <c r="U55">
        <v>17.725258493353028</v>
      </c>
    </row>
    <row r="56" spans="4:21">
      <c r="D56">
        <v>61</v>
      </c>
      <c r="E56">
        <v>58</v>
      </c>
      <c r="F56">
        <v>217</v>
      </c>
      <c r="G56">
        <v>17</v>
      </c>
      <c r="H56">
        <v>14</v>
      </c>
      <c r="I56">
        <v>66</v>
      </c>
      <c r="J56">
        <v>121</v>
      </c>
      <c r="K56">
        <v>36</v>
      </c>
      <c r="N56">
        <v>25.630252100840334</v>
      </c>
      <c r="O56">
        <v>24.369747899159663</v>
      </c>
      <c r="P56">
        <v>91.17647058823529</v>
      </c>
      <c r="Q56">
        <v>7.1428571428571423</v>
      </c>
      <c r="R56">
        <v>5.8823529411764701</v>
      </c>
      <c r="S56">
        <v>27.731092436974787</v>
      </c>
      <c r="T56">
        <v>50.840336134453779</v>
      </c>
      <c r="U56">
        <v>15.126050420168067</v>
      </c>
    </row>
    <row r="57" spans="4:21">
      <c r="D57">
        <v>132</v>
      </c>
      <c r="E57">
        <v>429</v>
      </c>
      <c r="F57">
        <v>1223</v>
      </c>
      <c r="G57">
        <v>77</v>
      </c>
      <c r="H57">
        <v>132</v>
      </c>
      <c r="I57">
        <v>96</v>
      </c>
      <c r="J57">
        <v>331</v>
      </c>
      <c r="K57">
        <v>362</v>
      </c>
      <c r="N57">
        <v>26.802030456852794</v>
      </c>
      <c r="O57">
        <v>87.10659898477158</v>
      </c>
      <c r="P57">
        <v>248.32487309644671</v>
      </c>
      <c r="Q57">
        <v>15.634517766497463</v>
      </c>
      <c r="R57">
        <v>26.802030456852794</v>
      </c>
      <c r="S57">
        <v>19.492385786802032</v>
      </c>
      <c r="T57">
        <v>67.208121827411162</v>
      </c>
      <c r="U57">
        <v>73.502538071065999</v>
      </c>
    </row>
    <row r="58" spans="4:21">
      <c r="D58">
        <v>135</v>
      </c>
      <c r="E58">
        <v>141</v>
      </c>
      <c r="F58">
        <v>305</v>
      </c>
      <c r="G58">
        <v>30</v>
      </c>
      <c r="H58">
        <v>172</v>
      </c>
      <c r="I58">
        <v>87</v>
      </c>
      <c r="J58">
        <v>254</v>
      </c>
      <c r="K58">
        <v>37</v>
      </c>
      <c r="N58">
        <v>59.576345984112976</v>
      </c>
      <c r="O58">
        <v>62.224183583406891</v>
      </c>
      <c r="P58">
        <v>134.59841129744044</v>
      </c>
      <c r="Q58">
        <v>13.23918799646955</v>
      </c>
      <c r="R58">
        <v>75.904677846425415</v>
      </c>
      <c r="S58">
        <v>38.393645189761699</v>
      </c>
      <c r="T58">
        <v>112.09179170344218</v>
      </c>
      <c r="U58">
        <v>16.328331862312446</v>
      </c>
    </row>
    <row r="59" spans="4:21">
      <c r="D59">
        <v>167</v>
      </c>
      <c r="E59">
        <v>210</v>
      </c>
      <c r="F59">
        <v>429</v>
      </c>
      <c r="G59">
        <v>76</v>
      </c>
      <c r="H59">
        <v>78</v>
      </c>
      <c r="I59">
        <v>102</v>
      </c>
      <c r="J59">
        <v>187</v>
      </c>
      <c r="K59">
        <v>85</v>
      </c>
      <c r="N59">
        <v>35.239502004642326</v>
      </c>
      <c r="O59">
        <v>44.313146233382568</v>
      </c>
      <c r="P59">
        <v>90.525427305338681</v>
      </c>
      <c r="Q59">
        <v>16.037138636843217</v>
      </c>
      <c r="R59">
        <v>16.459168600970667</v>
      </c>
      <c r="S59">
        <v>21.523528170500107</v>
      </c>
      <c r="T59">
        <v>39.459801645916855</v>
      </c>
      <c r="U59">
        <v>17.936273475416755</v>
      </c>
    </row>
    <row r="60" spans="4:21">
      <c r="D60">
        <v>187</v>
      </c>
      <c r="E60">
        <v>92</v>
      </c>
      <c r="F60">
        <v>160</v>
      </c>
      <c r="G60">
        <v>31</v>
      </c>
      <c r="H60">
        <v>20</v>
      </c>
      <c r="I60">
        <v>66</v>
      </c>
      <c r="J60">
        <v>188</v>
      </c>
      <c r="K60">
        <v>20</v>
      </c>
      <c r="N60">
        <v>39.031517428511791</v>
      </c>
      <c r="O60">
        <v>19.202671676059278</v>
      </c>
      <c r="P60">
        <v>33.395950740972658</v>
      </c>
      <c r="Q60">
        <v>6.4704654560634527</v>
      </c>
      <c r="R60">
        <v>4.1744938426215823</v>
      </c>
      <c r="S60">
        <v>13.775829680651221</v>
      </c>
      <c r="T60">
        <v>39.240242120642876</v>
      </c>
      <c r="U60">
        <v>4.1744938426215823</v>
      </c>
    </row>
    <row r="61" spans="4:21">
      <c r="D61">
        <v>157</v>
      </c>
      <c r="E61">
        <v>62</v>
      </c>
      <c r="F61">
        <v>172</v>
      </c>
      <c r="G61">
        <v>7</v>
      </c>
      <c r="H61">
        <v>11</v>
      </c>
      <c r="I61">
        <v>66</v>
      </c>
      <c r="J61">
        <v>183</v>
      </c>
      <c r="K61">
        <v>41</v>
      </c>
      <c r="N61">
        <v>64.238952536824883</v>
      </c>
      <c r="O61">
        <v>25.368248772504092</v>
      </c>
      <c r="P61">
        <v>70.376432078559745</v>
      </c>
      <c r="Q61">
        <v>2.8641571194762685</v>
      </c>
      <c r="R61">
        <v>4.5008183306055649</v>
      </c>
      <c r="S61">
        <v>27.004909983633386</v>
      </c>
      <c r="T61">
        <v>74.877250409165299</v>
      </c>
      <c r="U61">
        <v>16.775777414075286</v>
      </c>
    </row>
    <row r="62" spans="4:21">
      <c r="D62">
        <v>173</v>
      </c>
      <c r="E62">
        <v>508</v>
      </c>
      <c r="F62">
        <v>1028</v>
      </c>
      <c r="G62">
        <v>123</v>
      </c>
      <c r="H62">
        <v>175</v>
      </c>
      <c r="I62">
        <v>74</v>
      </c>
      <c r="J62">
        <v>368</v>
      </c>
      <c r="K62">
        <v>348</v>
      </c>
      <c r="N62">
        <v>27.244094488188974</v>
      </c>
      <c r="O62">
        <v>80</v>
      </c>
      <c r="P62">
        <v>161.88976377952756</v>
      </c>
      <c r="Q62">
        <v>19.370078740157478</v>
      </c>
      <c r="R62">
        <v>27.559055118110237</v>
      </c>
      <c r="S62">
        <v>11.653543307086613</v>
      </c>
      <c r="T62">
        <v>57.952755905511815</v>
      </c>
      <c r="U62">
        <v>54.803149606299215</v>
      </c>
    </row>
    <row r="63" spans="4:21">
      <c r="D63">
        <v>127</v>
      </c>
      <c r="E63">
        <v>244</v>
      </c>
      <c r="F63">
        <v>477</v>
      </c>
      <c r="G63">
        <v>57</v>
      </c>
      <c r="H63">
        <v>116</v>
      </c>
      <c r="I63">
        <v>64</v>
      </c>
      <c r="J63">
        <v>321</v>
      </c>
      <c r="K63">
        <v>162</v>
      </c>
      <c r="N63">
        <v>29.148496672022034</v>
      </c>
      <c r="O63">
        <v>56.001836125774609</v>
      </c>
      <c r="P63">
        <v>109.47899931145282</v>
      </c>
      <c r="Q63">
        <v>13.082396144135872</v>
      </c>
      <c r="R63">
        <v>26.623823731925636</v>
      </c>
      <c r="S63">
        <v>14.68900619692449</v>
      </c>
      <c r="T63">
        <v>73.674546706449391</v>
      </c>
      <c r="U63">
        <v>37.181546935965116</v>
      </c>
    </row>
    <row r="64" spans="4:21">
      <c r="D64">
        <v>107</v>
      </c>
      <c r="E64">
        <v>59</v>
      </c>
      <c r="F64">
        <v>181</v>
      </c>
      <c r="G64">
        <v>23</v>
      </c>
      <c r="H64">
        <v>16</v>
      </c>
      <c r="I64">
        <v>35</v>
      </c>
      <c r="J64">
        <v>103</v>
      </c>
      <c r="K64">
        <v>17</v>
      </c>
      <c r="N64">
        <v>44.06919275123559</v>
      </c>
      <c r="O64">
        <v>24.299835255354203</v>
      </c>
      <c r="P64">
        <v>74.546952224052717</v>
      </c>
      <c r="Q64">
        <v>9.4728171334431632</v>
      </c>
      <c r="R64">
        <v>6.5897858319604614</v>
      </c>
      <c r="S64">
        <v>14.415156507413508</v>
      </c>
      <c r="T64">
        <v>42.421746293245469</v>
      </c>
      <c r="U64">
        <v>7.0016474464579899</v>
      </c>
    </row>
    <row r="65" spans="4:21">
      <c r="D65">
        <v>158</v>
      </c>
      <c r="E65">
        <v>170</v>
      </c>
      <c r="F65">
        <v>617</v>
      </c>
      <c r="G65">
        <v>64</v>
      </c>
      <c r="H65">
        <v>75</v>
      </c>
      <c r="I65">
        <v>88</v>
      </c>
      <c r="J65">
        <v>340</v>
      </c>
      <c r="K65">
        <v>200</v>
      </c>
      <c r="N65">
        <v>20.880137438879345</v>
      </c>
      <c r="O65">
        <v>22.465970662085372</v>
      </c>
      <c r="P65">
        <v>81.538258226509839</v>
      </c>
      <c r="Q65">
        <v>8.4577771904321395</v>
      </c>
      <c r="R65">
        <v>9.9114576450376646</v>
      </c>
      <c r="S65">
        <v>11.629443636844192</v>
      </c>
      <c r="T65">
        <v>44.931941324170744</v>
      </c>
      <c r="U65">
        <v>26.430553720100438</v>
      </c>
    </row>
    <row r="66" spans="4:21">
      <c r="D66">
        <v>110</v>
      </c>
      <c r="E66">
        <v>52</v>
      </c>
      <c r="F66">
        <v>182</v>
      </c>
      <c r="G66">
        <v>7</v>
      </c>
      <c r="H66">
        <v>9</v>
      </c>
      <c r="I66">
        <v>48</v>
      </c>
      <c r="J66">
        <v>112</v>
      </c>
      <c r="K66">
        <v>36</v>
      </c>
      <c r="N66">
        <v>52.256532066508314</v>
      </c>
      <c r="O66">
        <v>24.703087885985749</v>
      </c>
      <c r="P66">
        <v>86.460807600950119</v>
      </c>
      <c r="Q66">
        <v>3.3254156769596199</v>
      </c>
      <c r="R66">
        <v>4.2755344418052257</v>
      </c>
      <c r="S66">
        <v>22.802850356294538</v>
      </c>
      <c r="T66">
        <v>53.206650831353919</v>
      </c>
      <c r="U66">
        <v>17.102137767220903</v>
      </c>
    </row>
    <row r="67" spans="4:21">
      <c r="D67">
        <v>59</v>
      </c>
      <c r="E67">
        <v>142</v>
      </c>
      <c r="F67">
        <v>446</v>
      </c>
      <c r="G67">
        <v>45</v>
      </c>
      <c r="H67">
        <v>53</v>
      </c>
      <c r="I67">
        <v>32</v>
      </c>
      <c r="J67">
        <v>109</v>
      </c>
      <c r="K67">
        <v>194</v>
      </c>
      <c r="N67">
        <v>22.39089184060721</v>
      </c>
      <c r="O67">
        <v>53.889943074003789</v>
      </c>
      <c r="P67">
        <v>169.25996204933585</v>
      </c>
      <c r="Q67">
        <v>17.077798861480076</v>
      </c>
      <c r="R67">
        <v>20.113851992409867</v>
      </c>
      <c r="S67">
        <v>12.144212523719165</v>
      </c>
      <c r="T67">
        <v>41.366223908918407</v>
      </c>
      <c r="U67">
        <v>73.624288425047439</v>
      </c>
    </row>
    <row r="68" spans="4:21">
      <c r="D68">
        <v>167</v>
      </c>
      <c r="E68">
        <v>136</v>
      </c>
      <c r="F68">
        <v>308</v>
      </c>
      <c r="G68">
        <v>41</v>
      </c>
      <c r="H68">
        <v>33</v>
      </c>
      <c r="I68">
        <v>56</v>
      </c>
      <c r="J68">
        <v>297</v>
      </c>
      <c r="K68">
        <v>98</v>
      </c>
      <c r="N68">
        <v>37.460744728577836</v>
      </c>
      <c r="O68">
        <v>30.50695379093764</v>
      </c>
      <c r="P68">
        <v>69.089277703005834</v>
      </c>
      <c r="Q68">
        <v>9.1969493046209063</v>
      </c>
      <c r="R68">
        <v>7.4024226110363394</v>
      </c>
      <c r="S68">
        <v>12.56168685509197</v>
      </c>
      <c r="T68">
        <v>66.621803499327058</v>
      </c>
      <c r="U68">
        <v>21.982951996410947</v>
      </c>
    </row>
    <row r="69" spans="4:21">
      <c r="D69">
        <v>54</v>
      </c>
      <c r="E69">
        <v>88</v>
      </c>
      <c r="F69">
        <v>205</v>
      </c>
      <c r="G69">
        <v>34</v>
      </c>
      <c r="H69">
        <v>32</v>
      </c>
      <c r="I69">
        <v>41</v>
      </c>
      <c r="J69">
        <v>200</v>
      </c>
      <c r="K69">
        <v>54</v>
      </c>
      <c r="N69">
        <v>23.156089193825043</v>
      </c>
      <c r="O69">
        <v>37.735849056603769</v>
      </c>
      <c r="P69">
        <v>87.907375643224711</v>
      </c>
      <c r="Q69">
        <v>14.579759862778731</v>
      </c>
      <c r="R69">
        <v>13.722126929674099</v>
      </c>
      <c r="S69">
        <v>17.581475128644939</v>
      </c>
      <c r="T69">
        <v>85.763293310463112</v>
      </c>
      <c r="U69">
        <v>23.156089193825043</v>
      </c>
    </row>
    <row r="70" spans="4:21">
      <c r="D70">
        <v>105</v>
      </c>
      <c r="E70">
        <v>63</v>
      </c>
      <c r="F70">
        <v>146</v>
      </c>
      <c r="G70">
        <v>12</v>
      </c>
      <c r="H70">
        <v>17</v>
      </c>
      <c r="I70">
        <v>31</v>
      </c>
      <c r="J70">
        <v>87</v>
      </c>
      <c r="K70">
        <v>31</v>
      </c>
      <c r="N70">
        <v>42.424242424242429</v>
      </c>
      <c r="O70">
        <v>25.454545454545457</v>
      </c>
      <c r="P70">
        <v>58.98989898989899</v>
      </c>
      <c r="Q70">
        <v>4.8484848484848486</v>
      </c>
      <c r="R70">
        <v>6.8686868686868685</v>
      </c>
      <c r="S70">
        <v>12.525252525252526</v>
      </c>
      <c r="T70">
        <v>35.151515151515149</v>
      </c>
      <c r="U70">
        <v>12.525252525252526</v>
      </c>
    </row>
    <row r="71" spans="4:21">
      <c r="D71">
        <v>302</v>
      </c>
      <c r="E71">
        <v>753</v>
      </c>
      <c r="F71">
        <v>1841</v>
      </c>
      <c r="G71">
        <v>267</v>
      </c>
      <c r="H71">
        <v>286</v>
      </c>
      <c r="I71">
        <v>239</v>
      </c>
      <c r="J71">
        <v>449</v>
      </c>
      <c r="K71">
        <v>586</v>
      </c>
      <c r="N71">
        <v>33.886894075403944</v>
      </c>
      <c r="O71">
        <v>84.492818671454216</v>
      </c>
      <c r="P71">
        <v>206.57540394973071</v>
      </c>
      <c r="Q71">
        <v>29.959605026929982</v>
      </c>
      <c r="R71">
        <v>32.091561938958705</v>
      </c>
      <c r="S71">
        <v>26.817773788150809</v>
      </c>
      <c r="T71">
        <v>50.381508078994614</v>
      </c>
      <c r="U71">
        <v>65.754039497307005</v>
      </c>
    </row>
    <row r="72" spans="4:21">
      <c r="D72">
        <v>240</v>
      </c>
      <c r="E72">
        <v>511</v>
      </c>
      <c r="F72">
        <v>1596</v>
      </c>
      <c r="G72">
        <v>221</v>
      </c>
      <c r="H72">
        <v>288</v>
      </c>
      <c r="I72">
        <v>198</v>
      </c>
      <c r="J72">
        <v>457</v>
      </c>
      <c r="K72">
        <v>421</v>
      </c>
      <c r="N72">
        <v>35.304501323918799</v>
      </c>
      <c r="O72">
        <v>75.169167402177109</v>
      </c>
      <c r="P72">
        <v>234.77493380406</v>
      </c>
      <c r="Q72">
        <v>32.509561635775228</v>
      </c>
      <c r="R72">
        <v>42.365401588702561</v>
      </c>
      <c r="S72">
        <v>29.126213592233011</v>
      </c>
      <c r="T72">
        <v>67.225654604295386</v>
      </c>
      <c r="U72">
        <v>61.929979405707563</v>
      </c>
    </row>
    <row r="73" spans="4:21">
      <c r="D73">
        <v>186</v>
      </c>
      <c r="E73">
        <v>448</v>
      </c>
      <c r="F73">
        <v>1263</v>
      </c>
      <c r="G73">
        <v>191</v>
      </c>
      <c r="H73">
        <v>133</v>
      </c>
      <c r="I73">
        <v>175</v>
      </c>
      <c r="J73">
        <v>269</v>
      </c>
      <c r="K73">
        <v>312</v>
      </c>
      <c r="N73">
        <v>28.444716317479735</v>
      </c>
      <c r="O73">
        <v>68.512004893714632</v>
      </c>
      <c r="P73">
        <v>193.14879951062855</v>
      </c>
      <c r="Q73">
        <v>29.209359229239944</v>
      </c>
      <c r="R73">
        <v>20.339501452821533</v>
      </c>
      <c r="S73">
        <v>26.762501911607281</v>
      </c>
      <c r="T73">
        <v>41.137788652699186</v>
      </c>
      <c r="U73">
        <v>47.713717693836976</v>
      </c>
    </row>
    <row r="74" spans="4:21">
      <c r="D74">
        <v>159</v>
      </c>
      <c r="E74">
        <v>206</v>
      </c>
      <c r="F74">
        <v>553</v>
      </c>
      <c r="G74">
        <v>72</v>
      </c>
      <c r="H74">
        <v>102</v>
      </c>
      <c r="I74">
        <v>120</v>
      </c>
      <c r="J74">
        <v>211</v>
      </c>
      <c r="K74">
        <v>130</v>
      </c>
      <c r="N74">
        <v>28.914348063284233</v>
      </c>
      <c r="O74">
        <v>37.461356610292782</v>
      </c>
      <c r="P74">
        <v>100.5637388616112</v>
      </c>
      <c r="Q74">
        <v>13.093289689034371</v>
      </c>
      <c r="R74">
        <v>18.548827059465356</v>
      </c>
      <c r="S74">
        <v>21.822149481723951</v>
      </c>
      <c r="T74">
        <v>38.370612838697944</v>
      </c>
      <c r="U74">
        <v>23.640661938534279</v>
      </c>
    </row>
    <row r="75" spans="4:21">
      <c r="D75">
        <v>200</v>
      </c>
      <c r="E75">
        <v>291</v>
      </c>
      <c r="F75">
        <v>772</v>
      </c>
      <c r="G75">
        <v>97</v>
      </c>
      <c r="H75">
        <v>128</v>
      </c>
      <c r="I75">
        <v>170</v>
      </c>
      <c r="J75">
        <v>219</v>
      </c>
      <c r="K75">
        <v>274</v>
      </c>
      <c r="N75">
        <v>38.102495713469239</v>
      </c>
      <c r="O75">
        <v>55.439131263097735</v>
      </c>
      <c r="P75">
        <v>147.07563345399126</v>
      </c>
      <c r="Q75">
        <v>18.479710421032578</v>
      </c>
      <c r="R75">
        <v>24.385597256620311</v>
      </c>
      <c r="S75">
        <v>32.387121356448844</v>
      </c>
      <c r="T75">
        <v>41.722232806248812</v>
      </c>
      <c r="U75">
        <v>52.200419127452847</v>
      </c>
    </row>
    <row r="76" spans="4:21">
      <c r="D76">
        <v>312</v>
      </c>
      <c r="E76">
        <v>544</v>
      </c>
      <c r="F76">
        <v>1627</v>
      </c>
      <c r="G76">
        <v>172</v>
      </c>
      <c r="H76">
        <v>170</v>
      </c>
      <c r="I76">
        <v>232</v>
      </c>
      <c r="J76">
        <v>382</v>
      </c>
      <c r="K76">
        <v>423</v>
      </c>
      <c r="N76">
        <v>35.083773754638486</v>
      </c>
      <c r="O76">
        <v>61.171708085010685</v>
      </c>
      <c r="P76">
        <v>182.95288429101541</v>
      </c>
      <c r="Q76">
        <v>19.341054762172494</v>
      </c>
      <c r="R76">
        <v>19.116158776565836</v>
      </c>
      <c r="S76">
        <v>26.087934330372203</v>
      </c>
      <c r="T76">
        <v>42.955133250871469</v>
      </c>
      <c r="U76">
        <v>47.565500955807934</v>
      </c>
    </row>
    <row r="77" spans="4:21">
      <c r="D77">
        <v>380</v>
      </c>
      <c r="E77">
        <v>782</v>
      </c>
      <c r="F77">
        <v>4820</v>
      </c>
      <c r="G77">
        <v>250</v>
      </c>
      <c r="H77">
        <v>1056</v>
      </c>
      <c r="I77">
        <v>474</v>
      </c>
      <c r="J77">
        <v>5625</v>
      </c>
      <c r="K77">
        <v>523</v>
      </c>
      <c r="N77">
        <v>45.827303424987939</v>
      </c>
      <c r="O77">
        <v>94.307766521948864</v>
      </c>
      <c r="P77">
        <v>581.28316449589965</v>
      </c>
      <c r="Q77">
        <v>30.149541726965751</v>
      </c>
      <c r="R77">
        <v>127.35166425470332</v>
      </c>
      <c r="S77">
        <v>57.163531114327064</v>
      </c>
      <c r="T77">
        <v>678.36468885672946</v>
      </c>
      <c r="U77">
        <v>63.072841292812349</v>
      </c>
    </row>
    <row r="78" spans="4:21">
      <c r="D78">
        <v>111</v>
      </c>
      <c r="E78">
        <v>179</v>
      </c>
      <c r="F78">
        <v>814</v>
      </c>
      <c r="G78">
        <v>98</v>
      </c>
      <c r="H78">
        <v>72</v>
      </c>
      <c r="I78">
        <v>91</v>
      </c>
      <c r="J78">
        <v>189</v>
      </c>
      <c r="K78">
        <v>299</v>
      </c>
      <c r="N78">
        <v>11.759720309354805</v>
      </c>
      <c r="O78">
        <v>18.963873291662253</v>
      </c>
      <c r="P78">
        <v>86.237948935268562</v>
      </c>
      <c r="Q78">
        <v>10.382455768619558</v>
      </c>
      <c r="R78">
        <v>7.6279266871490625</v>
      </c>
      <c r="S78">
        <v>9.6408517851467312</v>
      </c>
      <c r="T78">
        <v>20.023307553766291</v>
      </c>
      <c r="U78">
        <v>31.67708443691069</v>
      </c>
    </row>
    <row r="79" spans="4:21">
      <c r="D79">
        <v>367</v>
      </c>
      <c r="E79">
        <v>724</v>
      </c>
      <c r="F79">
        <v>3648</v>
      </c>
      <c r="G79">
        <v>257</v>
      </c>
      <c r="H79">
        <v>1304</v>
      </c>
      <c r="I79">
        <v>362</v>
      </c>
      <c r="J79">
        <v>4936</v>
      </c>
      <c r="K79">
        <v>679</v>
      </c>
      <c r="N79">
        <v>68.688002994572344</v>
      </c>
      <c r="O79">
        <v>135.5043982781209</v>
      </c>
      <c r="P79">
        <v>682.76249298147104</v>
      </c>
      <c r="Q79">
        <v>48.100318173310875</v>
      </c>
      <c r="R79">
        <v>244.05764551749954</v>
      </c>
      <c r="S79">
        <v>67.752199139060451</v>
      </c>
      <c r="T79">
        <v>923.82556616133263</v>
      </c>
      <c r="U79">
        <v>127.08216357851396</v>
      </c>
    </row>
    <row r="80" spans="4:21">
      <c r="D80">
        <v>200</v>
      </c>
      <c r="E80">
        <v>227</v>
      </c>
      <c r="F80">
        <v>1042</v>
      </c>
      <c r="G80">
        <v>123</v>
      </c>
      <c r="H80">
        <v>110</v>
      </c>
      <c r="I80">
        <v>127</v>
      </c>
      <c r="J80">
        <v>209</v>
      </c>
      <c r="K80">
        <v>239</v>
      </c>
      <c r="N80">
        <v>29.638411381149968</v>
      </c>
      <c r="O80">
        <v>33.639596917605218</v>
      </c>
      <c r="P80">
        <v>154.41612329579135</v>
      </c>
      <c r="Q80">
        <v>18.227622999407235</v>
      </c>
      <c r="R80">
        <v>16.301126259632486</v>
      </c>
      <c r="S80">
        <v>18.820391227030232</v>
      </c>
      <c r="T80">
        <v>30.972139893301719</v>
      </c>
      <c r="U80">
        <v>35.417901600474217</v>
      </c>
    </row>
    <row r="81" spans="4:21">
      <c r="D81">
        <v>149</v>
      </c>
      <c r="E81">
        <v>295</v>
      </c>
      <c r="F81">
        <v>956</v>
      </c>
      <c r="G81">
        <v>90</v>
      </c>
      <c r="H81">
        <v>125</v>
      </c>
      <c r="I81">
        <v>116</v>
      </c>
      <c r="J81">
        <v>250</v>
      </c>
      <c r="K81">
        <v>257</v>
      </c>
      <c r="N81">
        <v>18.045294901295872</v>
      </c>
      <c r="O81">
        <v>35.727261717330748</v>
      </c>
      <c r="P81">
        <v>115.78054983650236</v>
      </c>
      <c r="Q81">
        <v>10.89984255782972</v>
      </c>
      <c r="R81">
        <v>15.138670219207945</v>
      </c>
      <c r="S81">
        <v>14.048685963424974</v>
      </c>
      <c r="T81">
        <v>30.277340438415891</v>
      </c>
      <c r="U81">
        <v>31.125105970691536</v>
      </c>
    </row>
    <row r="82" spans="4:21">
      <c r="D82">
        <v>329</v>
      </c>
      <c r="E82">
        <v>583</v>
      </c>
      <c r="F82">
        <v>1860</v>
      </c>
      <c r="G82">
        <v>245</v>
      </c>
      <c r="H82">
        <v>372</v>
      </c>
      <c r="I82">
        <v>303</v>
      </c>
      <c r="J82">
        <v>641</v>
      </c>
      <c r="K82">
        <v>407</v>
      </c>
      <c r="N82">
        <v>38.407658183516226</v>
      </c>
      <c r="O82">
        <v>68.059771188419333</v>
      </c>
      <c r="P82">
        <v>217.13752042960542</v>
      </c>
      <c r="Q82">
        <v>28.601447583469533</v>
      </c>
      <c r="R82">
        <v>43.427504085921079</v>
      </c>
      <c r="S82">
        <v>35.37240252159701</v>
      </c>
      <c r="T82">
        <v>74.830726126546821</v>
      </c>
      <c r="U82">
        <v>47.513425169273873</v>
      </c>
    </row>
    <row r="83" spans="4:21">
      <c r="D83">
        <v>302</v>
      </c>
      <c r="E83">
        <v>472</v>
      </c>
      <c r="F83">
        <v>2094</v>
      </c>
      <c r="G83">
        <v>166</v>
      </c>
      <c r="H83">
        <v>334</v>
      </c>
      <c r="I83">
        <v>272</v>
      </c>
      <c r="J83">
        <v>1098</v>
      </c>
      <c r="K83">
        <v>391</v>
      </c>
      <c r="N83">
        <v>41.341546885694733</v>
      </c>
      <c r="O83">
        <v>64.613278576317583</v>
      </c>
      <c r="P83">
        <v>286.65297741273099</v>
      </c>
      <c r="Q83">
        <v>22.72416153319644</v>
      </c>
      <c r="R83">
        <v>45.722108145106091</v>
      </c>
      <c r="S83">
        <v>37.234770704996578</v>
      </c>
      <c r="T83">
        <v>150.30800821355237</v>
      </c>
      <c r="U83">
        <v>53.524982888432582</v>
      </c>
    </row>
    <row r="84" spans="4:21">
      <c r="D84">
        <v>222</v>
      </c>
      <c r="E84">
        <v>380</v>
      </c>
      <c r="F84">
        <v>1298</v>
      </c>
      <c r="G84">
        <v>106</v>
      </c>
      <c r="H84">
        <v>170</v>
      </c>
      <c r="I84">
        <v>204</v>
      </c>
      <c r="J84">
        <v>581</v>
      </c>
      <c r="K84">
        <v>420</v>
      </c>
      <c r="N84">
        <v>36.537195523370642</v>
      </c>
      <c r="O84">
        <v>62.541145490454255</v>
      </c>
      <c r="P84">
        <v>213.62738643844634</v>
      </c>
      <c r="Q84">
        <v>17.445687952600395</v>
      </c>
      <c r="R84">
        <v>27.978933508887426</v>
      </c>
      <c r="S84">
        <v>33.574720210664914</v>
      </c>
      <c r="T84">
        <v>95.622119815668199</v>
      </c>
      <c r="U84">
        <v>69.124423963133651</v>
      </c>
    </row>
    <row r="85" spans="4:21">
      <c r="D85">
        <v>266</v>
      </c>
      <c r="E85">
        <v>602</v>
      </c>
      <c r="F85">
        <v>1931</v>
      </c>
      <c r="G85">
        <v>212</v>
      </c>
      <c r="H85">
        <v>779</v>
      </c>
      <c r="I85">
        <v>225</v>
      </c>
      <c r="J85">
        <v>1672</v>
      </c>
      <c r="K85">
        <v>372</v>
      </c>
      <c r="N85">
        <v>51.781195250145998</v>
      </c>
      <c r="O85">
        <v>117.18902082927779</v>
      </c>
      <c r="P85">
        <v>375.90033093245086</v>
      </c>
      <c r="Q85">
        <v>41.269223282071252</v>
      </c>
      <c r="R85">
        <v>151.64492894685614</v>
      </c>
      <c r="S85">
        <v>43.79988320031147</v>
      </c>
      <c r="T85">
        <v>325.48179871520347</v>
      </c>
      <c r="U85">
        <v>72.415806891181631</v>
      </c>
    </row>
    <row r="86" spans="4:21">
      <c r="D86">
        <v>262</v>
      </c>
      <c r="E86">
        <v>532</v>
      </c>
      <c r="F86">
        <v>1502</v>
      </c>
      <c r="G86">
        <v>137</v>
      </c>
      <c r="H86">
        <v>205</v>
      </c>
      <c r="I86">
        <v>138</v>
      </c>
      <c r="J86">
        <v>534</v>
      </c>
      <c r="K86">
        <v>647</v>
      </c>
      <c r="N86">
        <v>27.786615759889699</v>
      </c>
      <c r="O86">
        <v>56.42167780252413</v>
      </c>
      <c r="P86">
        <v>159.29578958532187</v>
      </c>
      <c r="Q86">
        <v>14.529642592003393</v>
      </c>
      <c r="R86">
        <v>21.741435995333546</v>
      </c>
      <c r="S86">
        <v>14.635698377346484</v>
      </c>
      <c r="T86">
        <v>56.633789373210305</v>
      </c>
      <c r="U86">
        <v>68.618093116979523</v>
      </c>
    </row>
    <row r="87" spans="4:21">
      <c r="D87">
        <v>153</v>
      </c>
      <c r="E87">
        <v>199</v>
      </c>
      <c r="F87">
        <v>421</v>
      </c>
      <c r="G87">
        <v>30</v>
      </c>
      <c r="H87">
        <v>62</v>
      </c>
      <c r="I87">
        <v>85</v>
      </c>
      <c r="J87">
        <v>198</v>
      </c>
      <c r="K87">
        <v>116</v>
      </c>
      <c r="N87">
        <v>28.710827547382248</v>
      </c>
      <c r="O87">
        <v>37.342841058359916</v>
      </c>
      <c r="P87">
        <v>79.001688872208661</v>
      </c>
      <c r="Q87">
        <v>5.6295740288984799</v>
      </c>
      <c r="R87">
        <v>11.634452993056859</v>
      </c>
      <c r="S87">
        <v>15.950459748545695</v>
      </c>
      <c r="T87">
        <v>37.155188590729971</v>
      </c>
      <c r="U87">
        <v>21.76768624507412</v>
      </c>
    </row>
    <row r="88" spans="4:21">
      <c r="D88">
        <v>56</v>
      </c>
      <c r="E88">
        <v>133</v>
      </c>
      <c r="F88">
        <v>396</v>
      </c>
      <c r="G88">
        <v>47</v>
      </c>
      <c r="H88">
        <v>60</v>
      </c>
      <c r="I88">
        <v>88</v>
      </c>
      <c r="J88">
        <v>398</v>
      </c>
      <c r="K88">
        <v>98</v>
      </c>
      <c r="N88">
        <v>17.891373801916934</v>
      </c>
      <c r="O88">
        <v>42.492012779552716</v>
      </c>
      <c r="P88">
        <v>126.51757188498402</v>
      </c>
      <c r="Q88">
        <v>15.015974440894569</v>
      </c>
      <c r="R88">
        <v>19.169329073482427</v>
      </c>
      <c r="S88">
        <v>28.115015974440897</v>
      </c>
      <c r="T88">
        <v>127.15654952076677</v>
      </c>
      <c r="U88">
        <v>31.309904153354633</v>
      </c>
    </row>
    <row r="89" spans="4:21">
      <c r="D89">
        <v>225</v>
      </c>
      <c r="E89">
        <v>181</v>
      </c>
      <c r="F89">
        <v>354</v>
      </c>
      <c r="G89">
        <v>48</v>
      </c>
      <c r="H89">
        <v>64</v>
      </c>
      <c r="I89">
        <v>102</v>
      </c>
      <c r="J89">
        <v>182</v>
      </c>
      <c r="K89">
        <v>107</v>
      </c>
      <c r="N89">
        <v>28.28409805153991</v>
      </c>
      <c r="O89">
        <v>22.752985543683216</v>
      </c>
      <c r="P89">
        <v>44.500314267756131</v>
      </c>
      <c r="Q89">
        <v>6.0339409176618481</v>
      </c>
      <c r="R89">
        <v>8.0452545568824636</v>
      </c>
      <c r="S89">
        <v>12.822124450031426</v>
      </c>
      <c r="T89">
        <v>22.878692646134507</v>
      </c>
      <c r="U89">
        <v>13.450659962287869</v>
      </c>
    </row>
    <row r="90" spans="4:21">
      <c r="D90">
        <v>295</v>
      </c>
      <c r="E90">
        <v>433</v>
      </c>
      <c r="F90">
        <v>1108</v>
      </c>
      <c r="G90">
        <v>92</v>
      </c>
      <c r="H90">
        <v>172</v>
      </c>
      <c r="I90">
        <v>159</v>
      </c>
      <c r="J90">
        <v>459</v>
      </c>
      <c r="K90">
        <v>409</v>
      </c>
      <c r="N90">
        <v>30.541463919660423</v>
      </c>
      <c r="O90">
        <v>44.828657210891393</v>
      </c>
      <c r="P90">
        <v>114.71166787452117</v>
      </c>
      <c r="Q90">
        <v>9.5247955274873171</v>
      </c>
      <c r="R90">
        <v>17.807226420954553</v>
      </c>
      <c r="S90">
        <v>16.461331400766124</v>
      </c>
      <c r="T90">
        <v>47.520447251268251</v>
      </c>
      <c r="U90">
        <v>42.343927942851224</v>
      </c>
    </row>
    <row r="91" spans="4:21">
      <c r="D91">
        <v>201</v>
      </c>
      <c r="E91">
        <v>139</v>
      </c>
      <c r="F91">
        <v>314</v>
      </c>
      <c r="G91">
        <v>26</v>
      </c>
      <c r="H91">
        <v>35</v>
      </c>
      <c r="I91">
        <v>114</v>
      </c>
      <c r="J91">
        <v>178</v>
      </c>
      <c r="K91">
        <v>95</v>
      </c>
      <c r="N91">
        <v>36.552100381887612</v>
      </c>
      <c r="O91">
        <v>25.277323149663573</v>
      </c>
      <c r="P91">
        <v>57.101291143844335</v>
      </c>
      <c r="Q91">
        <v>4.7281323877068555</v>
      </c>
      <c r="R91">
        <v>6.3647935988361519</v>
      </c>
      <c r="S91">
        <v>20.731042007637754</v>
      </c>
      <c r="T91">
        <v>32.369521731223855</v>
      </c>
      <c r="U91">
        <v>17.275868339698128</v>
      </c>
    </row>
    <row r="92" spans="4:21">
      <c r="D92">
        <v>210</v>
      </c>
      <c r="E92">
        <v>585</v>
      </c>
      <c r="F92">
        <v>2026</v>
      </c>
      <c r="G92">
        <v>155</v>
      </c>
      <c r="H92">
        <v>435</v>
      </c>
      <c r="I92">
        <v>79</v>
      </c>
      <c r="J92">
        <v>1932</v>
      </c>
      <c r="K92">
        <v>626</v>
      </c>
      <c r="N92">
        <v>35.587188612099645</v>
      </c>
      <c r="O92">
        <v>99.135739705134725</v>
      </c>
      <c r="P92">
        <v>343.33163870530421</v>
      </c>
      <c r="Q92">
        <v>26.266734451787833</v>
      </c>
      <c r="R92">
        <v>73.716319267920682</v>
      </c>
      <c r="S92">
        <v>13.387561430266055</v>
      </c>
      <c r="T92">
        <v>327.40213523131672</v>
      </c>
      <c r="U92">
        <v>106.0837146246399</v>
      </c>
    </row>
    <row r="93" spans="4:21">
      <c r="D93">
        <v>96</v>
      </c>
      <c r="E93">
        <v>91</v>
      </c>
      <c r="F93">
        <v>245</v>
      </c>
      <c r="G93">
        <v>13</v>
      </c>
      <c r="H93">
        <v>39</v>
      </c>
      <c r="I93">
        <v>27</v>
      </c>
      <c r="J93">
        <v>106</v>
      </c>
      <c r="K93">
        <v>71</v>
      </c>
      <c r="N93">
        <v>26.023312550826784</v>
      </c>
      <c r="O93">
        <v>24.667931688804554</v>
      </c>
      <c r="P93">
        <v>66.413662239089177</v>
      </c>
      <c r="Q93">
        <v>3.5239902412577937</v>
      </c>
      <c r="R93">
        <v>10.571970723773379</v>
      </c>
      <c r="S93">
        <v>7.3190566549200327</v>
      </c>
      <c r="T93">
        <v>28.73407427487124</v>
      </c>
      <c r="U93">
        <v>19.246408240715642</v>
      </c>
    </row>
    <row r="94" spans="4:21">
      <c r="D94">
        <v>99</v>
      </c>
      <c r="E94">
        <v>188</v>
      </c>
      <c r="F94">
        <v>345</v>
      </c>
      <c r="G94">
        <v>47</v>
      </c>
      <c r="H94">
        <v>71</v>
      </c>
      <c r="I94">
        <v>77</v>
      </c>
      <c r="J94">
        <v>195</v>
      </c>
      <c r="K94">
        <v>85</v>
      </c>
      <c r="N94">
        <v>19.313304721030043</v>
      </c>
      <c r="O94">
        <v>36.67577058134998</v>
      </c>
      <c r="P94">
        <v>67.303940694498635</v>
      </c>
      <c r="Q94">
        <v>9.1689426453374949</v>
      </c>
      <c r="R94">
        <v>13.850955911041748</v>
      </c>
      <c r="S94">
        <v>15.021459227467812</v>
      </c>
      <c r="T94">
        <v>38.041357783847054</v>
      </c>
      <c r="U94">
        <v>16.582130316035897</v>
      </c>
    </row>
    <row r="95" spans="4:21">
      <c r="D95">
        <v>51</v>
      </c>
      <c r="E95">
        <v>97</v>
      </c>
      <c r="F95">
        <v>348</v>
      </c>
      <c r="G95">
        <v>40</v>
      </c>
      <c r="H95">
        <v>40</v>
      </c>
      <c r="I95">
        <v>21</v>
      </c>
      <c r="J95">
        <v>130</v>
      </c>
      <c r="K95">
        <v>144</v>
      </c>
      <c r="N95">
        <v>9.0747330960854082</v>
      </c>
      <c r="O95">
        <v>17.259786476868328</v>
      </c>
      <c r="P95">
        <v>61.921708185053383</v>
      </c>
      <c r="Q95">
        <v>7.1174377224199281</v>
      </c>
      <c r="R95">
        <v>7.1174377224199281</v>
      </c>
      <c r="S95">
        <v>3.7366548042704624</v>
      </c>
      <c r="T95">
        <v>23.131672597864767</v>
      </c>
      <c r="U95">
        <v>25.622775800711743</v>
      </c>
    </row>
    <row r="96" spans="4:21">
      <c r="D96">
        <v>47</v>
      </c>
      <c r="E96">
        <v>140</v>
      </c>
      <c r="F96">
        <v>345</v>
      </c>
      <c r="G96">
        <v>44</v>
      </c>
      <c r="H96">
        <v>34</v>
      </c>
      <c r="I96">
        <v>30</v>
      </c>
      <c r="J96">
        <v>119</v>
      </c>
      <c r="K96">
        <v>123</v>
      </c>
      <c r="N96">
        <v>8.0396852548751276</v>
      </c>
      <c r="O96">
        <v>23.947998631542934</v>
      </c>
      <c r="P96">
        <v>59.014710913445086</v>
      </c>
      <c r="Q96">
        <v>7.5265138556277797</v>
      </c>
      <c r="R96">
        <v>5.8159425248032841</v>
      </c>
      <c r="S96">
        <v>5.131713992473486</v>
      </c>
      <c r="T96">
        <v>20.355798836811495</v>
      </c>
      <c r="U96">
        <v>21.040027369141292</v>
      </c>
    </row>
    <row r="97" spans="4:21">
      <c r="D97">
        <v>166</v>
      </c>
      <c r="E97">
        <v>503</v>
      </c>
      <c r="F97">
        <v>1432</v>
      </c>
      <c r="G97">
        <v>133</v>
      </c>
      <c r="H97">
        <v>327</v>
      </c>
      <c r="I97">
        <v>69</v>
      </c>
      <c r="J97">
        <v>610</v>
      </c>
      <c r="K97">
        <v>416</v>
      </c>
      <c r="N97">
        <v>19.801980198019802</v>
      </c>
      <c r="O97">
        <v>60.002385780746749</v>
      </c>
      <c r="P97">
        <v>170.82190146725515</v>
      </c>
      <c r="Q97">
        <v>15.865441965883337</v>
      </c>
      <c r="R97">
        <v>39.007515209352256</v>
      </c>
      <c r="S97">
        <v>8.2309435762853393</v>
      </c>
      <c r="T97">
        <v>72.766312775855894</v>
      </c>
      <c r="U97">
        <v>49.624239532386973</v>
      </c>
    </row>
    <row r="98" spans="4:21">
      <c r="D98">
        <v>151</v>
      </c>
      <c r="E98">
        <v>176</v>
      </c>
      <c r="F98">
        <v>348</v>
      </c>
      <c r="G98">
        <v>49</v>
      </c>
      <c r="H98">
        <v>57</v>
      </c>
      <c r="I98">
        <v>70</v>
      </c>
      <c r="J98">
        <v>179</v>
      </c>
      <c r="K98">
        <v>61</v>
      </c>
      <c r="N98">
        <v>26.547116736990155</v>
      </c>
      <c r="O98">
        <v>30.942334739803094</v>
      </c>
      <c r="P98">
        <v>61.18143459915612</v>
      </c>
      <c r="Q98">
        <v>8.614627285513361</v>
      </c>
      <c r="R98">
        <v>10.021097046413503</v>
      </c>
      <c r="S98">
        <v>12.30661040787623</v>
      </c>
      <c r="T98">
        <v>31.469760900140649</v>
      </c>
      <c r="U98">
        <v>10.724331926863572</v>
      </c>
    </row>
    <row r="99" spans="4:21">
      <c r="D99">
        <v>136</v>
      </c>
      <c r="E99">
        <v>69</v>
      </c>
      <c r="F99">
        <v>121</v>
      </c>
      <c r="G99">
        <v>9</v>
      </c>
      <c r="H99">
        <v>9</v>
      </c>
      <c r="I99">
        <v>39</v>
      </c>
      <c r="J99">
        <v>104</v>
      </c>
      <c r="K99">
        <v>19</v>
      </c>
      <c r="N99">
        <v>48.571428571428569</v>
      </c>
      <c r="O99">
        <v>24.642857142857142</v>
      </c>
      <c r="P99">
        <v>43.214285714285715</v>
      </c>
      <c r="Q99">
        <v>3.2142857142857144</v>
      </c>
      <c r="R99">
        <v>3.2142857142857144</v>
      </c>
      <c r="S99">
        <v>13.928571428571429</v>
      </c>
      <c r="T99">
        <v>37.142857142857146</v>
      </c>
      <c r="U99">
        <v>6.7857142857142856</v>
      </c>
    </row>
    <row r="100" spans="4:21">
      <c r="D100">
        <v>237</v>
      </c>
      <c r="E100">
        <v>432</v>
      </c>
      <c r="F100">
        <v>999</v>
      </c>
      <c r="G100">
        <v>70</v>
      </c>
      <c r="H100">
        <v>120</v>
      </c>
      <c r="I100">
        <v>83</v>
      </c>
      <c r="J100">
        <v>310</v>
      </c>
      <c r="K100">
        <v>495</v>
      </c>
      <c r="N100">
        <v>38.555392874572966</v>
      </c>
      <c r="O100">
        <v>70.278184480234259</v>
      </c>
      <c r="P100">
        <v>162.51830161054173</v>
      </c>
      <c r="Q100">
        <v>11.387668781519439</v>
      </c>
      <c r="R100">
        <v>19.521717911176182</v>
      </c>
      <c r="S100">
        <v>13.502521555230194</v>
      </c>
      <c r="T100">
        <v>50.431104603871802</v>
      </c>
      <c r="U100">
        <v>80.527086383601755</v>
      </c>
    </row>
    <row r="101" spans="4:21">
      <c r="D101">
        <v>102</v>
      </c>
      <c r="E101">
        <v>204</v>
      </c>
      <c r="F101">
        <v>503</v>
      </c>
      <c r="G101">
        <v>68</v>
      </c>
      <c r="H101">
        <v>74</v>
      </c>
      <c r="I101">
        <v>76</v>
      </c>
      <c r="J101">
        <v>191</v>
      </c>
      <c r="K101">
        <v>158</v>
      </c>
      <c r="N101">
        <v>16.273133375877475</v>
      </c>
      <c r="O101">
        <v>32.546266751754949</v>
      </c>
      <c r="P101">
        <v>80.248883216336949</v>
      </c>
      <c r="Q101">
        <v>10.848755583918315</v>
      </c>
      <c r="R101">
        <v>11.805998723675813</v>
      </c>
      <c r="S101">
        <v>12.125079770261646</v>
      </c>
      <c r="T101">
        <v>30.472239948947035</v>
      </c>
      <c r="U101">
        <v>25.20740268028079</v>
      </c>
    </row>
    <row r="102" spans="4:21">
      <c r="D102">
        <v>134</v>
      </c>
      <c r="E102">
        <v>268</v>
      </c>
      <c r="F102">
        <v>772</v>
      </c>
      <c r="G102">
        <v>96</v>
      </c>
      <c r="H102">
        <v>119</v>
      </c>
      <c r="I102">
        <v>104</v>
      </c>
      <c r="J102">
        <v>293</v>
      </c>
      <c r="K102">
        <v>221</v>
      </c>
      <c r="N102">
        <v>20.590043023970498</v>
      </c>
      <c r="O102">
        <v>41.180086047940996</v>
      </c>
      <c r="P102">
        <v>118.62323294406883</v>
      </c>
      <c r="Q102">
        <v>14.751075599262446</v>
      </c>
      <c r="R102">
        <v>18.285187461585739</v>
      </c>
      <c r="S102">
        <v>15.980331899200985</v>
      </c>
      <c r="T102">
        <v>45.021511985248921</v>
      </c>
      <c r="U102">
        <v>33.958205285802087</v>
      </c>
    </row>
    <row r="103" spans="4:21">
      <c r="D103">
        <v>62</v>
      </c>
      <c r="E103">
        <v>73</v>
      </c>
      <c r="F103">
        <v>142</v>
      </c>
      <c r="G103">
        <v>10</v>
      </c>
      <c r="H103">
        <v>15</v>
      </c>
      <c r="I103">
        <v>22</v>
      </c>
      <c r="J103">
        <v>108</v>
      </c>
      <c r="K103">
        <v>71</v>
      </c>
      <c r="N103">
        <v>22.810890360559235</v>
      </c>
      <c r="O103">
        <v>26.857983811626195</v>
      </c>
      <c r="P103">
        <v>52.244297277409864</v>
      </c>
      <c r="Q103">
        <v>3.6791758646063282</v>
      </c>
      <c r="R103">
        <v>5.5187637969094929</v>
      </c>
      <c r="S103">
        <v>8.0941869021339237</v>
      </c>
      <c r="T103">
        <v>39.735099337748345</v>
      </c>
      <c r="U103">
        <v>26.122148638704932</v>
      </c>
    </row>
    <row r="104" spans="4:21">
      <c r="D104">
        <v>241</v>
      </c>
      <c r="E104">
        <v>139</v>
      </c>
      <c r="F104">
        <v>245</v>
      </c>
      <c r="G104">
        <v>34</v>
      </c>
      <c r="H104">
        <v>43</v>
      </c>
      <c r="I104">
        <v>73</v>
      </c>
      <c r="J104">
        <v>157</v>
      </c>
      <c r="K104">
        <v>45</v>
      </c>
      <c r="N104">
        <v>88.213762811127381</v>
      </c>
      <c r="O104">
        <v>50.878477306002928</v>
      </c>
      <c r="P104">
        <v>89.677891654465583</v>
      </c>
      <c r="Q104">
        <v>12.445095168374817</v>
      </c>
      <c r="R104">
        <v>15.739385065885799</v>
      </c>
      <c r="S104">
        <v>26.720351390922403</v>
      </c>
      <c r="T104">
        <v>57.467057101024892</v>
      </c>
      <c r="U104">
        <v>16.471449487554906</v>
      </c>
    </row>
    <row r="105" spans="4:21">
      <c r="D105">
        <v>102</v>
      </c>
      <c r="E105">
        <v>280</v>
      </c>
      <c r="F105">
        <v>863</v>
      </c>
      <c r="G105">
        <v>80</v>
      </c>
      <c r="H105">
        <v>76</v>
      </c>
      <c r="I105">
        <v>71</v>
      </c>
      <c r="J105">
        <v>226</v>
      </c>
      <c r="K105">
        <v>419</v>
      </c>
      <c r="N105">
        <v>9.4874895358571294</v>
      </c>
      <c r="O105">
        <v>26.044088921960746</v>
      </c>
      <c r="P105">
        <v>80.271602641614734</v>
      </c>
      <c r="Q105">
        <v>7.4411682634173566</v>
      </c>
      <c r="R105">
        <v>7.0691098502464884</v>
      </c>
      <c r="S105">
        <v>6.6040368337829038</v>
      </c>
      <c r="T105">
        <v>21.021300344154032</v>
      </c>
      <c r="U105">
        <v>38.973118779648402</v>
      </c>
    </row>
    <row r="106" spans="4:21">
      <c r="D106">
        <v>120</v>
      </c>
      <c r="E106">
        <v>284</v>
      </c>
      <c r="F106">
        <v>583</v>
      </c>
      <c r="G106">
        <v>36</v>
      </c>
      <c r="H106">
        <v>77</v>
      </c>
      <c r="I106">
        <v>104</v>
      </c>
      <c r="J106">
        <v>223</v>
      </c>
      <c r="K106">
        <v>208</v>
      </c>
      <c r="N106">
        <v>19.2</v>
      </c>
      <c r="O106">
        <v>45.44</v>
      </c>
      <c r="P106">
        <v>93.28</v>
      </c>
      <c r="Q106">
        <v>5.7600000000000007</v>
      </c>
      <c r="R106">
        <v>12.319999999999999</v>
      </c>
      <c r="S106">
        <v>16.639999999999997</v>
      </c>
      <c r="T106">
        <v>35.680000000000007</v>
      </c>
      <c r="U106">
        <v>33.279999999999994</v>
      </c>
    </row>
    <row r="107" spans="4:21">
      <c r="D107">
        <v>86</v>
      </c>
      <c r="E107">
        <v>201</v>
      </c>
      <c r="F107">
        <v>446</v>
      </c>
      <c r="G107">
        <v>52</v>
      </c>
      <c r="H107">
        <v>65</v>
      </c>
      <c r="I107">
        <v>66</v>
      </c>
      <c r="J107">
        <v>179</v>
      </c>
      <c r="K107">
        <v>93</v>
      </c>
      <c r="N107">
        <v>14.070680628272251</v>
      </c>
      <c r="O107">
        <v>32.886125654450261</v>
      </c>
      <c r="P107">
        <v>72.971204188481678</v>
      </c>
      <c r="Q107">
        <v>8.5078534031413611</v>
      </c>
      <c r="R107">
        <v>10.634816753926703</v>
      </c>
      <c r="S107">
        <v>10.798429319371728</v>
      </c>
      <c r="T107">
        <v>29.286649214659686</v>
      </c>
      <c r="U107">
        <v>15.215968586387435</v>
      </c>
    </row>
    <row r="108" spans="4:21">
      <c r="D108">
        <v>242</v>
      </c>
      <c r="E108">
        <v>240</v>
      </c>
      <c r="F108">
        <v>534</v>
      </c>
      <c r="G108">
        <v>57</v>
      </c>
      <c r="H108">
        <v>62</v>
      </c>
      <c r="I108">
        <v>197</v>
      </c>
      <c r="J108">
        <v>311</v>
      </c>
      <c r="K108">
        <v>123</v>
      </c>
      <c r="N108">
        <v>39.940584254827527</v>
      </c>
      <c r="O108">
        <v>39.610496781647136</v>
      </c>
      <c r="P108">
        <v>88.133355339164879</v>
      </c>
      <c r="Q108">
        <v>9.4074929856411948</v>
      </c>
      <c r="R108">
        <v>10.232711668592177</v>
      </c>
      <c r="S108">
        <v>32.513616108268685</v>
      </c>
      <c r="T108">
        <v>51.328602079551082</v>
      </c>
      <c r="U108">
        <v>20.300379600594159</v>
      </c>
    </row>
    <row r="109" spans="4:21">
      <c r="D109">
        <v>42</v>
      </c>
      <c r="E109">
        <v>38</v>
      </c>
      <c r="F109">
        <v>133</v>
      </c>
      <c r="G109">
        <v>9</v>
      </c>
      <c r="H109">
        <v>23</v>
      </c>
      <c r="I109">
        <v>34</v>
      </c>
      <c r="J109">
        <v>55</v>
      </c>
      <c r="K109">
        <v>32</v>
      </c>
      <c r="N109">
        <v>14.563106796116505</v>
      </c>
      <c r="O109">
        <v>13.176144244105409</v>
      </c>
      <c r="P109">
        <v>46.116504854368934</v>
      </c>
      <c r="Q109">
        <v>3.1206657420249653</v>
      </c>
      <c r="R109">
        <v>7.9750346740638003</v>
      </c>
      <c r="S109">
        <v>11.789181692094314</v>
      </c>
      <c r="T109">
        <v>19.070735090152564</v>
      </c>
      <c r="U109">
        <v>11.095700416088766</v>
      </c>
    </row>
    <row r="110" spans="4:21">
      <c r="D110">
        <v>166</v>
      </c>
      <c r="E110">
        <v>105</v>
      </c>
      <c r="F110">
        <v>204</v>
      </c>
      <c r="G110">
        <v>17</v>
      </c>
      <c r="H110">
        <v>45</v>
      </c>
      <c r="I110">
        <v>122</v>
      </c>
      <c r="J110">
        <v>201</v>
      </c>
      <c r="K110">
        <v>44</v>
      </c>
      <c r="N110">
        <v>57.142857142857139</v>
      </c>
      <c r="O110">
        <v>36.144578313253014</v>
      </c>
      <c r="P110">
        <v>70.223752151462989</v>
      </c>
      <c r="Q110">
        <v>5.8519793459552503</v>
      </c>
      <c r="R110">
        <v>15.490533562822719</v>
      </c>
      <c r="S110">
        <v>41.996557659208264</v>
      </c>
      <c r="T110">
        <v>69.191049913941484</v>
      </c>
      <c r="U110">
        <v>15.146299483648882</v>
      </c>
    </row>
    <row r="111" spans="4:21">
      <c r="D111">
        <v>62</v>
      </c>
      <c r="E111">
        <v>185</v>
      </c>
      <c r="F111">
        <v>459</v>
      </c>
      <c r="G111">
        <v>43</v>
      </c>
      <c r="H111">
        <v>46</v>
      </c>
      <c r="I111">
        <v>56</v>
      </c>
      <c r="J111">
        <v>170</v>
      </c>
      <c r="K111">
        <v>143</v>
      </c>
      <c r="N111">
        <v>11.773642233194076</v>
      </c>
      <c r="O111">
        <v>35.131029244208129</v>
      </c>
      <c r="P111">
        <v>87.162932016710982</v>
      </c>
      <c r="Q111">
        <v>8.1655905810862137</v>
      </c>
      <c r="R111">
        <v>8.7352829472085087</v>
      </c>
      <c r="S111">
        <v>10.634257500949488</v>
      </c>
      <c r="T111">
        <v>32.282567413596652</v>
      </c>
      <c r="U111">
        <v>27.155336118496013</v>
      </c>
    </row>
    <row r="112" spans="4:21">
      <c r="D112">
        <v>70</v>
      </c>
      <c r="E112">
        <v>103</v>
      </c>
      <c r="F112">
        <v>251</v>
      </c>
      <c r="G112">
        <v>22</v>
      </c>
      <c r="H112">
        <v>24</v>
      </c>
      <c r="I112">
        <v>43</v>
      </c>
      <c r="J112">
        <v>106</v>
      </c>
      <c r="K112">
        <v>82</v>
      </c>
      <c r="N112">
        <v>14.175779667881734</v>
      </c>
      <c r="O112">
        <v>20.858647225597405</v>
      </c>
      <c r="P112">
        <v>50.830295666261648</v>
      </c>
      <c r="Q112">
        <v>4.4552450384771163</v>
      </c>
      <c r="R112">
        <v>4.8602673147023081</v>
      </c>
      <c r="S112">
        <v>8.7079789388416362</v>
      </c>
      <c r="T112">
        <v>21.466180639935196</v>
      </c>
      <c r="U112">
        <v>16.605913325232891</v>
      </c>
    </row>
    <row r="113" spans="4:21">
      <c r="D113">
        <v>67</v>
      </c>
      <c r="E113">
        <v>288</v>
      </c>
      <c r="F113">
        <v>754</v>
      </c>
      <c r="G113">
        <v>60</v>
      </c>
      <c r="H113">
        <v>70</v>
      </c>
      <c r="I113">
        <v>67</v>
      </c>
      <c r="J113">
        <v>184</v>
      </c>
      <c r="K113">
        <v>321</v>
      </c>
      <c r="N113">
        <v>13.82013201320132</v>
      </c>
      <c r="O113">
        <v>59.405940594059402</v>
      </c>
      <c r="P113">
        <v>155.52805280528054</v>
      </c>
      <c r="Q113">
        <v>12.376237623762377</v>
      </c>
      <c r="R113">
        <v>14.438943894389439</v>
      </c>
      <c r="S113">
        <v>13.82013201320132</v>
      </c>
      <c r="T113">
        <v>37.953795379537958</v>
      </c>
      <c r="U113">
        <v>66.212871287128721</v>
      </c>
    </row>
    <row r="114" spans="4:21">
      <c r="D114">
        <v>146</v>
      </c>
      <c r="E114">
        <v>468</v>
      </c>
      <c r="F114">
        <v>1590</v>
      </c>
      <c r="G114">
        <v>74</v>
      </c>
      <c r="H114">
        <v>300</v>
      </c>
      <c r="I114">
        <v>98</v>
      </c>
      <c r="J114">
        <v>796</v>
      </c>
      <c r="K114">
        <v>561</v>
      </c>
      <c r="N114">
        <v>30.919102075391784</v>
      </c>
      <c r="O114">
        <v>99.110546378653112</v>
      </c>
      <c r="P114">
        <v>336.72172808132143</v>
      </c>
      <c r="Q114">
        <v>15.671325709445151</v>
      </c>
      <c r="R114">
        <v>63.53240152477764</v>
      </c>
      <c r="S114">
        <v>20.753917831427362</v>
      </c>
      <c r="T114">
        <v>168.57263871241</v>
      </c>
      <c r="U114">
        <v>118.80559085133419</v>
      </c>
    </row>
    <row r="115" spans="4:21">
      <c r="D115">
        <v>59</v>
      </c>
      <c r="E115">
        <v>205</v>
      </c>
      <c r="F115">
        <v>493</v>
      </c>
      <c r="G115">
        <v>49</v>
      </c>
      <c r="H115">
        <v>52</v>
      </c>
      <c r="I115">
        <v>38</v>
      </c>
      <c r="J115">
        <v>158</v>
      </c>
      <c r="K115">
        <v>151</v>
      </c>
      <c r="N115">
        <v>12.740228892247895</v>
      </c>
      <c r="O115">
        <v>44.266896998488441</v>
      </c>
      <c r="P115">
        <v>106.45648887929173</v>
      </c>
      <c r="Q115">
        <v>10.580868063053337</v>
      </c>
      <c r="R115">
        <v>11.228676311811704</v>
      </c>
      <c r="S115">
        <v>8.2055711509393223</v>
      </c>
      <c r="T115">
        <v>34.117901101274022</v>
      </c>
      <c r="U115">
        <v>32.606348520837834</v>
      </c>
    </row>
    <row r="116" spans="4:21">
      <c r="D116">
        <v>147</v>
      </c>
      <c r="E116">
        <v>441</v>
      </c>
      <c r="F116">
        <v>933</v>
      </c>
      <c r="G116">
        <v>79</v>
      </c>
      <c r="H116">
        <v>120</v>
      </c>
      <c r="I116">
        <v>168</v>
      </c>
      <c r="J116">
        <v>390</v>
      </c>
      <c r="K116">
        <v>292</v>
      </c>
      <c r="N116">
        <v>25.349198137609935</v>
      </c>
      <c r="O116">
        <v>76.047594412829795</v>
      </c>
      <c r="P116">
        <v>160.88980858768753</v>
      </c>
      <c r="Q116">
        <v>13.623038454906018</v>
      </c>
      <c r="R116">
        <v>20.693222969477496</v>
      </c>
      <c r="S116">
        <v>28.970512157268494</v>
      </c>
      <c r="T116">
        <v>67.25297465080186</v>
      </c>
      <c r="U116">
        <v>50.353509225728573</v>
      </c>
    </row>
    <row r="117" spans="4:21">
      <c r="D117">
        <v>133</v>
      </c>
      <c r="E117">
        <v>143</v>
      </c>
      <c r="F117">
        <v>391</v>
      </c>
      <c r="G117">
        <v>55</v>
      </c>
      <c r="H117">
        <v>47</v>
      </c>
      <c r="I117">
        <v>109</v>
      </c>
      <c r="J117">
        <v>210</v>
      </c>
      <c r="K117">
        <v>145</v>
      </c>
      <c r="N117">
        <v>26.139937106918239</v>
      </c>
      <c r="O117">
        <v>28.105345911949687</v>
      </c>
      <c r="P117">
        <v>76.84748427672956</v>
      </c>
      <c r="Q117">
        <v>10.809748427672956</v>
      </c>
      <c r="R117">
        <v>9.2374213836477992</v>
      </c>
      <c r="S117">
        <v>21.422955974842765</v>
      </c>
      <c r="T117">
        <v>41.273584905660378</v>
      </c>
      <c r="U117">
        <v>28.498427672955977</v>
      </c>
    </row>
    <row r="118" spans="4:21">
      <c r="D118">
        <v>153</v>
      </c>
      <c r="E118">
        <v>165</v>
      </c>
      <c r="F118">
        <v>519</v>
      </c>
      <c r="G118">
        <v>37</v>
      </c>
      <c r="H118">
        <v>46</v>
      </c>
      <c r="I118">
        <v>78</v>
      </c>
      <c r="J118">
        <v>249</v>
      </c>
      <c r="K118">
        <v>178</v>
      </c>
      <c r="N118">
        <v>21.244098861427382</v>
      </c>
      <c r="O118">
        <v>22.910302693696195</v>
      </c>
      <c r="P118">
        <v>72.063315745626213</v>
      </c>
      <c r="Q118">
        <v>5.137461816162177</v>
      </c>
      <c r="R118">
        <v>6.3871146903637879</v>
      </c>
      <c r="S118">
        <v>10.830324909747292</v>
      </c>
      <c r="T118">
        <v>34.573729519577896</v>
      </c>
      <c r="U118">
        <v>24.715356845320745</v>
      </c>
    </row>
    <row r="119" spans="4:21">
      <c r="D119">
        <v>161</v>
      </c>
      <c r="E119">
        <v>167</v>
      </c>
      <c r="F119">
        <v>504</v>
      </c>
      <c r="G119">
        <v>27</v>
      </c>
      <c r="H119">
        <v>35</v>
      </c>
      <c r="I119">
        <v>90</v>
      </c>
      <c r="J119">
        <v>192</v>
      </c>
      <c r="K119">
        <v>146</v>
      </c>
      <c r="N119">
        <v>30.590917727531824</v>
      </c>
      <c r="O119">
        <v>31.730951928557857</v>
      </c>
      <c r="P119">
        <v>95.762872886186585</v>
      </c>
      <c r="Q119">
        <v>5.1301539046171385</v>
      </c>
      <c r="R119">
        <v>6.6501995059851797</v>
      </c>
      <c r="S119">
        <v>17.100513015390462</v>
      </c>
      <c r="T119">
        <v>36.481094432832982</v>
      </c>
      <c r="U119">
        <v>27.740832224966748</v>
      </c>
    </row>
    <row r="120" spans="4:21">
      <c r="D120">
        <v>99</v>
      </c>
      <c r="E120">
        <v>195</v>
      </c>
      <c r="F120">
        <v>691</v>
      </c>
      <c r="G120">
        <v>53</v>
      </c>
      <c r="H120">
        <v>48</v>
      </c>
      <c r="I120">
        <v>56</v>
      </c>
      <c r="J120">
        <v>122</v>
      </c>
      <c r="K120">
        <v>206</v>
      </c>
      <c r="N120">
        <v>17.509727626459146</v>
      </c>
      <c r="O120">
        <v>34.488857446055889</v>
      </c>
      <c r="P120">
        <v>122.21436151397242</v>
      </c>
      <c r="Q120">
        <v>9.3738945879023703</v>
      </c>
      <c r="R120">
        <v>8.4895649097983732</v>
      </c>
      <c r="S120">
        <v>9.9044923947647678</v>
      </c>
      <c r="T120">
        <v>21.57764414573753</v>
      </c>
      <c r="U120">
        <v>36.434382737884683</v>
      </c>
    </row>
    <row r="121" spans="4:21">
      <c r="D121">
        <v>107</v>
      </c>
      <c r="E121">
        <v>206</v>
      </c>
      <c r="F121">
        <v>657</v>
      </c>
      <c r="G121">
        <v>54</v>
      </c>
      <c r="H121">
        <v>77</v>
      </c>
      <c r="I121">
        <v>104</v>
      </c>
      <c r="J121">
        <v>139</v>
      </c>
      <c r="K121">
        <v>202</v>
      </c>
      <c r="N121">
        <v>20.143072289156628</v>
      </c>
      <c r="O121">
        <v>38.780120481927717</v>
      </c>
      <c r="P121">
        <v>123.68222891566265</v>
      </c>
      <c r="Q121">
        <v>10.165662650602409</v>
      </c>
      <c r="R121">
        <v>14.495481927710843</v>
      </c>
      <c r="S121">
        <v>19.578313253012048</v>
      </c>
      <c r="T121">
        <v>26.167168674698793</v>
      </c>
      <c r="U121">
        <v>38.027108433734938</v>
      </c>
    </row>
    <row r="122" spans="4:21">
      <c r="D122">
        <v>98</v>
      </c>
      <c r="E122">
        <v>108</v>
      </c>
      <c r="F122">
        <v>305</v>
      </c>
      <c r="G122">
        <v>36</v>
      </c>
      <c r="H122">
        <v>24</v>
      </c>
      <c r="I122">
        <v>49</v>
      </c>
      <c r="J122">
        <v>82</v>
      </c>
      <c r="K122">
        <v>95</v>
      </c>
      <c r="N122">
        <v>19.979612640163101</v>
      </c>
      <c r="O122">
        <v>22.018348623853214</v>
      </c>
      <c r="P122">
        <v>62.181447502548423</v>
      </c>
      <c r="Q122">
        <v>7.3394495412844041</v>
      </c>
      <c r="R122">
        <v>4.8929663608562688</v>
      </c>
      <c r="S122">
        <v>9.9898063200815503</v>
      </c>
      <c r="T122">
        <v>16.717635066258921</v>
      </c>
      <c r="U122">
        <v>19.367991845056064</v>
      </c>
    </row>
    <row r="123" spans="4:21">
      <c r="D123">
        <v>84</v>
      </c>
      <c r="E123">
        <v>116</v>
      </c>
      <c r="F123">
        <v>240</v>
      </c>
      <c r="G123">
        <v>17</v>
      </c>
      <c r="H123">
        <v>30</v>
      </c>
      <c r="I123">
        <v>79</v>
      </c>
      <c r="J123">
        <v>218</v>
      </c>
      <c r="K123">
        <v>74</v>
      </c>
      <c r="N123">
        <v>19.36822688494351</v>
      </c>
      <c r="O123">
        <v>26.746599031588655</v>
      </c>
      <c r="P123">
        <v>55.337791099838597</v>
      </c>
      <c r="Q123">
        <v>3.9197602029052336</v>
      </c>
      <c r="R123">
        <v>6.9172238874798246</v>
      </c>
      <c r="S123">
        <v>18.215356237030207</v>
      </c>
      <c r="T123">
        <v>50.265160249020056</v>
      </c>
      <c r="U123">
        <v>17.0624855891169</v>
      </c>
    </row>
    <row r="124" spans="4:21">
      <c r="D124">
        <v>132</v>
      </c>
      <c r="E124">
        <v>437</v>
      </c>
      <c r="F124">
        <v>1422</v>
      </c>
      <c r="G124">
        <v>85</v>
      </c>
      <c r="H124">
        <v>389</v>
      </c>
      <c r="I124">
        <v>111</v>
      </c>
      <c r="J124">
        <v>890</v>
      </c>
      <c r="K124">
        <v>463</v>
      </c>
      <c r="N124">
        <v>25.39926880892823</v>
      </c>
      <c r="O124">
        <v>84.086973253800267</v>
      </c>
      <c r="P124">
        <v>273.61939580527229</v>
      </c>
      <c r="Q124">
        <v>16.355589763324993</v>
      </c>
      <c r="R124">
        <v>74.850875505099097</v>
      </c>
      <c r="S124">
        <v>21.358476043871462</v>
      </c>
      <c r="T124">
        <v>171.25264575716758</v>
      </c>
      <c r="U124">
        <v>89.089859534346743</v>
      </c>
    </row>
    <row r="125" spans="4:21">
      <c r="D125">
        <v>193</v>
      </c>
      <c r="E125">
        <v>272</v>
      </c>
      <c r="F125">
        <v>630</v>
      </c>
      <c r="G125">
        <v>52</v>
      </c>
      <c r="H125">
        <v>60</v>
      </c>
      <c r="I125">
        <v>80</v>
      </c>
      <c r="J125">
        <v>274</v>
      </c>
      <c r="K125">
        <v>188</v>
      </c>
      <c r="N125">
        <v>25.12693659679729</v>
      </c>
      <c r="O125">
        <v>35.412055721911209</v>
      </c>
      <c r="P125">
        <v>82.02057023825023</v>
      </c>
      <c r="Q125">
        <v>6.7699518291889076</v>
      </c>
      <c r="R125">
        <v>7.8114828798333553</v>
      </c>
      <c r="S125">
        <v>10.415310506444474</v>
      </c>
      <c r="T125">
        <v>35.672438484572318</v>
      </c>
      <c r="U125">
        <v>24.475979690144513</v>
      </c>
    </row>
    <row r="126" spans="4:21">
      <c r="D126">
        <v>125</v>
      </c>
      <c r="E126">
        <v>386</v>
      </c>
      <c r="F126">
        <v>987</v>
      </c>
      <c r="G126">
        <v>86</v>
      </c>
      <c r="H126">
        <v>143</v>
      </c>
      <c r="I126">
        <v>60</v>
      </c>
      <c r="J126">
        <v>450</v>
      </c>
      <c r="K126">
        <v>332</v>
      </c>
      <c r="N126">
        <v>22.269730981649744</v>
      </c>
      <c r="O126">
        <v>68.7689292713344</v>
      </c>
      <c r="P126">
        <v>175.84179583110637</v>
      </c>
      <c r="Q126">
        <v>15.321574915375022</v>
      </c>
      <c r="R126">
        <v>25.476572243007304</v>
      </c>
      <c r="S126">
        <v>10.689470871191876</v>
      </c>
      <c r="T126">
        <v>80.171031533939058</v>
      </c>
      <c r="U126">
        <v>59.148405487261712</v>
      </c>
    </row>
    <row r="127" spans="4:21">
      <c r="D127">
        <v>96</v>
      </c>
      <c r="E127">
        <v>340</v>
      </c>
      <c r="F127">
        <v>1068</v>
      </c>
      <c r="G127">
        <v>73</v>
      </c>
      <c r="H127">
        <v>119</v>
      </c>
      <c r="I127">
        <v>57</v>
      </c>
      <c r="J127">
        <v>203</v>
      </c>
      <c r="K127">
        <v>330</v>
      </c>
      <c r="N127">
        <v>16.780283167278448</v>
      </c>
      <c r="O127">
        <v>59.43016955077784</v>
      </c>
      <c r="P127">
        <v>186.68065023597273</v>
      </c>
      <c r="Q127">
        <v>12.760006991784653</v>
      </c>
      <c r="R127">
        <v>20.800559342772246</v>
      </c>
      <c r="S127">
        <v>9.9632931305715768</v>
      </c>
      <c r="T127">
        <v>35.483307114140885</v>
      </c>
      <c r="U127">
        <v>57.68222338751967</v>
      </c>
    </row>
    <row r="128" spans="4:21">
      <c r="D128">
        <v>86</v>
      </c>
      <c r="E128">
        <v>166</v>
      </c>
      <c r="F128">
        <v>441</v>
      </c>
      <c r="G128">
        <v>64</v>
      </c>
      <c r="H128">
        <v>41</v>
      </c>
      <c r="I128">
        <v>61</v>
      </c>
      <c r="J128">
        <v>140</v>
      </c>
      <c r="K128">
        <v>140</v>
      </c>
      <c r="N128">
        <v>18.101452325826141</v>
      </c>
      <c r="O128">
        <v>34.940012628920229</v>
      </c>
      <c r="P128">
        <v>92.822563670806147</v>
      </c>
      <c r="Q128">
        <v>13.470848242475268</v>
      </c>
      <c r="R128">
        <v>8.6297621553357189</v>
      </c>
      <c r="S128">
        <v>12.839402231109242</v>
      </c>
      <c r="T128">
        <v>29.467480530414651</v>
      </c>
      <c r="U128">
        <v>29.467480530414651</v>
      </c>
    </row>
    <row r="129" spans="4:21">
      <c r="D129">
        <v>147</v>
      </c>
      <c r="E129">
        <v>220</v>
      </c>
      <c r="F129">
        <v>937</v>
      </c>
      <c r="G129">
        <v>49</v>
      </c>
      <c r="H129">
        <v>287</v>
      </c>
      <c r="I129">
        <v>78</v>
      </c>
      <c r="J129">
        <v>879</v>
      </c>
      <c r="K129">
        <v>185</v>
      </c>
      <c r="N129">
        <v>26.839510681029761</v>
      </c>
      <c r="O129">
        <v>40.167975168888077</v>
      </c>
      <c r="P129">
        <v>171.07905787840059</v>
      </c>
      <c r="Q129">
        <v>8.9465035603432543</v>
      </c>
      <c r="R129">
        <v>52.400949424867626</v>
      </c>
      <c r="S129">
        <v>14.241373014423955</v>
      </c>
      <c r="T129">
        <v>160.4893189702392</v>
      </c>
      <c r="U129">
        <v>33.77761548292861</v>
      </c>
    </row>
    <row r="130" spans="4:21">
      <c r="D130">
        <v>84</v>
      </c>
      <c r="E130">
        <v>121</v>
      </c>
      <c r="F130">
        <v>492</v>
      </c>
      <c r="G130">
        <v>52</v>
      </c>
      <c r="H130">
        <v>37</v>
      </c>
      <c r="I130">
        <v>23</v>
      </c>
      <c r="J130">
        <v>151</v>
      </c>
      <c r="K130">
        <v>139</v>
      </c>
      <c r="N130">
        <v>14.962593516209475</v>
      </c>
      <c r="O130">
        <v>21.553259707873174</v>
      </c>
      <c r="P130">
        <v>87.63804773779836</v>
      </c>
      <c r="Q130">
        <v>9.2625578909868178</v>
      </c>
      <c r="R130">
        <v>6.5906661916636979</v>
      </c>
      <c r="S130">
        <v>4.0969006056287851</v>
      </c>
      <c r="T130">
        <v>26.897043106519416</v>
      </c>
      <c r="U130">
        <v>24.75952974706092</v>
      </c>
    </row>
    <row r="131" spans="4:21">
      <c r="D131">
        <v>177</v>
      </c>
      <c r="E131">
        <v>151</v>
      </c>
      <c r="F131">
        <v>278</v>
      </c>
      <c r="G131">
        <v>24</v>
      </c>
      <c r="H131">
        <v>26</v>
      </c>
      <c r="I131">
        <v>159</v>
      </c>
      <c r="J131">
        <v>221</v>
      </c>
      <c r="K131">
        <v>47</v>
      </c>
      <c r="N131">
        <v>33.778625954198468</v>
      </c>
      <c r="O131">
        <v>28.816793893129773</v>
      </c>
      <c r="P131">
        <v>53.05343511450382</v>
      </c>
      <c r="Q131">
        <v>4.5801526717557257</v>
      </c>
      <c r="R131">
        <v>4.9618320610687023</v>
      </c>
      <c r="S131">
        <v>30.34351145038168</v>
      </c>
      <c r="T131">
        <v>42.175572519083971</v>
      </c>
      <c r="U131">
        <v>8.9694656488549622</v>
      </c>
    </row>
    <row r="132" spans="4:21">
      <c r="D132">
        <v>282</v>
      </c>
      <c r="E132">
        <v>369</v>
      </c>
      <c r="F132">
        <v>869</v>
      </c>
      <c r="G132">
        <v>59</v>
      </c>
      <c r="H132">
        <v>82</v>
      </c>
      <c r="I132">
        <v>164</v>
      </c>
      <c r="J132">
        <v>432</v>
      </c>
      <c r="K132">
        <v>210</v>
      </c>
      <c r="N132">
        <v>34.840622683469235</v>
      </c>
      <c r="O132">
        <v>45.589325426241658</v>
      </c>
      <c r="P132">
        <v>107.36347912033605</v>
      </c>
      <c r="Q132">
        <v>7.2893501359031374</v>
      </c>
      <c r="R132">
        <v>10.130961205831479</v>
      </c>
      <c r="S132">
        <v>20.261922411662958</v>
      </c>
      <c r="T132">
        <v>53.372868791697549</v>
      </c>
      <c r="U132">
        <v>25.945144551519647</v>
      </c>
    </row>
    <row r="133" spans="4:21">
      <c r="D133">
        <v>121</v>
      </c>
      <c r="E133">
        <v>198</v>
      </c>
      <c r="F133">
        <v>368</v>
      </c>
      <c r="G133">
        <v>24</v>
      </c>
      <c r="H133">
        <v>42</v>
      </c>
      <c r="I133">
        <v>51</v>
      </c>
      <c r="J133">
        <v>168</v>
      </c>
      <c r="K133">
        <v>125</v>
      </c>
      <c r="N133">
        <v>17.317876055531698</v>
      </c>
      <c r="O133">
        <v>28.338342636324604</v>
      </c>
      <c r="P133">
        <v>52.669242879633607</v>
      </c>
      <c r="Q133">
        <v>3.4349506225848003</v>
      </c>
      <c r="R133">
        <v>6.0111635895234006</v>
      </c>
      <c r="S133">
        <v>7.2992700729927007</v>
      </c>
      <c r="T133">
        <v>24.044654358093602</v>
      </c>
      <c r="U133">
        <v>17.8903678259625</v>
      </c>
    </row>
    <row r="134" spans="4:21">
      <c r="D134">
        <v>237</v>
      </c>
      <c r="E134">
        <v>586</v>
      </c>
      <c r="F134">
        <v>1345</v>
      </c>
      <c r="G134">
        <v>168</v>
      </c>
      <c r="H134">
        <v>181</v>
      </c>
      <c r="I134">
        <v>130</v>
      </c>
      <c r="J134">
        <v>501</v>
      </c>
      <c r="K134">
        <v>387</v>
      </c>
      <c r="N134">
        <v>25.199362041467303</v>
      </c>
      <c r="O134">
        <v>62.307283359914933</v>
      </c>
      <c r="P134">
        <v>143.00903774587985</v>
      </c>
      <c r="Q134">
        <v>17.862838915470494</v>
      </c>
      <c r="R134">
        <v>19.24508240297714</v>
      </c>
      <c r="S134">
        <v>13.822434875066454</v>
      </c>
      <c r="T134">
        <v>53.269537480063796</v>
      </c>
      <c r="U134">
        <v>41.148325358851679</v>
      </c>
    </row>
    <row r="135" spans="4:21">
      <c r="D135">
        <v>207</v>
      </c>
      <c r="E135">
        <v>747</v>
      </c>
      <c r="F135">
        <v>2063</v>
      </c>
      <c r="G135">
        <v>167</v>
      </c>
      <c r="H135">
        <v>272</v>
      </c>
      <c r="I135">
        <v>125</v>
      </c>
      <c r="J135">
        <v>713</v>
      </c>
      <c r="K135">
        <v>936</v>
      </c>
      <c r="N135">
        <v>25.701514775266951</v>
      </c>
      <c r="O135">
        <v>92.748944623789427</v>
      </c>
      <c r="P135">
        <v>256.14601440278125</v>
      </c>
      <c r="Q135">
        <v>20.735038490191208</v>
      </c>
      <c r="R135">
        <v>33.772038738515022</v>
      </c>
      <c r="S135">
        <v>15.520238390861683</v>
      </c>
      <c r="T135">
        <v>88.527439781475039</v>
      </c>
      <c r="U135">
        <v>116.21554507077228</v>
      </c>
    </row>
    <row r="136" spans="4:21">
      <c r="D136">
        <v>692</v>
      </c>
      <c r="E136">
        <v>1809</v>
      </c>
      <c r="F136">
        <v>7276</v>
      </c>
      <c r="G136">
        <v>448</v>
      </c>
      <c r="H136">
        <v>2040</v>
      </c>
      <c r="I136">
        <v>350</v>
      </c>
      <c r="J136">
        <v>5192</v>
      </c>
      <c r="K136">
        <v>1617</v>
      </c>
      <c r="N136">
        <v>69.450020072260131</v>
      </c>
      <c r="O136">
        <v>181.55359293456445</v>
      </c>
      <c r="P136">
        <v>730.22882376555594</v>
      </c>
      <c r="Q136">
        <v>44.961862705740664</v>
      </c>
      <c r="R136">
        <v>204.73705339221195</v>
      </c>
      <c r="S136">
        <v>35.126455238859897</v>
      </c>
      <c r="T136">
        <v>521.0758731433159</v>
      </c>
      <c r="U136">
        <v>162.28422320353272</v>
      </c>
    </row>
    <row r="137" spans="4:21">
      <c r="D137">
        <v>109</v>
      </c>
      <c r="E137">
        <v>422</v>
      </c>
      <c r="F137">
        <v>866</v>
      </c>
      <c r="G137">
        <v>101</v>
      </c>
      <c r="H137">
        <v>109</v>
      </c>
      <c r="I137">
        <v>43</v>
      </c>
      <c r="J137">
        <v>478</v>
      </c>
      <c r="K137">
        <v>257</v>
      </c>
      <c r="N137">
        <v>19.707105405894051</v>
      </c>
      <c r="O137">
        <v>76.297233773277895</v>
      </c>
      <c r="P137">
        <v>156.57204845416743</v>
      </c>
      <c r="Q137">
        <v>18.260712348580725</v>
      </c>
      <c r="R137">
        <v>19.707105405894051</v>
      </c>
      <c r="S137">
        <v>7.7743626830591213</v>
      </c>
      <c r="T137">
        <v>86.42198517447116</v>
      </c>
      <c r="U137">
        <v>46.465376966190561</v>
      </c>
    </row>
    <row r="138" spans="4:21">
      <c r="D138">
        <v>220</v>
      </c>
      <c r="E138">
        <v>613</v>
      </c>
      <c r="F138">
        <v>1313</v>
      </c>
      <c r="G138">
        <v>154</v>
      </c>
      <c r="H138">
        <v>227</v>
      </c>
      <c r="I138">
        <v>137</v>
      </c>
      <c r="J138">
        <v>680</v>
      </c>
      <c r="K138">
        <v>361</v>
      </c>
      <c r="N138">
        <v>23.3843537414966</v>
      </c>
      <c r="O138">
        <v>65.157312925170075</v>
      </c>
      <c r="P138">
        <v>139.56207482993196</v>
      </c>
      <c r="Q138">
        <v>16.36904761904762</v>
      </c>
      <c r="R138">
        <v>24.128401360544217</v>
      </c>
      <c r="S138">
        <v>14.562074829931973</v>
      </c>
      <c r="T138">
        <v>72.278911564625844</v>
      </c>
      <c r="U138">
        <v>38.371598639455783</v>
      </c>
    </row>
    <row r="139" spans="4:21">
      <c r="D139">
        <v>205</v>
      </c>
      <c r="E139">
        <v>374</v>
      </c>
      <c r="F139">
        <v>1031</v>
      </c>
      <c r="G139">
        <v>72</v>
      </c>
      <c r="H139">
        <v>105</v>
      </c>
      <c r="I139">
        <v>115</v>
      </c>
      <c r="J139">
        <v>366</v>
      </c>
      <c r="K139">
        <v>398</v>
      </c>
      <c r="N139">
        <v>25.545171339563861</v>
      </c>
      <c r="O139">
        <v>46.604361370716511</v>
      </c>
      <c r="P139">
        <v>128.47352024922117</v>
      </c>
      <c r="Q139">
        <v>8.9719626168224291</v>
      </c>
      <c r="R139">
        <v>13.084112149532711</v>
      </c>
      <c r="S139">
        <v>14.330218068535824</v>
      </c>
      <c r="T139">
        <v>45.607476635514018</v>
      </c>
      <c r="U139">
        <v>49.595015576323988</v>
      </c>
    </row>
    <row r="140" spans="4:21">
      <c r="D140">
        <v>266</v>
      </c>
      <c r="E140">
        <v>672</v>
      </c>
      <c r="F140">
        <v>1821</v>
      </c>
      <c r="G140">
        <v>193</v>
      </c>
      <c r="H140">
        <v>313</v>
      </c>
      <c r="I140">
        <v>223</v>
      </c>
      <c r="J140">
        <v>723</v>
      </c>
      <c r="K140">
        <v>304</v>
      </c>
      <c r="N140">
        <v>33.911269760326363</v>
      </c>
      <c r="O140">
        <v>85.670576236613982</v>
      </c>
      <c r="P140">
        <v>232.15196328403874</v>
      </c>
      <c r="Q140">
        <v>24.604793472718001</v>
      </c>
      <c r="R140">
        <v>39.903110657827639</v>
      </c>
      <c r="S140">
        <v>28.42937276899541</v>
      </c>
      <c r="T140">
        <v>92.17236104028558</v>
      </c>
      <c r="U140">
        <v>38.755736868944417</v>
      </c>
    </row>
    <row r="141" spans="4:21">
      <c r="D141">
        <v>174</v>
      </c>
      <c r="E141">
        <v>341</v>
      </c>
      <c r="F141">
        <v>1083</v>
      </c>
      <c r="G141">
        <v>96</v>
      </c>
      <c r="H141">
        <v>110</v>
      </c>
      <c r="I141">
        <v>135</v>
      </c>
      <c r="J141">
        <v>590</v>
      </c>
      <c r="K141">
        <v>335</v>
      </c>
      <c r="N141">
        <v>21.728271728271729</v>
      </c>
      <c r="O141">
        <v>42.582417582417584</v>
      </c>
      <c r="P141">
        <v>135.23976023976022</v>
      </c>
      <c r="Q141">
        <v>11.988011988011989</v>
      </c>
      <c r="R141">
        <v>13.736263736263735</v>
      </c>
      <c r="S141">
        <v>16.85814185814186</v>
      </c>
      <c r="T141">
        <v>73.676323676323676</v>
      </c>
      <c r="U141">
        <v>41.833166833166835</v>
      </c>
    </row>
    <row r="142" spans="4:21">
      <c r="D142">
        <v>131</v>
      </c>
      <c r="E142">
        <v>533</v>
      </c>
      <c r="F142">
        <v>1445</v>
      </c>
      <c r="G142">
        <v>140</v>
      </c>
      <c r="H142">
        <v>184</v>
      </c>
      <c r="I142">
        <v>65</v>
      </c>
      <c r="J142">
        <v>553</v>
      </c>
      <c r="K142">
        <v>515</v>
      </c>
      <c r="N142">
        <v>26.189524190323869</v>
      </c>
      <c r="O142">
        <v>106.55737704918032</v>
      </c>
      <c r="P142">
        <v>288.88444622151138</v>
      </c>
      <c r="Q142">
        <v>27.988804478208717</v>
      </c>
      <c r="R142">
        <v>36.785285885645742</v>
      </c>
      <c r="S142">
        <v>12.994802079168332</v>
      </c>
      <c r="T142">
        <v>110.55577768892442</v>
      </c>
      <c r="U142">
        <v>102.95881647341064</v>
      </c>
    </row>
    <row r="143" spans="4:21">
      <c r="D143">
        <v>193</v>
      </c>
      <c r="E143">
        <v>229</v>
      </c>
      <c r="F143">
        <v>619</v>
      </c>
      <c r="G143">
        <v>35</v>
      </c>
      <c r="H143">
        <v>73</v>
      </c>
      <c r="I143">
        <v>148</v>
      </c>
      <c r="J143">
        <v>473</v>
      </c>
      <c r="K143">
        <v>155</v>
      </c>
      <c r="N143">
        <v>24.91286949787014</v>
      </c>
      <c r="O143">
        <v>29.559829611462501</v>
      </c>
      <c r="P143">
        <v>79.901897508713049</v>
      </c>
      <c r="Q143">
        <v>4.5178778882147927</v>
      </c>
      <c r="R143">
        <v>9.4230024525622831</v>
      </c>
      <c r="S143">
        <v>19.104169355879694</v>
      </c>
      <c r="T143">
        <v>61.055892603588482</v>
      </c>
      <c r="U143">
        <v>20.007744933522652</v>
      </c>
    </row>
    <row r="144" spans="4:21">
      <c r="D144">
        <v>227</v>
      </c>
      <c r="E144">
        <v>494</v>
      </c>
      <c r="F144">
        <v>1042</v>
      </c>
      <c r="G144">
        <v>105</v>
      </c>
      <c r="H144">
        <v>142</v>
      </c>
      <c r="I144">
        <v>157</v>
      </c>
      <c r="J144">
        <v>269</v>
      </c>
      <c r="K144">
        <v>341</v>
      </c>
      <c r="N144">
        <v>25.488434763081067</v>
      </c>
      <c r="O144">
        <v>55.468223669436334</v>
      </c>
      <c r="P144">
        <v>116.99977543229284</v>
      </c>
      <c r="Q144">
        <v>11.789804626094767</v>
      </c>
      <c r="R144">
        <v>15.944307208623401</v>
      </c>
      <c r="S144">
        <v>17.628565012351224</v>
      </c>
      <c r="T144">
        <v>30.204356613518978</v>
      </c>
      <c r="U144">
        <v>38.288794071412532</v>
      </c>
    </row>
    <row r="145" spans="4:21">
      <c r="D145">
        <v>287</v>
      </c>
      <c r="E145">
        <v>651</v>
      </c>
      <c r="F145">
        <v>1453</v>
      </c>
      <c r="G145">
        <v>148</v>
      </c>
      <c r="H145">
        <v>249</v>
      </c>
      <c r="I145">
        <v>147</v>
      </c>
      <c r="J145">
        <v>735</v>
      </c>
      <c r="K145">
        <v>303</v>
      </c>
      <c r="N145">
        <v>34.08146300914381</v>
      </c>
      <c r="O145">
        <v>77.306733167082299</v>
      </c>
      <c r="P145">
        <v>172.54482840517755</v>
      </c>
      <c r="Q145">
        <v>17.575109844436525</v>
      </c>
      <c r="R145">
        <v>29.568934805842538</v>
      </c>
      <c r="S145">
        <v>17.456359102244388</v>
      </c>
      <c r="T145">
        <v>87.281795511221944</v>
      </c>
      <c r="U145">
        <v>35.981474884218024</v>
      </c>
    </row>
    <row r="146" spans="4:21">
      <c r="D146">
        <v>195</v>
      </c>
      <c r="E146">
        <v>482</v>
      </c>
      <c r="F146">
        <v>1102</v>
      </c>
      <c r="G146">
        <v>111</v>
      </c>
      <c r="H146">
        <v>113</v>
      </c>
      <c r="I146">
        <v>100</v>
      </c>
      <c r="J146">
        <v>446</v>
      </c>
      <c r="K146">
        <v>319</v>
      </c>
      <c r="N146">
        <v>22.457675918461362</v>
      </c>
      <c r="O146">
        <v>55.510768167683977</v>
      </c>
      <c r="P146">
        <v>126.91466083150985</v>
      </c>
      <c r="Q146">
        <v>12.783600138201084</v>
      </c>
      <c r="R146">
        <v>13.013935275826327</v>
      </c>
      <c r="S146">
        <v>11.516756881262236</v>
      </c>
      <c r="T146">
        <v>51.364735690429576</v>
      </c>
      <c r="U146">
        <v>36.738454451226531</v>
      </c>
    </row>
    <row r="147" spans="4:21">
      <c r="N147">
        <v>30.342061499331528</v>
      </c>
      <c r="O147">
        <v>61.189552287475138</v>
      </c>
      <c r="P147">
        <v>165.50363583004531</v>
      </c>
      <c r="Q147">
        <v>15.537874588319692</v>
      </c>
      <c r="R147">
        <v>23.298659797176118</v>
      </c>
      <c r="S147">
        <v>19.059575439397399</v>
      </c>
      <c r="T147">
        <v>62.102585841458243</v>
      </c>
      <c r="U147">
        <v>55.336355039619129</v>
      </c>
    </row>
    <row r="148" spans="4:21">
      <c r="N148">
        <v>33.23520969755225</v>
      </c>
      <c r="O148">
        <v>66.023189218415197</v>
      </c>
      <c r="P148">
        <v>186.58175968386834</v>
      </c>
      <c r="Q148">
        <v>20.011881637529953</v>
      </c>
      <c r="R148">
        <v>33.095033075007841</v>
      </c>
      <c r="S148">
        <v>19.784929010553299</v>
      </c>
      <c r="T148">
        <v>76.976991008670922</v>
      </c>
      <c r="U148">
        <v>55.703519768241321</v>
      </c>
    </row>
    <row r="149" spans="4:21">
      <c r="N149">
        <v>34.369928505636217</v>
      </c>
      <c r="O149">
        <v>48.984604587920529</v>
      </c>
      <c r="P149">
        <v>131.58471862800999</v>
      </c>
      <c r="Q149">
        <v>12.649677617439362</v>
      </c>
      <c r="R149">
        <v>25.185315145401116</v>
      </c>
      <c r="S149">
        <v>17.89552173340936</v>
      </c>
      <c r="T149">
        <v>84.530023246633633</v>
      </c>
      <c r="U149">
        <v>33.843589631124175</v>
      </c>
    </row>
    <row r="150" spans="4:21">
      <c r="N150">
        <v>34.795848785181171</v>
      </c>
      <c r="O150">
        <v>65.360148711385946</v>
      </c>
      <c r="P150">
        <v>243.94458819463259</v>
      </c>
      <c r="Q150">
        <v>23.978776867532904</v>
      </c>
      <c r="R150">
        <v>50.713198135502978</v>
      </c>
      <c r="S150">
        <v>30.900581954732701</v>
      </c>
      <c r="T150">
        <v>160.55598628716615</v>
      </c>
      <c r="U150">
        <v>53.552913043072124</v>
      </c>
    </row>
    <row r="151" spans="4:21">
      <c r="N151">
        <v>24.57047285996655</v>
      </c>
      <c r="O151">
        <v>40.649232172723131</v>
      </c>
      <c r="P151">
        <v>105.35198418731945</v>
      </c>
      <c r="Q151">
        <v>10.004561350159646</v>
      </c>
      <c r="R151">
        <v>16.717348335107193</v>
      </c>
      <c r="S151">
        <v>12.901018701535655</v>
      </c>
      <c r="T151">
        <v>53.299376615478188</v>
      </c>
      <c r="U151">
        <v>35.935837007754294</v>
      </c>
    </row>
    <row r="152" spans="4:21">
      <c r="N152">
        <v>23.390019117185496</v>
      </c>
      <c r="O152">
        <v>41.60841156161726</v>
      </c>
      <c r="P152">
        <v>115.20244243444517</v>
      </c>
      <c r="Q152">
        <v>8.966530658829571</v>
      </c>
      <c r="R152">
        <v>16.228207835192741</v>
      </c>
      <c r="S152">
        <v>15.921476873912175</v>
      </c>
      <c r="T152">
        <v>52.722058949410787</v>
      </c>
      <c r="U152">
        <v>35.338260050788939</v>
      </c>
    </row>
    <row r="153" spans="4:21">
      <c r="N153">
        <v>29.933903502923865</v>
      </c>
      <c r="O153">
        <v>75.744299891426508</v>
      </c>
      <c r="P153">
        <v>213.89931236785461</v>
      </c>
      <c r="Q153">
        <v>18.457494428465303</v>
      </c>
      <c r="R153">
        <v>39.219794662755476</v>
      </c>
      <c r="S153">
        <v>17.857482999676183</v>
      </c>
      <c r="T153">
        <v>111.61164974570944</v>
      </c>
      <c r="U153">
        <v>59.315415531724412</v>
      </c>
    </row>
    <row r="154" spans="4:21">
      <c r="N154">
        <v>29.838587052597358</v>
      </c>
      <c r="O154">
        <v>56.072363240324435</v>
      </c>
      <c r="P154">
        <v>162.79133015790208</v>
      </c>
      <c r="Q154">
        <v>15.416871157680806</v>
      </c>
      <c r="R154">
        <v>28.77791225079396</v>
      </c>
      <c r="S154">
        <v>18.895587815343688</v>
      </c>
      <c r="T154">
        <v>84.41636307219882</v>
      </c>
      <c r="U154">
        <v>46.035511590159217</v>
      </c>
    </row>
    <row r="155" spans="4:21">
      <c r="N155">
        <v>31.856143223486718</v>
      </c>
      <c r="O155">
        <v>61.308285055402443</v>
      </c>
      <c r="P155">
        <v>168.47591728068696</v>
      </c>
      <c r="Q155">
        <v>16.230134178275243</v>
      </c>
      <c r="R155">
        <v>29.470890542941842</v>
      </c>
      <c r="S155">
        <v>18.323740242858303</v>
      </c>
      <c r="T155">
        <v>80.821526853362158</v>
      </c>
      <c r="U155">
        <v>49.771578203998473</v>
      </c>
    </row>
    <row r="156" spans="4:21">
      <c r="N156">
        <v>34.795848785181171</v>
      </c>
      <c r="O156">
        <v>65.360148711385946</v>
      </c>
      <c r="P156">
        <v>243.94458819463259</v>
      </c>
      <c r="Q156">
        <v>23.978776867532904</v>
      </c>
      <c r="R156">
        <v>50.713198135502978</v>
      </c>
      <c r="S156">
        <v>30.900581954732701</v>
      </c>
      <c r="T156">
        <v>160.55598628716615</v>
      </c>
      <c r="U156">
        <v>53.552913043072124</v>
      </c>
    </row>
    <row r="157" spans="4:21">
      <c r="N157">
        <v>23.080425365026844</v>
      </c>
      <c r="O157">
        <v>40.260015417002883</v>
      </c>
      <c r="P157">
        <v>111.32698922162167</v>
      </c>
      <c r="Q157">
        <v>9.5251833586526793</v>
      </c>
      <c r="R157">
        <v>16.6927373294325</v>
      </c>
      <c r="S157">
        <v>14.33961583713875</v>
      </c>
      <c r="T157">
        <v>55.451623518592811</v>
      </c>
      <c r="U157">
        <v>34.32311693931922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25" sqref="B25"/>
    </sheetView>
  </sheetViews>
  <sheetFormatPr defaultRowHeight="14.25"/>
  <cols>
    <col min="1" max="1" width="24" customWidth="1"/>
    <col min="2" max="2" width="61.19921875" customWidth="1"/>
  </cols>
  <sheetData>
    <row r="2" spans="1:2">
      <c r="A2" s="35" t="s">
        <v>339</v>
      </c>
      <c r="B2" s="35"/>
    </row>
    <row r="3" spans="1:2">
      <c r="A3" s="10" t="s">
        <v>340</v>
      </c>
      <c r="B3" s="12" t="s">
        <v>358</v>
      </c>
    </row>
    <row r="4" spans="1:2">
      <c r="A4" s="10" t="s">
        <v>341</v>
      </c>
      <c r="B4" s="12" t="s">
        <v>359</v>
      </c>
    </row>
    <row r="5" spans="1:2">
      <c r="A5" s="10" t="s">
        <v>342</v>
      </c>
      <c r="B5" s="12" t="s">
        <v>322</v>
      </c>
    </row>
    <row r="6" spans="1:2">
      <c r="A6" s="10" t="s">
        <v>343</v>
      </c>
      <c r="B6" s="12" t="s">
        <v>322</v>
      </c>
    </row>
    <row r="7" spans="1:2">
      <c r="A7" s="10" t="s">
        <v>344</v>
      </c>
      <c r="B7" s="13"/>
    </row>
    <row r="8" spans="1:2">
      <c r="A8" s="10" t="s">
        <v>345</v>
      </c>
      <c r="B8" s="12"/>
    </row>
    <row r="9" spans="1:2">
      <c r="A9" s="10" t="s">
        <v>346</v>
      </c>
      <c r="B9" s="14"/>
    </row>
    <row r="10" spans="1:2">
      <c r="A10" s="10" t="s">
        <v>347</v>
      </c>
      <c r="B10" s="12" t="s">
        <v>1</v>
      </c>
    </row>
    <row r="11" spans="1:2">
      <c r="A11" s="10" t="s">
        <v>348</v>
      </c>
      <c r="B11" s="12" t="s">
        <v>360</v>
      </c>
    </row>
    <row r="12" spans="1:2">
      <c r="A12" s="10" t="s">
        <v>349</v>
      </c>
      <c r="B12" s="12" t="s">
        <v>361</v>
      </c>
    </row>
    <row r="13" spans="1:2">
      <c r="A13" s="10" t="s">
        <v>350</v>
      </c>
      <c r="B13" s="15"/>
    </row>
    <row r="14" spans="1:2">
      <c r="A14" s="10" t="s">
        <v>351</v>
      </c>
      <c r="B14" s="12" t="s">
        <v>356</v>
      </c>
    </row>
    <row r="15" spans="1:2">
      <c r="A15" s="10" t="s">
        <v>352</v>
      </c>
      <c r="B15" s="12"/>
    </row>
    <row r="16" spans="1:2">
      <c r="A16" s="10" t="s">
        <v>353</v>
      </c>
      <c r="B16" s="12" t="s">
        <v>357</v>
      </c>
    </row>
    <row r="17" spans="1:2" s="7" customFormat="1" ht="44.25" customHeight="1">
      <c r="A17" s="10" t="s">
        <v>354</v>
      </c>
      <c r="B17" s="12" t="s">
        <v>368</v>
      </c>
    </row>
    <row r="18" spans="1:2" ht="25.5">
      <c r="A18" s="11" t="s">
        <v>355</v>
      </c>
      <c r="B18" s="16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5"/>
  <sheetViews>
    <sheetView workbookViewId="0">
      <selection activeCell="C4" sqref="C4"/>
    </sheetView>
  </sheetViews>
  <sheetFormatPr defaultRowHeight="14.25"/>
  <cols>
    <col min="3" max="3" width="8.69921875" bestFit="1" customWidth="1"/>
    <col min="259" max="259" width="8.69921875" bestFit="1" customWidth="1"/>
    <col min="515" max="515" width="8.69921875" bestFit="1" customWidth="1"/>
    <col min="771" max="771" width="8.69921875" bestFit="1" customWidth="1"/>
    <col min="1027" max="1027" width="8.69921875" bestFit="1" customWidth="1"/>
    <col min="1283" max="1283" width="8.69921875" bestFit="1" customWidth="1"/>
    <col min="1539" max="1539" width="8.69921875" bestFit="1" customWidth="1"/>
    <col min="1795" max="1795" width="8.69921875" bestFit="1" customWidth="1"/>
    <col min="2051" max="2051" width="8.69921875" bestFit="1" customWidth="1"/>
    <col min="2307" max="2307" width="8.69921875" bestFit="1" customWidth="1"/>
    <col min="2563" max="2563" width="8.69921875" bestFit="1" customWidth="1"/>
    <col min="2819" max="2819" width="8.69921875" bestFit="1" customWidth="1"/>
    <col min="3075" max="3075" width="8.69921875" bestFit="1" customWidth="1"/>
    <col min="3331" max="3331" width="8.69921875" bestFit="1" customWidth="1"/>
    <col min="3587" max="3587" width="8.69921875" bestFit="1" customWidth="1"/>
    <col min="3843" max="3843" width="8.69921875" bestFit="1" customWidth="1"/>
    <col min="4099" max="4099" width="8.69921875" bestFit="1" customWidth="1"/>
    <col min="4355" max="4355" width="8.69921875" bestFit="1" customWidth="1"/>
    <col min="4611" max="4611" width="8.69921875" bestFit="1" customWidth="1"/>
    <col min="4867" max="4867" width="8.69921875" bestFit="1" customWidth="1"/>
    <col min="5123" max="5123" width="8.69921875" bestFit="1" customWidth="1"/>
    <col min="5379" max="5379" width="8.69921875" bestFit="1" customWidth="1"/>
    <col min="5635" max="5635" width="8.69921875" bestFit="1" customWidth="1"/>
    <col min="5891" max="5891" width="8.69921875" bestFit="1" customWidth="1"/>
    <col min="6147" max="6147" width="8.69921875" bestFit="1" customWidth="1"/>
    <col min="6403" max="6403" width="8.69921875" bestFit="1" customWidth="1"/>
    <col min="6659" max="6659" width="8.69921875" bestFit="1" customWidth="1"/>
    <col min="6915" max="6915" width="8.69921875" bestFit="1" customWidth="1"/>
    <col min="7171" max="7171" width="8.69921875" bestFit="1" customWidth="1"/>
    <col min="7427" max="7427" width="8.69921875" bestFit="1" customWidth="1"/>
    <col min="7683" max="7683" width="8.69921875" bestFit="1" customWidth="1"/>
    <col min="7939" max="7939" width="8.69921875" bestFit="1" customWidth="1"/>
    <col min="8195" max="8195" width="8.69921875" bestFit="1" customWidth="1"/>
    <col min="8451" max="8451" width="8.69921875" bestFit="1" customWidth="1"/>
    <col min="8707" max="8707" width="8.69921875" bestFit="1" customWidth="1"/>
    <col min="8963" max="8963" width="8.69921875" bestFit="1" customWidth="1"/>
    <col min="9219" max="9219" width="8.69921875" bestFit="1" customWidth="1"/>
    <col min="9475" max="9475" width="8.69921875" bestFit="1" customWidth="1"/>
    <col min="9731" max="9731" width="8.69921875" bestFit="1" customWidth="1"/>
    <col min="9987" max="9987" width="8.69921875" bestFit="1" customWidth="1"/>
    <col min="10243" max="10243" width="8.69921875" bestFit="1" customWidth="1"/>
    <col min="10499" max="10499" width="8.69921875" bestFit="1" customWidth="1"/>
    <col min="10755" max="10755" width="8.69921875" bestFit="1" customWidth="1"/>
    <col min="11011" max="11011" width="8.69921875" bestFit="1" customWidth="1"/>
    <col min="11267" max="11267" width="8.69921875" bestFit="1" customWidth="1"/>
    <col min="11523" max="11523" width="8.69921875" bestFit="1" customWidth="1"/>
    <col min="11779" max="11779" width="8.69921875" bestFit="1" customWidth="1"/>
    <col min="12035" max="12035" width="8.69921875" bestFit="1" customWidth="1"/>
    <col min="12291" max="12291" width="8.69921875" bestFit="1" customWidth="1"/>
    <col min="12547" max="12547" width="8.69921875" bestFit="1" customWidth="1"/>
    <col min="12803" max="12803" width="8.69921875" bestFit="1" customWidth="1"/>
    <col min="13059" max="13059" width="8.69921875" bestFit="1" customWidth="1"/>
    <col min="13315" max="13315" width="8.69921875" bestFit="1" customWidth="1"/>
    <col min="13571" max="13571" width="8.69921875" bestFit="1" customWidth="1"/>
    <col min="13827" max="13827" width="8.69921875" bestFit="1" customWidth="1"/>
    <col min="14083" max="14083" width="8.69921875" bestFit="1" customWidth="1"/>
    <col min="14339" max="14339" width="8.69921875" bestFit="1" customWidth="1"/>
    <col min="14595" max="14595" width="8.69921875" bestFit="1" customWidth="1"/>
    <col min="14851" max="14851" width="8.69921875" bestFit="1" customWidth="1"/>
    <col min="15107" max="15107" width="8.69921875" bestFit="1" customWidth="1"/>
    <col min="15363" max="15363" width="8.69921875" bestFit="1" customWidth="1"/>
    <col min="15619" max="15619" width="8.69921875" bestFit="1" customWidth="1"/>
    <col min="15875" max="15875" width="8.69921875" bestFit="1" customWidth="1"/>
    <col min="16131" max="16131" width="8.69921875" bestFit="1" customWidth="1"/>
  </cols>
  <sheetData>
    <row r="1" spans="1:98">
      <c r="A1" s="8"/>
      <c r="B1" s="36" t="s">
        <v>314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U1">
        <v>2009</v>
      </c>
      <c r="V1">
        <v>2010</v>
      </c>
      <c r="W1">
        <v>2011</v>
      </c>
      <c r="X1">
        <v>2012</v>
      </c>
      <c r="Y1">
        <v>2013</v>
      </c>
    </row>
    <row r="2" spans="1:98">
      <c r="A2" s="16"/>
      <c r="B2" s="37" t="s">
        <v>324</v>
      </c>
      <c r="C2" s="37"/>
      <c r="D2" s="37" t="s">
        <v>325</v>
      </c>
      <c r="E2" s="37"/>
      <c r="F2" s="37" t="s">
        <v>326</v>
      </c>
      <c r="G2" s="37"/>
      <c r="H2" s="37" t="s">
        <v>327</v>
      </c>
      <c r="I2" s="37"/>
      <c r="J2" s="37" t="s">
        <v>328</v>
      </c>
      <c r="K2" s="37"/>
      <c r="L2" s="37" t="s">
        <v>360</v>
      </c>
      <c r="M2" s="37"/>
    </row>
    <row r="3" spans="1:98" s="7" customFormat="1" ht="25.5">
      <c r="A3" s="9"/>
      <c r="B3" s="20" t="s">
        <v>363</v>
      </c>
      <c r="C3" s="20" t="s">
        <v>364</v>
      </c>
      <c r="D3" s="20" t="s">
        <v>363</v>
      </c>
      <c r="E3" s="20" t="s">
        <v>364</v>
      </c>
      <c r="F3" s="20" t="s">
        <v>363</v>
      </c>
      <c r="G3" s="20" t="s">
        <v>364</v>
      </c>
      <c r="H3" s="20" t="s">
        <v>363</v>
      </c>
      <c r="I3" s="20" t="s">
        <v>364</v>
      </c>
      <c r="J3" s="20" t="s">
        <v>363</v>
      </c>
      <c r="K3" s="20" t="s">
        <v>364</v>
      </c>
      <c r="L3" s="20" t="s">
        <v>363</v>
      </c>
      <c r="M3" s="20" t="s">
        <v>364</v>
      </c>
      <c r="CT3" s="7" t="s">
        <v>12</v>
      </c>
    </row>
    <row r="4" spans="1:98">
      <c r="A4" s="8" t="s">
        <v>17</v>
      </c>
      <c r="B4" s="8">
        <v>986</v>
      </c>
      <c r="C4" s="21">
        <f>B4/($CT4)*1000</f>
        <v>16.075912218345454</v>
      </c>
      <c r="D4" s="8">
        <v>809</v>
      </c>
      <c r="E4" s="21">
        <f>D4/($CT4)*1000</f>
        <v>13.190074020934556</v>
      </c>
      <c r="F4" s="8">
        <v>718</v>
      </c>
      <c r="G4" s="21">
        <f>F4/($CT4)*1000</f>
        <v>11.706394495712003</v>
      </c>
      <c r="H4" s="8">
        <v>665</v>
      </c>
      <c r="I4" s="21">
        <f>H4/($CT4)*1000</f>
        <v>10.842273453549417</v>
      </c>
      <c r="J4" s="8">
        <v>575</v>
      </c>
      <c r="K4" s="21">
        <f>J4/($CT4)*1000</f>
        <v>9.3748980989337074</v>
      </c>
      <c r="L4" s="8">
        <v>3753</v>
      </c>
      <c r="M4" s="21">
        <f>L4/($CT4)*1000</f>
        <v>61.189552287475138</v>
      </c>
      <c r="Q4" s="4"/>
      <c r="R4" s="4"/>
      <c r="S4" s="4"/>
      <c r="T4" s="4"/>
      <c r="U4" s="4"/>
      <c r="V4" s="4"/>
      <c r="W4" s="4"/>
      <c r="X4" s="4"/>
      <c r="CT4">
        <v>61334</v>
      </c>
    </row>
    <row r="5" spans="1:98">
      <c r="A5" s="8" t="s">
        <v>46</v>
      </c>
      <c r="B5" s="8">
        <v>2419</v>
      </c>
      <c r="C5" s="21">
        <f t="shared" ref="C5:E11" si="0">B5/($CT5)*1000</f>
        <v>16.147011901662761</v>
      </c>
      <c r="D5" s="8">
        <v>2270</v>
      </c>
      <c r="E5" s="21">
        <f t="shared" si="0"/>
        <v>15.152425389323881</v>
      </c>
      <c r="F5" s="8">
        <v>1922</v>
      </c>
      <c r="G5" s="21">
        <f t="shared" ref="G5:G11" si="1">F5/($CT5)*1000</f>
        <v>12.829498501445155</v>
      </c>
      <c r="H5" s="8">
        <v>1774</v>
      </c>
      <c r="I5" s="21">
        <f t="shared" ref="I5:I11" si="2">H5/($CT5)*1000</f>
        <v>11.841587066370293</v>
      </c>
      <c r="J5" s="8">
        <v>1506</v>
      </c>
      <c r="K5" s="21">
        <f t="shared" ref="K5:K11" si="3">J5/($CT5)*1000</f>
        <v>10.052666359613111</v>
      </c>
      <c r="L5" s="8">
        <v>9891</v>
      </c>
      <c r="M5" s="21">
        <f t="shared" ref="M5:M11" si="4">L5/($CT5)*1000</f>
        <v>66.023189218415197</v>
      </c>
      <c r="CT5">
        <v>149811</v>
      </c>
    </row>
    <row r="6" spans="1:98">
      <c r="A6" s="8" t="s">
        <v>98</v>
      </c>
      <c r="B6" s="8">
        <v>1337</v>
      </c>
      <c r="C6" s="21">
        <f t="shared" si="0"/>
        <v>11.72858458704329</v>
      </c>
      <c r="D6" s="8">
        <v>1235</v>
      </c>
      <c r="E6" s="21">
        <f t="shared" si="0"/>
        <v>10.833808500372824</v>
      </c>
      <c r="F6" s="8">
        <v>1123</v>
      </c>
      <c r="G6" s="21">
        <f t="shared" si="1"/>
        <v>9.8513092679503487</v>
      </c>
      <c r="H6" s="8">
        <v>978</v>
      </c>
      <c r="I6" s="21">
        <f t="shared" si="2"/>
        <v>8.5793236545462523</v>
      </c>
      <c r="J6" s="8">
        <v>911</v>
      </c>
      <c r="K6" s="21">
        <f t="shared" si="3"/>
        <v>7.9915785780078075</v>
      </c>
      <c r="L6" s="8">
        <v>5584</v>
      </c>
      <c r="M6" s="21">
        <f t="shared" si="4"/>
        <v>48.984604587920529</v>
      </c>
      <c r="CT6">
        <v>113995</v>
      </c>
    </row>
    <row r="7" spans="1:98">
      <c r="A7" s="8" t="s">
        <v>158</v>
      </c>
      <c r="B7" s="8">
        <v>1602</v>
      </c>
      <c r="C7" s="21">
        <f t="shared" si="0"/>
        <v>14.964550269492682</v>
      </c>
      <c r="D7" s="8">
        <v>1521</v>
      </c>
      <c r="E7" s="21">
        <f t="shared" si="0"/>
        <v>14.207915705304849</v>
      </c>
      <c r="F7" s="8">
        <v>1383</v>
      </c>
      <c r="G7" s="21">
        <f t="shared" si="1"/>
        <v>12.918834595947802</v>
      </c>
      <c r="H7" s="8">
        <v>1356</v>
      </c>
      <c r="I7" s="21">
        <f t="shared" si="2"/>
        <v>12.666623074551858</v>
      </c>
      <c r="J7" s="8">
        <v>1135</v>
      </c>
      <c r="K7" s="21">
        <f t="shared" si="3"/>
        <v>10.60222506608876</v>
      </c>
      <c r="L7" s="8">
        <v>6997</v>
      </c>
      <c r="M7" s="21">
        <f t="shared" si="4"/>
        <v>65.360148711385946</v>
      </c>
      <c r="CT7">
        <v>107053</v>
      </c>
    </row>
    <row r="8" spans="1:98">
      <c r="A8" s="8" t="s">
        <v>189</v>
      </c>
      <c r="B8" s="8">
        <v>1394</v>
      </c>
      <c r="C8" s="21">
        <f t="shared" si="0"/>
        <v>10.597536870913791</v>
      </c>
      <c r="D8" s="8">
        <v>1188</v>
      </c>
      <c r="E8" s="21">
        <f t="shared" si="0"/>
        <v>9.0314733161015663</v>
      </c>
      <c r="F8" s="8">
        <v>1044</v>
      </c>
      <c r="G8" s="21">
        <f t="shared" si="1"/>
        <v>7.9367492777862241</v>
      </c>
      <c r="H8" s="8">
        <v>981</v>
      </c>
      <c r="I8" s="21">
        <f t="shared" si="2"/>
        <v>7.4578075110232627</v>
      </c>
      <c r="J8" s="8">
        <v>740</v>
      </c>
      <c r="K8" s="21">
        <f t="shared" si="3"/>
        <v>5.6256651968982814</v>
      </c>
      <c r="L8" s="8">
        <v>5347</v>
      </c>
      <c r="M8" s="21">
        <f t="shared" si="4"/>
        <v>40.649232172723131</v>
      </c>
      <c r="CT8">
        <v>131540</v>
      </c>
    </row>
    <row r="9" spans="1:98">
      <c r="A9" s="8" t="s">
        <v>235</v>
      </c>
      <c r="B9" s="8">
        <v>1552</v>
      </c>
      <c r="C9" s="21">
        <f t="shared" si="0"/>
        <v>11.070847718777642</v>
      </c>
      <c r="D9" s="8">
        <v>1281</v>
      </c>
      <c r="E9" s="21">
        <f t="shared" si="0"/>
        <v>9.1377293348931428</v>
      </c>
      <c r="F9" s="8">
        <v>1112</v>
      </c>
      <c r="G9" s="21">
        <f t="shared" si="1"/>
        <v>7.9322053242788257</v>
      </c>
      <c r="H9" s="8">
        <v>1003</v>
      </c>
      <c r="I9" s="21">
        <f t="shared" si="2"/>
        <v>7.1546780038234372</v>
      </c>
      <c r="J9" s="8">
        <v>885</v>
      </c>
      <c r="K9" s="21">
        <f t="shared" si="3"/>
        <v>6.3129511798442088</v>
      </c>
      <c r="L9" s="8">
        <v>5833</v>
      </c>
      <c r="M9" s="21">
        <f t="shared" si="4"/>
        <v>41.60841156161726</v>
      </c>
      <c r="CT9">
        <v>140188</v>
      </c>
    </row>
    <row r="10" spans="1:98">
      <c r="A10" s="8" t="s">
        <v>288</v>
      </c>
      <c r="B10" s="8">
        <v>1966</v>
      </c>
      <c r="C10" s="21">
        <f t="shared" si="0"/>
        <v>18.724166174593801</v>
      </c>
      <c r="D10" s="8">
        <v>1722</v>
      </c>
      <c r="E10" s="21">
        <f t="shared" si="0"/>
        <v>16.400312386902609</v>
      </c>
      <c r="F10" s="8">
        <v>1611</v>
      </c>
      <c r="G10" s="21">
        <f t="shared" si="1"/>
        <v>15.343149393321779</v>
      </c>
      <c r="H10" s="8">
        <v>1458</v>
      </c>
      <c r="I10" s="21">
        <f t="shared" si="2"/>
        <v>13.885978780548202</v>
      </c>
      <c r="J10" s="8">
        <v>1196</v>
      </c>
      <c r="K10" s="21">
        <f t="shared" si="3"/>
        <v>11.390693156060115</v>
      </c>
      <c r="L10" s="8">
        <v>7953</v>
      </c>
      <c r="M10" s="21">
        <f t="shared" si="4"/>
        <v>75.744299891426508</v>
      </c>
      <c r="CT10">
        <v>104998</v>
      </c>
    </row>
    <row r="11" spans="1:98">
      <c r="A11" s="8" t="s">
        <v>313</v>
      </c>
      <c r="B11" s="8">
        <v>11256</v>
      </c>
      <c r="C11" s="21">
        <f t="shared" si="0"/>
        <v>13.914866630651524</v>
      </c>
      <c r="D11" s="8">
        <v>10026</v>
      </c>
      <c r="E11" s="21">
        <f t="shared" si="0"/>
        <v>12.394318837856448</v>
      </c>
      <c r="F11" s="8">
        <v>8913</v>
      </c>
      <c r="G11" s="21">
        <f t="shared" si="1"/>
        <v>11.018408518034562</v>
      </c>
      <c r="H11" s="8">
        <v>8215</v>
      </c>
      <c r="I11" s="21">
        <f t="shared" si="2"/>
        <v>10.155528551066299</v>
      </c>
      <c r="J11" s="8">
        <v>6948</v>
      </c>
      <c r="K11" s="21">
        <f t="shared" si="3"/>
        <v>8.5892407027155997</v>
      </c>
      <c r="L11" s="8">
        <v>45358</v>
      </c>
      <c r="M11" s="21">
        <f t="shared" si="4"/>
        <v>56.072363240324435</v>
      </c>
      <c r="CT11">
        <v>808919</v>
      </c>
    </row>
    <row r="13" spans="1:98">
      <c r="A13" s="8"/>
      <c r="B13" s="36" t="s">
        <v>315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98">
      <c r="A14" s="16"/>
      <c r="B14" s="37" t="s">
        <v>324</v>
      </c>
      <c r="C14" s="37"/>
      <c r="D14" s="37" t="s">
        <v>325</v>
      </c>
      <c r="E14" s="37"/>
      <c r="F14" s="37" t="s">
        <v>326</v>
      </c>
      <c r="G14" s="37"/>
      <c r="H14" s="37" t="s">
        <v>327</v>
      </c>
      <c r="I14" s="37"/>
      <c r="J14" s="37" t="s">
        <v>328</v>
      </c>
      <c r="K14" s="37"/>
      <c r="L14" s="37" t="s">
        <v>360</v>
      </c>
      <c r="M14" s="37"/>
    </row>
    <row r="15" spans="1:98" s="7" customFormat="1" ht="25.5">
      <c r="A15" s="9"/>
      <c r="B15" s="20" t="s">
        <v>363</v>
      </c>
      <c r="C15" s="20" t="s">
        <v>364</v>
      </c>
      <c r="D15" s="20" t="s">
        <v>363</v>
      </c>
      <c r="E15" s="20" t="s">
        <v>364</v>
      </c>
      <c r="F15" s="20" t="s">
        <v>363</v>
      </c>
      <c r="G15" s="20" t="s">
        <v>364</v>
      </c>
      <c r="H15" s="20" t="s">
        <v>363</v>
      </c>
      <c r="I15" s="20" t="s">
        <v>364</v>
      </c>
      <c r="J15" s="20" t="s">
        <v>363</v>
      </c>
      <c r="K15" s="20" t="s">
        <v>364</v>
      </c>
      <c r="L15" s="20" t="s">
        <v>363</v>
      </c>
      <c r="M15" s="20" t="s">
        <v>364</v>
      </c>
    </row>
    <row r="16" spans="1:98">
      <c r="A16" s="8" t="s">
        <v>17</v>
      </c>
      <c r="B16" s="8">
        <v>210</v>
      </c>
      <c r="C16" s="21">
        <f t="shared" ref="C16:C23" si="5">B16/($CT4)*1000</f>
        <v>3.4238758274366581</v>
      </c>
      <c r="D16" s="8">
        <v>187</v>
      </c>
      <c r="E16" s="21">
        <f t="shared" ref="E16:E23" si="6">D16/($CT4)*1000</f>
        <v>3.0488799034793099</v>
      </c>
      <c r="F16" s="8">
        <v>274</v>
      </c>
      <c r="G16" s="21">
        <f t="shared" ref="G16:G23" si="7">F16/($CT4)*1000</f>
        <v>4.4673427462744968</v>
      </c>
      <c r="H16" s="8">
        <v>290</v>
      </c>
      <c r="I16" s="21">
        <f t="shared" ref="I16:I23" si="8">H16/($CT4)*1000</f>
        <v>4.7282094759839568</v>
      </c>
      <c r="J16" s="8">
        <v>208</v>
      </c>
      <c r="K16" s="21">
        <f t="shared" ref="K16:K23" si="9">J16/($CT4)*1000</f>
        <v>3.3912674862229757</v>
      </c>
      <c r="L16" s="8">
        <v>1169</v>
      </c>
      <c r="M16" s="21">
        <f t="shared" ref="M16:M23" si="10">L16/($CT4)*1000</f>
        <v>19.059575439397399</v>
      </c>
    </row>
    <row r="17" spans="1:13">
      <c r="A17" s="8" t="s">
        <v>46</v>
      </c>
      <c r="B17" s="8">
        <v>535</v>
      </c>
      <c r="C17" s="21">
        <f t="shared" si="5"/>
        <v>3.5711663362503421</v>
      </c>
      <c r="D17" s="8">
        <v>543</v>
      </c>
      <c r="E17" s="21">
        <f t="shared" si="6"/>
        <v>3.6245669543624968</v>
      </c>
      <c r="F17" s="8">
        <v>571</v>
      </c>
      <c r="G17" s="21">
        <f t="shared" si="7"/>
        <v>3.8114691177550379</v>
      </c>
      <c r="H17" s="8">
        <v>738</v>
      </c>
      <c r="I17" s="21">
        <f t="shared" si="8"/>
        <v>4.9262070208462667</v>
      </c>
      <c r="J17" s="8">
        <v>577</v>
      </c>
      <c r="K17" s="21">
        <f t="shared" si="9"/>
        <v>3.8515195813391543</v>
      </c>
      <c r="L17" s="8">
        <v>2964</v>
      </c>
      <c r="M17" s="21">
        <f t="shared" si="10"/>
        <v>19.784929010553299</v>
      </c>
    </row>
    <row r="18" spans="1:13">
      <c r="A18" s="8" t="s">
        <v>98</v>
      </c>
      <c r="B18" s="8">
        <v>462</v>
      </c>
      <c r="C18" s="21">
        <f t="shared" si="5"/>
        <v>4.052809333742708</v>
      </c>
      <c r="D18" s="8">
        <v>400</v>
      </c>
      <c r="E18" s="21">
        <f t="shared" si="6"/>
        <v>3.5089258300802668</v>
      </c>
      <c r="F18" s="8">
        <v>424</v>
      </c>
      <c r="G18" s="21">
        <f t="shared" si="7"/>
        <v>3.7194613798850829</v>
      </c>
      <c r="H18" s="8">
        <v>387</v>
      </c>
      <c r="I18" s="21">
        <f t="shared" si="8"/>
        <v>3.3948857406026582</v>
      </c>
      <c r="J18" s="8">
        <v>367</v>
      </c>
      <c r="K18" s="21">
        <f t="shared" si="9"/>
        <v>3.2194394490986449</v>
      </c>
      <c r="L18" s="8">
        <v>2040</v>
      </c>
      <c r="M18" s="21">
        <f t="shared" si="10"/>
        <v>17.89552173340936</v>
      </c>
    </row>
    <row r="19" spans="1:13">
      <c r="A19" s="8" t="s">
        <v>158</v>
      </c>
      <c r="B19" s="8">
        <v>838</v>
      </c>
      <c r="C19" s="21">
        <f t="shared" si="5"/>
        <v>7.8278983307333743</v>
      </c>
      <c r="D19" s="8">
        <v>443</v>
      </c>
      <c r="E19" s="21">
        <f t="shared" si="6"/>
        <v>4.1381371843853048</v>
      </c>
      <c r="F19" s="8">
        <v>620</v>
      </c>
      <c r="G19" s="21">
        <f t="shared" si="7"/>
        <v>5.7915238246476042</v>
      </c>
      <c r="H19" s="8">
        <v>562</v>
      </c>
      <c r="I19" s="21">
        <f t="shared" si="8"/>
        <v>5.2497361120192796</v>
      </c>
      <c r="J19" s="8">
        <v>845</v>
      </c>
      <c r="K19" s="21">
        <f t="shared" si="9"/>
        <v>7.893286502947138</v>
      </c>
      <c r="L19" s="8">
        <v>3308</v>
      </c>
      <c r="M19" s="21">
        <f t="shared" si="10"/>
        <v>30.900581954732701</v>
      </c>
    </row>
    <row r="20" spans="1:13">
      <c r="A20" s="8" t="s">
        <v>189</v>
      </c>
      <c r="B20" s="8">
        <v>388</v>
      </c>
      <c r="C20" s="21">
        <f t="shared" si="5"/>
        <v>2.9496731032385588</v>
      </c>
      <c r="D20" s="8">
        <v>358</v>
      </c>
      <c r="E20" s="21">
        <f t="shared" si="6"/>
        <v>2.7216055952561957</v>
      </c>
      <c r="F20" s="8">
        <v>326</v>
      </c>
      <c r="G20" s="21">
        <f t="shared" si="7"/>
        <v>2.4783335867416758</v>
      </c>
      <c r="H20" s="8">
        <v>331</v>
      </c>
      <c r="I20" s="21">
        <f t="shared" si="8"/>
        <v>2.5163448380720692</v>
      </c>
      <c r="J20" s="8">
        <v>294</v>
      </c>
      <c r="K20" s="21">
        <f t="shared" si="9"/>
        <v>2.2350615782271555</v>
      </c>
      <c r="L20" s="8">
        <v>1697</v>
      </c>
      <c r="M20" s="21">
        <f t="shared" si="10"/>
        <v>12.901018701535655</v>
      </c>
    </row>
    <row r="21" spans="1:13">
      <c r="A21" s="8" t="s">
        <v>235</v>
      </c>
      <c r="B21" s="8">
        <v>452</v>
      </c>
      <c r="C21" s="21">
        <f t="shared" si="5"/>
        <v>3.2242417325306016</v>
      </c>
      <c r="D21" s="8">
        <v>410</v>
      </c>
      <c r="E21" s="21">
        <f t="shared" si="6"/>
        <v>2.9246440494193511</v>
      </c>
      <c r="F21" s="8">
        <v>475</v>
      </c>
      <c r="G21" s="21">
        <f t="shared" si="7"/>
        <v>3.3883071304248582</v>
      </c>
      <c r="H21" s="8">
        <v>425</v>
      </c>
      <c r="I21" s="21">
        <f t="shared" si="8"/>
        <v>3.0316432219590834</v>
      </c>
      <c r="J21" s="8">
        <v>470</v>
      </c>
      <c r="K21" s="21">
        <f t="shared" si="9"/>
        <v>3.3526407395782805</v>
      </c>
      <c r="L21" s="8">
        <v>2232</v>
      </c>
      <c r="M21" s="21">
        <f t="shared" si="10"/>
        <v>15.921476873912175</v>
      </c>
    </row>
    <row r="22" spans="1:13">
      <c r="A22" s="8" t="s">
        <v>288</v>
      </c>
      <c r="B22" s="8">
        <v>342</v>
      </c>
      <c r="C22" s="21">
        <f t="shared" si="5"/>
        <v>3.2572048991409357</v>
      </c>
      <c r="D22" s="8">
        <v>409</v>
      </c>
      <c r="E22" s="21">
        <f t="shared" si="6"/>
        <v>3.8953122916626985</v>
      </c>
      <c r="F22" s="8">
        <v>444</v>
      </c>
      <c r="G22" s="21">
        <f t="shared" si="7"/>
        <v>4.2286519743233209</v>
      </c>
      <c r="H22" s="8">
        <v>376</v>
      </c>
      <c r="I22" s="21">
        <f t="shared" si="8"/>
        <v>3.5810205908683974</v>
      </c>
      <c r="J22" s="8">
        <v>304</v>
      </c>
      <c r="K22" s="21">
        <f t="shared" si="9"/>
        <v>2.8952932436808321</v>
      </c>
      <c r="L22" s="8">
        <v>1875</v>
      </c>
      <c r="M22" s="21">
        <f t="shared" si="10"/>
        <v>17.857482999676183</v>
      </c>
    </row>
    <row r="23" spans="1:13">
      <c r="A23" s="8" t="s">
        <v>313</v>
      </c>
      <c r="B23" s="8">
        <v>3227</v>
      </c>
      <c r="C23" s="21">
        <f t="shared" si="5"/>
        <v>3.9892745750810654</v>
      </c>
      <c r="D23" s="8">
        <v>2750</v>
      </c>
      <c r="E23" s="21">
        <f t="shared" si="6"/>
        <v>3.3995987237288285</v>
      </c>
      <c r="F23" s="8">
        <v>3134</v>
      </c>
      <c r="G23" s="21">
        <f t="shared" si="7"/>
        <v>3.8743063273331448</v>
      </c>
      <c r="H23" s="8">
        <v>3109</v>
      </c>
      <c r="I23" s="21">
        <f t="shared" si="8"/>
        <v>3.8434008843901553</v>
      </c>
      <c r="J23" s="8">
        <v>3065</v>
      </c>
      <c r="K23" s="21">
        <f t="shared" si="9"/>
        <v>3.789007304810494</v>
      </c>
      <c r="L23" s="8">
        <v>15285</v>
      </c>
      <c r="M23" s="21">
        <f t="shared" si="10"/>
        <v>18.895587815343688</v>
      </c>
    </row>
    <row r="25" spans="1:13">
      <c r="A25" s="8"/>
      <c r="B25" s="36" t="s">
        <v>316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>
      <c r="A26" s="16"/>
      <c r="B26" s="37" t="s">
        <v>324</v>
      </c>
      <c r="C26" s="37"/>
      <c r="D26" s="37" t="s">
        <v>325</v>
      </c>
      <c r="E26" s="37"/>
      <c r="F26" s="37" t="s">
        <v>326</v>
      </c>
      <c r="G26" s="37"/>
      <c r="H26" s="37" t="s">
        <v>327</v>
      </c>
      <c r="I26" s="37"/>
      <c r="J26" s="37" t="s">
        <v>328</v>
      </c>
      <c r="K26" s="37"/>
      <c r="L26" s="37" t="s">
        <v>360</v>
      </c>
      <c r="M26" s="37"/>
    </row>
    <row r="27" spans="1:13" s="7" customFormat="1" ht="25.5">
      <c r="A27" s="9"/>
      <c r="B27" s="20" t="s">
        <v>363</v>
      </c>
      <c r="C27" s="20" t="s">
        <v>364</v>
      </c>
      <c r="D27" s="20" t="s">
        <v>363</v>
      </c>
      <c r="E27" s="20" t="s">
        <v>364</v>
      </c>
      <c r="F27" s="20" t="s">
        <v>363</v>
      </c>
      <c r="G27" s="20" t="s">
        <v>364</v>
      </c>
      <c r="H27" s="20" t="s">
        <v>363</v>
      </c>
      <c r="I27" s="20" t="s">
        <v>364</v>
      </c>
      <c r="J27" s="20" t="s">
        <v>363</v>
      </c>
      <c r="K27" s="20" t="s">
        <v>364</v>
      </c>
      <c r="L27" s="20" t="s">
        <v>363</v>
      </c>
      <c r="M27" s="20" t="s">
        <v>364</v>
      </c>
    </row>
    <row r="28" spans="1:13">
      <c r="A28" s="8" t="s">
        <v>17</v>
      </c>
      <c r="B28" s="8">
        <v>351</v>
      </c>
      <c r="C28" s="21">
        <f t="shared" ref="C28:C35" si="11">B28/($CT4)*1000</f>
        <v>5.7227638830012717</v>
      </c>
      <c r="D28" s="8">
        <v>341</v>
      </c>
      <c r="E28" s="21">
        <f t="shared" ref="E28:E35" si="12">D28/($CT4)*1000</f>
        <v>5.5597221769328593</v>
      </c>
      <c r="F28" s="8">
        <v>428</v>
      </c>
      <c r="G28" s="21">
        <f t="shared" ref="G28:G35" si="13">F28/($CT4)*1000</f>
        <v>6.9781850197280457</v>
      </c>
      <c r="H28" s="8">
        <v>350</v>
      </c>
      <c r="I28" s="21">
        <f t="shared" ref="I28:I35" si="14">H28/($CT4)*1000</f>
        <v>5.7064597123944303</v>
      </c>
      <c r="J28" s="8">
        <v>391</v>
      </c>
      <c r="K28" s="21">
        <f t="shared" ref="K28:K35" si="15">J28/($CT4)*1000</f>
        <v>6.3749307072749213</v>
      </c>
      <c r="L28" s="8">
        <v>1861</v>
      </c>
      <c r="M28" s="21">
        <f t="shared" ref="M28:M35" si="16">L28/($CT4)*1000</f>
        <v>30.342061499331528</v>
      </c>
    </row>
    <row r="29" spans="1:13">
      <c r="A29" s="8" t="s">
        <v>46</v>
      </c>
      <c r="B29" s="8">
        <v>1059</v>
      </c>
      <c r="C29" s="21">
        <f t="shared" si="11"/>
        <v>7.068906822596472</v>
      </c>
      <c r="D29" s="8">
        <v>1052</v>
      </c>
      <c r="E29" s="21">
        <f t="shared" si="12"/>
        <v>7.0221812817483364</v>
      </c>
      <c r="F29" s="8">
        <v>888</v>
      </c>
      <c r="G29" s="21">
        <f t="shared" si="13"/>
        <v>5.9274686104491661</v>
      </c>
      <c r="H29" s="8">
        <v>1173</v>
      </c>
      <c r="I29" s="21">
        <f t="shared" si="14"/>
        <v>7.829865630694675</v>
      </c>
      <c r="J29" s="8">
        <v>807</v>
      </c>
      <c r="K29" s="21">
        <f t="shared" si="15"/>
        <v>5.3867873520636005</v>
      </c>
      <c r="L29" s="8">
        <v>4979</v>
      </c>
      <c r="M29" s="21">
        <f t="shared" si="16"/>
        <v>33.23520969755225</v>
      </c>
    </row>
    <row r="30" spans="1:13">
      <c r="A30" s="8" t="s">
        <v>98</v>
      </c>
      <c r="B30" s="8">
        <v>846</v>
      </c>
      <c r="C30" s="21">
        <f t="shared" si="11"/>
        <v>7.4213781306197646</v>
      </c>
      <c r="D30" s="8">
        <v>761</v>
      </c>
      <c r="E30" s="21">
        <f t="shared" si="12"/>
        <v>6.675731391727707</v>
      </c>
      <c r="F30" s="8">
        <v>705</v>
      </c>
      <c r="G30" s="21">
        <f t="shared" si="13"/>
        <v>6.1844817755164696</v>
      </c>
      <c r="H30" s="8">
        <v>810</v>
      </c>
      <c r="I30" s="21">
        <f t="shared" si="14"/>
        <v>7.1055748059125401</v>
      </c>
      <c r="J30" s="8">
        <v>796</v>
      </c>
      <c r="K30" s="21">
        <f t="shared" si="15"/>
        <v>6.9827624018597305</v>
      </c>
      <c r="L30" s="8">
        <v>3918</v>
      </c>
      <c r="M30" s="21">
        <f t="shared" si="16"/>
        <v>34.369928505636217</v>
      </c>
    </row>
    <row r="31" spans="1:13">
      <c r="A31" s="8" t="s">
        <v>158</v>
      </c>
      <c r="B31" s="8">
        <v>861</v>
      </c>
      <c r="C31" s="21">
        <f t="shared" si="11"/>
        <v>8.042745182292883</v>
      </c>
      <c r="D31" s="8">
        <v>665</v>
      </c>
      <c r="E31" s="21">
        <f t="shared" si="12"/>
        <v>6.2118763603075111</v>
      </c>
      <c r="F31" s="8">
        <v>727</v>
      </c>
      <c r="G31" s="21">
        <f t="shared" si="13"/>
        <v>6.791028742772272</v>
      </c>
      <c r="H31" s="8">
        <v>721</v>
      </c>
      <c r="I31" s="21">
        <f t="shared" si="14"/>
        <v>6.734981738017618</v>
      </c>
      <c r="J31" s="8">
        <v>751</v>
      </c>
      <c r="K31" s="21">
        <f t="shared" si="15"/>
        <v>7.0152167617908887</v>
      </c>
      <c r="L31" s="8">
        <v>3725</v>
      </c>
      <c r="M31" s="21">
        <f t="shared" si="16"/>
        <v>34.795848785181171</v>
      </c>
    </row>
    <row r="32" spans="1:13">
      <c r="A32" s="8" t="s">
        <v>189</v>
      </c>
      <c r="B32" s="8">
        <v>699</v>
      </c>
      <c r="C32" s="21">
        <f t="shared" si="11"/>
        <v>5.3139729359890531</v>
      </c>
      <c r="D32" s="8">
        <v>602</v>
      </c>
      <c r="E32" s="21">
        <f t="shared" si="12"/>
        <v>4.5765546601794131</v>
      </c>
      <c r="F32" s="8">
        <v>637</v>
      </c>
      <c r="G32" s="21">
        <f t="shared" si="13"/>
        <v>4.8426334194921701</v>
      </c>
      <c r="H32" s="8">
        <v>655</v>
      </c>
      <c r="I32" s="21">
        <f t="shared" si="14"/>
        <v>4.9794739242815869</v>
      </c>
      <c r="J32" s="8">
        <v>639</v>
      </c>
      <c r="K32" s="21">
        <f t="shared" si="15"/>
        <v>4.8578379200243269</v>
      </c>
      <c r="L32" s="8">
        <v>3232</v>
      </c>
      <c r="M32" s="21">
        <f t="shared" si="16"/>
        <v>24.57047285996655</v>
      </c>
    </row>
    <row r="33" spans="1:13">
      <c r="A33" s="8" t="s">
        <v>235</v>
      </c>
      <c r="B33" s="8">
        <v>650</v>
      </c>
      <c r="C33" s="21">
        <f t="shared" si="11"/>
        <v>4.6366308100550695</v>
      </c>
      <c r="D33" s="8">
        <v>680</v>
      </c>
      <c r="E33" s="21">
        <f t="shared" si="12"/>
        <v>4.8506291551345333</v>
      </c>
      <c r="F33" s="8">
        <v>557</v>
      </c>
      <c r="G33" s="21">
        <f t="shared" si="13"/>
        <v>3.9732359403087281</v>
      </c>
      <c r="H33" s="8">
        <v>639</v>
      </c>
      <c r="I33" s="21">
        <f t="shared" si="14"/>
        <v>4.5581647501925984</v>
      </c>
      <c r="J33" s="8">
        <v>753</v>
      </c>
      <c r="K33" s="21">
        <f t="shared" si="15"/>
        <v>5.3713584614945642</v>
      </c>
      <c r="L33" s="8">
        <v>3279</v>
      </c>
      <c r="M33" s="21">
        <f t="shared" si="16"/>
        <v>23.390019117185496</v>
      </c>
    </row>
    <row r="34" spans="1:13">
      <c r="A34" s="8" t="s">
        <v>288</v>
      </c>
      <c r="B34" s="8">
        <v>590</v>
      </c>
      <c r="C34" s="21">
        <f t="shared" si="11"/>
        <v>5.6191546505647727</v>
      </c>
      <c r="D34" s="8">
        <v>615</v>
      </c>
      <c r="E34" s="21">
        <f t="shared" si="12"/>
        <v>5.8572544238937878</v>
      </c>
      <c r="F34" s="8">
        <v>640</v>
      </c>
      <c r="G34" s="21">
        <f t="shared" si="13"/>
        <v>6.0953541972228038</v>
      </c>
      <c r="H34" s="8">
        <v>656</v>
      </c>
      <c r="I34" s="21">
        <f t="shared" si="14"/>
        <v>6.247738052153375</v>
      </c>
      <c r="J34" s="8">
        <v>642</v>
      </c>
      <c r="K34" s="21">
        <f t="shared" si="15"/>
        <v>6.114402179089125</v>
      </c>
      <c r="L34" s="8">
        <v>3143</v>
      </c>
      <c r="M34" s="21">
        <f t="shared" si="16"/>
        <v>29.933903502923865</v>
      </c>
    </row>
    <row r="35" spans="1:13">
      <c r="A35" s="8" t="s">
        <v>313</v>
      </c>
      <c r="B35" s="8">
        <v>5056</v>
      </c>
      <c r="C35" s="21">
        <f t="shared" si="11"/>
        <v>6.2503167807901656</v>
      </c>
      <c r="D35" s="8">
        <v>4716</v>
      </c>
      <c r="E35" s="21">
        <f t="shared" si="12"/>
        <v>5.8300027567655102</v>
      </c>
      <c r="F35" s="8">
        <v>4582</v>
      </c>
      <c r="G35" s="21">
        <f t="shared" si="13"/>
        <v>5.664349582591087</v>
      </c>
      <c r="H35" s="8">
        <v>5004</v>
      </c>
      <c r="I35" s="21">
        <f t="shared" si="14"/>
        <v>6.1860334594687476</v>
      </c>
      <c r="J35" s="8">
        <v>4779</v>
      </c>
      <c r="K35" s="21">
        <f t="shared" si="15"/>
        <v>5.9078844729818432</v>
      </c>
      <c r="L35" s="8">
        <v>24137</v>
      </c>
      <c r="M35" s="21">
        <f t="shared" si="16"/>
        <v>29.838587052597358</v>
      </c>
    </row>
    <row r="37" spans="1:13">
      <c r="A37" s="8"/>
      <c r="B37" s="36" t="s">
        <v>317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>
      <c r="A38" s="16"/>
      <c r="B38" s="37" t="s">
        <v>324</v>
      </c>
      <c r="C38" s="37"/>
      <c r="D38" s="37" t="s">
        <v>325</v>
      </c>
      <c r="E38" s="37"/>
      <c r="F38" s="37" t="s">
        <v>326</v>
      </c>
      <c r="G38" s="37"/>
      <c r="H38" s="37" t="s">
        <v>327</v>
      </c>
      <c r="I38" s="37"/>
      <c r="J38" s="37" t="s">
        <v>328</v>
      </c>
      <c r="K38" s="37"/>
      <c r="L38" s="37" t="s">
        <v>360</v>
      </c>
      <c r="M38" s="37"/>
    </row>
    <row r="39" spans="1:13" s="7" customFormat="1" ht="25.5">
      <c r="A39" s="9"/>
      <c r="B39" s="20" t="s">
        <v>363</v>
      </c>
      <c r="C39" s="20" t="s">
        <v>364</v>
      </c>
      <c r="D39" s="20" t="s">
        <v>363</v>
      </c>
      <c r="E39" s="20" t="s">
        <v>364</v>
      </c>
      <c r="F39" s="20" t="s">
        <v>363</v>
      </c>
      <c r="G39" s="20" t="s">
        <v>364</v>
      </c>
      <c r="H39" s="20" t="s">
        <v>363</v>
      </c>
      <c r="I39" s="20" t="s">
        <v>364</v>
      </c>
      <c r="J39" s="20" t="s">
        <v>363</v>
      </c>
      <c r="K39" s="20" t="s">
        <v>364</v>
      </c>
      <c r="L39" s="20" t="s">
        <v>363</v>
      </c>
      <c r="M39" s="20" t="s">
        <v>364</v>
      </c>
    </row>
    <row r="40" spans="1:13">
      <c r="A40" s="8" t="s">
        <v>17</v>
      </c>
      <c r="B40" s="8">
        <v>801</v>
      </c>
      <c r="C40" s="21">
        <f t="shared" ref="C40:C47" si="17">B40/($CT4)*1000</f>
        <v>13.059640656079825</v>
      </c>
      <c r="D40" s="8">
        <v>703</v>
      </c>
      <c r="E40" s="21">
        <f t="shared" ref="E40:E47" si="18">D40/($CT4)*1000</f>
        <v>11.461831936609384</v>
      </c>
      <c r="F40" s="8">
        <v>778</v>
      </c>
      <c r="G40" s="21">
        <f t="shared" ref="G40:G47" si="19">F40/($CT4)*1000</f>
        <v>12.684644732122477</v>
      </c>
      <c r="H40" s="8">
        <v>830</v>
      </c>
      <c r="I40" s="21">
        <f t="shared" ref="I40:I47" si="20">H40/($CT4)*1000</f>
        <v>13.532461603678222</v>
      </c>
      <c r="J40" s="8">
        <v>697</v>
      </c>
      <c r="K40" s="21">
        <f t="shared" ref="K40:K47" si="21">J40/($CT4)*1000</f>
        <v>11.364006912968337</v>
      </c>
      <c r="L40" s="8">
        <v>3809</v>
      </c>
      <c r="M40" s="21">
        <f t="shared" ref="M40:M47" si="22">L40/($CT4)*1000</f>
        <v>62.102585841458243</v>
      </c>
    </row>
    <row r="41" spans="1:13">
      <c r="A41" s="8" t="s">
        <v>46</v>
      </c>
      <c r="B41" s="8">
        <v>2278</v>
      </c>
      <c r="C41" s="21">
        <f t="shared" si="17"/>
        <v>15.205826007436036</v>
      </c>
      <c r="D41" s="8">
        <v>2197</v>
      </c>
      <c r="E41" s="21">
        <f t="shared" si="18"/>
        <v>14.665144749050471</v>
      </c>
      <c r="F41" s="8">
        <v>2188</v>
      </c>
      <c r="G41" s="21">
        <f t="shared" si="19"/>
        <v>14.605069053674296</v>
      </c>
      <c r="H41" s="8">
        <v>2602</v>
      </c>
      <c r="I41" s="21">
        <f t="shared" si="20"/>
        <v>17.3685510409783</v>
      </c>
      <c r="J41" s="8">
        <v>2267</v>
      </c>
      <c r="K41" s="21">
        <f t="shared" si="21"/>
        <v>15.132400157531823</v>
      </c>
      <c r="L41" s="8">
        <v>11532</v>
      </c>
      <c r="M41" s="21">
        <f t="shared" si="22"/>
        <v>76.976991008670922</v>
      </c>
    </row>
    <row r="42" spans="1:13">
      <c r="A42" s="8" t="s">
        <v>98</v>
      </c>
      <c r="B42" s="8">
        <v>1858</v>
      </c>
      <c r="C42" s="21">
        <f t="shared" si="17"/>
        <v>16.298960480722837</v>
      </c>
      <c r="D42" s="8">
        <v>1921</v>
      </c>
      <c r="E42" s="21">
        <f t="shared" si="18"/>
        <v>16.851616298960479</v>
      </c>
      <c r="F42" s="8">
        <v>1965</v>
      </c>
      <c r="G42" s="21">
        <f t="shared" si="19"/>
        <v>17.237598140269309</v>
      </c>
      <c r="H42" s="8">
        <v>2046</v>
      </c>
      <c r="I42" s="21">
        <f t="shared" si="20"/>
        <v>17.948155620860565</v>
      </c>
      <c r="J42" s="8">
        <v>1846</v>
      </c>
      <c r="K42" s="21">
        <f t="shared" si="21"/>
        <v>16.193692705820428</v>
      </c>
      <c r="L42" s="8">
        <v>9636</v>
      </c>
      <c r="M42" s="21">
        <f t="shared" si="22"/>
        <v>84.530023246633633</v>
      </c>
    </row>
    <row r="43" spans="1:13">
      <c r="A43" s="8" t="s">
        <v>158</v>
      </c>
      <c r="B43" s="8">
        <v>3910</v>
      </c>
      <c r="C43" s="21">
        <f t="shared" si="17"/>
        <v>36.523964765116347</v>
      </c>
      <c r="D43" s="8">
        <v>3523</v>
      </c>
      <c r="E43" s="21">
        <f t="shared" si="18"/>
        <v>32.908932958441149</v>
      </c>
      <c r="F43" s="8">
        <v>3028</v>
      </c>
      <c r="G43" s="21">
        <f t="shared" si="19"/>
        <v>28.285055066182171</v>
      </c>
      <c r="H43" s="8">
        <v>3511</v>
      </c>
      <c r="I43" s="21">
        <f t="shared" si="20"/>
        <v>32.796838948931835</v>
      </c>
      <c r="J43" s="8">
        <v>3216</v>
      </c>
      <c r="K43" s="21">
        <f t="shared" si="21"/>
        <v>30.041194548494669</v>
      </c>
      <c r="L43" s="8">
        <v>17188</v>
      </c>
      <c r="M43" s="21">
        <f t="shared" si="22"/>
        <v>160.55598628716615</v>
      </c>
    </row>
    <row r="44" spans="1:13">
      <c r="A44" s="8" t="s">
        <v>189</v>
      </c>
      <c r="B44" s="8">
        <v>1401</v>
      </c>
      <c r="C44" s="21">
        <f t="shared" si="17"/>
        <v>10.650752622776341</v>
      </c>
      <c r="D44" s="8">
        <v>1340</v>
      </c>
      <c r="E44" s="21">
        <f t="shared" si="18"/>
        <v>10.187015356545537</v>
      </c>
      <c r="F44" s="8">
        <v>1494</v>
      </c>
      <c r="G44" s="21">
        <f t="shared" si="19"/>
        <v>11.357761897521666</v>
      </c>
      <c r="H44" s="8">
        <v>1469</v>
      </c>
      <c r="I44" s="21">
        <f t="shared" si="20"/>
        <v>11.167705640869698</v>
      </c>
      <c r="J44" s="8">
        <v>1307</v>
      </c>
      <c r="K44" s="21">
        <f t="shared" si="21"/>
        <v>9.9361410977649385</v>
      </c>
      <c r="L44" s="8">
        <v>7011</v>
      </c>
      <c r="M44" s="21">
        <f t="shared" si="22"/>
        <v>53.299376615478188</v>
      </c>
    </row>
    <row r="45" spans="1:13">
      <c r="A45" s="8" t="s">
        <v>235</v>
      </c>
      <c r="B45" s="8">
        <v>1520</v>
      </c>
      <c r="C45" s="21">
        <f t="shared" si="17"/>
        <v>10.842582817359546</v>
      </c>
      <c r="D45" s="8">
        <v>1345</v>
      </c>
      <c r="E45" s="21">
        <f t="shared" si="18"/>
        <v>9.5942591377293365</v>
      </c>
      <c r="F45" s="8">
        <v>1375</v>
      </c>
      <c r="G45" s="21">
        <f t="shared" si="19"/>
        <v>9.8082574828087985</v>
      </c>
      <c r="H45" s="8">
        <v>1575</v>
      </c>
      <c r="I45" s="21">
        <f t="shared" si="20"/>
        <v>11.234913116671898</v>
      </c>
      <c r="J45" s="8">
        <v>1576</v>
      </c>
      <c r="K45" s="21">
        <f t="shared" si="21"/>
        <v>11.242046394841214</v>
      </c>
      <c r="L45" s="8">
        <v>7391</v>
      </c>
      <c r="M45" s="21">
        <f t="shared" si="22"/>
        <v>52.722058949410787</v>
      </c>
    </row>
    <row r="46" spans="1:13">
      <c r="A46" s="8" t="s">
        <v>288</v>
      </c>
      <c r="B46" s="8">
        <v>2300</v>
      </c>
      <c r="C46" s="21">
        <f t="shared" si="17"/>
        <v>21.90517914626945</v>
      </c>
      <c r="D46" s="8">
        <v>2248</v>
      </c>
      <c r="E46" s="21">
        <f t="shared" si="18"/>
        <v>21.409931617745098</v>
      </c>
      <c r="F46" s="8">
        <v>2196</v>
      </c>
      <c r="G46" s="21">
        <f t="shared" si="19"/>
        <v>20.914684089220749</v>
      </c>
      <c r="H46" s="8">
        <v>2439</v>
      </c>
      <c r="I46" s="21">
        <f t="shared" si="20"/>
        <v>23.22901388597878</v>
      </c>
      <c r="J46" s="8">
        <v>2536</v>
      </c>
      <c r="K46" s="21">
        <f t="shared" si="21"/>
        <v>24.152841006495361</v>
      </c>
      <c r="L46" s="8">
        <v>11719</v>
      </c>
      <c r="M46" s="21">
        <f t="shared" si="22"/>
        <v>111.61164974570944</v>
      </c>
    </row>
    <row r="47" spans="1:13">
      <c r="A47" s="8" t="s">
        <v>313</v>
      </c>
      <c r="B47" s="8">
        <v>14068</v>
      </c>
      <c r="C47" s="21">
        <f t="shared" si="17"/>
        <v>17.391110852878967</v>
      </c>
      <c r="D47" s="8">
        <v>13277</v>
      </c>
      <c r="E47" s="21">
        <f t="shared" si="18"/>
        <v>16.413262638162781</v>
      </c>
      <c r="F47" s="8">
        <v>13024</v>
      </c>
      <c r="G47" s="21">
        <f t="shared" si="19"/>
        <v>16.100499555579727</v>
      </c>
      <c r="H47" s="8">
        <v>14472</v>
      </c>
      <c r="I47" s="21">
        <f t="shared" si="20"/>
        <v>17.890542810837673</v>
      </c>
      <c r="J47" s="8">
        <v>13445</v>
      </c>
      <c r="K47" s="21">
        <f t="shared" si="21"/>
        <v>16.620947214739672</v>
      </c>
      <c r="L47" s="8">
        <v>68286</v>
      </c>
      <c r="M47" s="21">
        <f t="shared" si="22"/>
        <v>84.41636307219882</v>
      </c>
    </row>
    <row r="49" spans="1:13">
      <c r="A49" s="8"/>
      <c r="B49" s="36" t="s">
        <v>318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1:13">
      <c r="A50" s="16"/>
      <c r="B50" s="37" t="s">
        <v>324</v>
      </c>
      <c r="C50" s="37"/>
      <c r="D50" s="37" t="s">
        <v>325</v>
      </c>
      <c r="E50" s="37"/>
      <c r="F50" s="37" t="s">
        <v>326</v>
      </c>
      <c r="G50" s="37"/>
      <c r="H50" s="37" t="s">
        <v>327</v>
      </c>
      <c r="I50" s="37"/>
      <c r="J50" s="37" t="s">
        <v>328</v>
      </c>
      <c r="K50" s="37"/>
      <c r="L50" s="37" t="s">
        <v>360</v>
      </c>
      <c r="M50" s="37"/>
    </row>
    <row r="51" spans="1:13" s="7" customFormat="1" ht="25.5">
      <c r="A51" s="9"/>
      <c r="B51" s="20" t="s">
        <v>363</v>
      </c>
      <c r="C51" s="20" t="s">
        <v>364</v>
      </c>
      <c r="D51" s="20" t="s">
        <v>363</v>
      </c>
      <c r="E51" s="20" t="s">
        <v>364</v>
      </c>
      <c r="F51" s="20" t="s">
        <v>363</v>
      </c>
      <c r="G51" s="20" t="s">
        <v>364</v>
      </c>
      <c r="H51" s="20" t="s">
        <v>363</v>
      </c>
      <c r="I51" s="20" t="s">
        <v>364</v>
      </c>
      <c r="J51" s="20" t="s">
        <v>363</v>
      </c>
      <c r="K51" s="20" t="s">
        <v>364</v>
      </c>
      <c r="L51" s="20" t="s">
        <v>363</v>
      </c>
      <c r="M51" s="20" t="s">
        <v>364</v>
      </c>
    </row>
    <row r="52" spans="1:13">
      <c r="A52" s="8" t="s">
        <v>17</v>
      </c>
      <c r="B52" s="8">
        <v>328</v>
      </c>
      <c r="C52" s="21">
        <f t="shared" ref="C52:C59" si="23">B52/($CT4)*1000</f>
        <v>5.3477679590439227</v>
      </c>
      <c r="D52" s="8">
        <v>266</v>
      </c>
      <c r="E52" s="21">
        <f t="shared" ref="E52:E59" si="24">D52/($CT4)*1000</f>
        <v>4.3369093814197672</v>
      </c>
      <c r="F52" s="8">
        <v>321</v>
      </c>
      <c r="G52" s="21">
        <f t="shared" ref="G52:G59" si="25">F52/($CT4)*1000</f>
        <v>5.2336387647960354</v>
      </c>
      <c r="H52" s="8">
        <v>264</v>
      </c>
      <c r="I52" s="21">
        <f t="shared" ref="I52:I59" si="26">H52/($CT4)*1000</f>
        <v>4.3043010402060853</v>
      </c>
      <c r="J52" s="8">
        <v>250</v>
      </c>
      <c r="K52" s="21">
        <f t="shared" ref="K52:K59" si="27">J52/($CT4)*1000</f>
        <v>4.0760426517103072</v>
      </c>
      <c r="L52" s="8">
        <v>1429</v>
      </c>
      <c r="M52" s="21">
        <f t="shared" ref="M52:M59" si="28">L52/($CT4)*1000</f>
        <v>23.298659797176118</v>
      </c>
    </row>
    <row r="53" spans="1:13">
      <c r="A53" s="8" t="s">
        <v>46</v>
      </c>
      <c r="B53" s="8">
        <v>918</v>
      </c>
      <c r="C53" s="21">
        <f t="shared" si="23"/>
        <v>6.1277209283697465</v>
      </c>
      <c r="D53" s="8">
        <v>990</v>
      </c>
      <c r="E53" s="21">
        <f t="shared" si="24"/>
        <v>6.6083264913791373</v>
      </c>
      <c r="F53" s="8">
        <v>1120</v>
      </c>
      <c r="G53" s="21">
        <f t="shared" si="25"/>
        <v>7.4760865357016506</v>
      </c>
      <c r="H53" s="8">
        <v>988</v>
      </c>
      <c r="I53" s="21">
        <f t="shared" si="26"/>
        <v>6.594976336851099</v>
      </c>
      <c r="J53" s="8">
        <v>942</v>
      </c>
      <c r="K53" s="21">
        <f t="shared" si="27"/>
        <v>6.2879227827062101</v>
      </c>
      <c r="L53" s="8">
        <v>4958</v>
      </c>
      <c r="M53" s="21">
        <f t="shared" si="28"/>
        <v>33.095033075007841</v>
      </c>
    </row>
    <row r="54" spans="1:13">
      <c r="A54" s="8" t="s">
        <v>98</v>
      </c>
      <c r="B54" s="8">
        <v>573</v>
      </c>
      <c r="C54" s="21">
        <f t="shared" si="23"/>
        <v>5.0265362515899819</v>
      </c>
      <c r="D54" s="8">
        <v>569</v>
      </c>
      <c r="E54" s="21">
        <f t="shared" si="24"/>
        <v>4.9914469932891796</v>
      </c>
      <c r="F54" s="8">
        <v>700</v>
      </c>
      <c r="G54" s="21">
        <f t="shared" si="25"/>
        <v>6.1406202026404664</v>
      </c>
      <c r="H54" s="8">
        <v>541</v>
      </c>
      <c r="I54" s="21">
        <f t="shared" si="26"/>
        <v>4.7458221851835605</v>
      </c>
      <c r="J54" s="8">
        <v>488</v>
      </c>
      <c r="K54" s="21">
        <f t="shared" si="27"/>
        <v>4.2808895126979252</v>
      </c>
      <c r="L54" s="8">
        <v>2871</v>
      </c>
      <c r="M54" s="21">
        <f t="shared" si="28"/>
        <v>25.185315145401116</v>
      </c>
    </row>
    <row r="55" spans="1:13">
      <c r="A55" s="8" t="s">
        <v>158</v>
      </c>
      <c r="B55" s="8">
        <v>1110</v>
      </c>
      <c r="C55" s="21">
        <f t="shared" si="23"/>
        <v>10.368695879611034</v>
      </c>
      <c r="D55" s="8">
        <v>1066</v>
      </c>
      <c r="E55" s="21">
        <f t="shared" si="24"/>
        <v>9.9576845114102372</v>
      </c>
      <c r="F55" s="8">
        <v>1112</v>
      </c>
      <c r="G55" s="21">
        <f t="shared" si="25"/>
        <v>10.387378214529251</v>
      </c>
      <c r="H55" s="8">
        <v>1077</v>
      </c>
      <c r="I55" s="21">
        <f t="shared" si="26"/>
        <v>10.060437353460435</v>
      </c>
      <c r="J55" s="8">
        <v>1064</v>
      </c>
      <c r="K55" s="21">
        <f t="shared" si="27"/>
        <v>9.9390021764920178</v>
      </c>
      <c r="L55" s="8">
        <v>5429</v>
      </c>
      <c r="M55" s="21">
        <f t="shared" si="28"/>
        <v>50.713198135502978</v>
      </c>
    </row>
    <row r="56" spans="1:13">
      <c r="A56" s="8" t="s">
        <v>189</v>
      </c>
      <c r="B56" s="8">
        <v>524</v>
      </c>
      <c r="C56" s="21">
        <f t="shared" si="23"/>
        <v>3.9835791394252702</v>
      </c>
      <c r="D56" s="8">
        <v>432</v>
      </c>
      <c r="E56" s="21">
        <f t="shared" si="24"/>
        <v>3.2841721149460241</v>
      </c>
      <c r="F56" s="8">
        <v>428</v>
      </c>
      <c r="G56" s="21">
        <f t="shared" si="25"/>
        <v>3.2537631138817091</v>
      </c>
      <c r="H56" s="8">
        <v>432</v>
      </c>
      <c r="I56" s="21">
        <f t="shared" si="26"/>
        <v>3.2841721149460241</v>
      </c>
      <c r="J56" s="8">
        <v>383</v>
      </c>
      <c r="K56" s="21">
        <f t="shared" si="27"/>
        <v>2.911661851908165</v>
      </c>
      <c r="L56" s="8">
        <v>2199</v>
      </c>
      <c r="M56" s="21">
        <f t="shared" si="28"/>
        <v>16.717348335107193</v>
      </c>
    </row>
    <row r="57" spans="1:13">
      <c r="A57" s="8" t="s">
        <v>235</v>
      </c>
      <c r="B57" s="8">
        <v>533</v>
      </c>
      <c r="C57" s="21">
        <f t="shared" si="23"/>
        <v>3.8020372642451563</v>
      </c>
      <c r="D57" s="8">
        <v>409</v>
      </c>
      <c r="E57" s="21">
        <f t="shared" si="24"/>
        <v>2.9175107712500354</v>
      </c>
      <c r="F57" s="8">
        <v>426</v>
      </c>
      <c r="G57" s="21">
        <f t="shared" si="25"/>
        <v>3.0387765001283991</v>
      </c>
      <c r="H57" s="8">
        <v>427</v>
      </c>
      <c r="I57" s="21">
        <f t="shared" si="26"/>
        <v>3.0459097782977143</v>
      </c>
      <c r="J57" s="8">
        <v>480</v>
      </c>
      <c r="K57" s="21">
        <f t="shared" si="27"/>
        <v>3.4239735212714355</v>
      </c>
      <c r="L57" s="8">
        <v>2275</v>
      </c>
      <c r="M57" s="21">
        <f t="shared" si="28"/>
        <v>16.228207835192741</v>
      </c>
    </row>
    <row r="58" spans="1:13">
      <c r="A58" s="8" t="s">
        <v>288</v>
      </c>
      <c r="B58" s="8">
        <v>811</v>
      </c>
      <c r="C58" s="21">
        <f t="shared" si="23"/>
        <v>7.7239566467932725</v>
      </c>
      <c r="D58" s="8">
        <v>924</v>
      </c>
      <c r="E58" s="21">
        <f t="shared" si="24"/>
        <v>8.8001676222404228</v>
      </c>
      <c r="F58" s="8">
        <v>877</v>
      </c>
      <c r="G58" s="21">
        <f t="shared" si="25"/>
        <v>8.3525400483818739</v>
      </c>
      <c r="H58" s="8">
        <v>735</v>
      </c>
      <c r="I58" s="21">
        <f t="shared" si="26"/>
        <v>7.0001333358730644</v>
      </c>
      <c r="J58" s="8">
        <v>771</v>
      </c>
      <c r="K58" s="21">
        <f t="shared" si="27"/>
        <v>7.3429970094668473</v>
      </c>
      <c r="L58" s="8">
        <v>4118</v>
      </c>
      <c r="M58" s="21">
        <f t="shared" si="28"/>
        <v>39.219794662755476</v>
      </c>
    </row>
    <row r="59" spans="1:13">
      <c r="A59" s="8" t="s">
        <v>313</v>
      </c>
      <c r="B59" s="8">
        <v>4797</v>
      </c>
      <c r="C59" s="21">
        <f t="shared" si="23"/>
        <v>5.9301363919007954</v>
      </c>
      <c r="D59" s="8">
        <v>4656</v>
      </c>
      <c r="E59" s="21">
        <f t="shared" si="24"/>
        <v>5.7558296937023359</v>
      </c>
      <c r="F59" s="8">
        <v>4984</v>
      </c>
      <c r="G59" s="21">
        <f t="shared" si="25"/>
        <v>6.1613091051143565</v>
      </c>
      <c r="H59" s="8">
        <v>4464</v>
      </c>
      <c r="I59" s="21">
        <f t="shared" si="26"/>
        <v>5.5184758919001782</v>
      </c>
      <c r="J59" s="8">
        <v>4378</v>
      </c>
      <c r="K59" s="21">
        <f t="shared" si="27"/>
        <v>5.4121611681762944</v>
      </c>
      <c r="L59" s="8">
        <v>23279</v>
      </c>
      <c r="M59" s="21">
        <f t="shared" si="28"/>
        <v>28.77791225079396</v>
      </c>
    </row>
    <row r="61" spans="1:13">
      <c r="A61" s="8"/>
      <c r="B61" s="36" t="s">
        <v>319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>
      <c r="A62" s="16"/>
      <c r="B62" s="37" t="s">
        <v>324</v>
      </c>
      <c r="C62" s="37"/>
      <c r="D62" s="37" t="s">
        <v>325</v>
      </c>
      <c r="E62" s="37"/>
      <c r="F62" s="37" t="s">
        <v>326</v>
      </c>
      <c r="G62" s="37"/>
      <c r="H62" s="37" t="s">
        <v>327</v>
      </c>
      <c r="I62" s="37"/>
      <c r="J62" s="37" t="s">
        <v>328</v>
      </c>
      <c r="K62" s="37"/>
      <c r="L62" s="37" t="s">
        <v>360</v>
      </c>
      <c r="M62" s="37"/>
    </row>
    <row r="63" spans="1:13" s="7" customFormat="1" ht="25.5">
      <c r="A63" s="9"/>
      <c r="B63" s="20" t="s">
        <v>363</v>
      </c>
      <c r="C63" s="20" t="s">
        <v>364</v>
      </c>
      <c r="D63" s="20" t="s">
        <v>363</v>
      </c>
      <c r="E63" s="20" t="s">
        <v>364</v>
      </c>
      <c r="F63" s="20" t="s">
        <v>363</v>
      </c>
      <c r="G63" s="20" t="s">
        <v>364</v>
      </c>
      <c r="H63" s="20" t="s">
        <v>363</v>
      </c>
      <c r="I63" s="20" t="s">
        <v>364</v>
      </c>
      <c r="J63" s="20" t="s">
        <v>363</v>
      </c>
      <c r="K63" s="20" t="s">
        <v>364</v>
      </c>
      <c r="L63" s="20" t="s">
        <v>363</v>
      </c>
      <c r="M63" s="20" t="s">
        <v>364</v>
      </c>
    </row>
    <row r="64" spans="1:13">
      <c r="A64" s="8" t="s">
        <v>17</v>
      </c>
      <c r="B64" s="8">
        <v>175</v>
      </c>
      <c r="C64" s="21">
        <f t="shared" ref="C64:C71" si="29">B64/($CT4)*1000</f>
        <v>2.8532298561972151</v>
      </c>
      <c r="D64" s="8">
        <v>194</v>
      </c>
      <c r="E64" s="21">
        <f t="shared" ref="E64:E71" si="30">D64/($CT4)*1000</f>
        <v>3.163009097727199</v>
      </c>
      <c r="F64" s="8">
        <v>213</v>
      </c>
      <c r="G64" s="21">
        <f t="shared" ref="G64:G71" si="31">F64/($CT4)*1000</f>
        <v>3.4727883392571819</v>
      </c>
      <c r="H64" s="8">
        <v>190</v>
      </c>
      <c r="I64" s="21">
        <f t="shared" ref="I64:I71" si="32">H64/($CT4)*1000</f>
        <v>3.0977924152998337</v>
      </c>
      <c r="J64" s="8">
        <v>181</v>
      </c>
      <c r="K64" s="21">
        <f t="shared" ref="K64:K71" si="33">J64/($CT4)*1000</f>
        <v>2.9510548798382628</v>
      </c>
      <c r="L64" s="8">
        <v>953</v>
      </c>
      <c r="M64" s="21">
        <f t="shared" ref="M64:M71" si="34">L64/($CT4)*1000</f>
        <v>15.537874588319692</v>
      </c>
    </row>
    <row r="65" spans="1:13">
      <c r="A65" s="8" t="s">
        <v>46</v>
      </c>
      <c r="B65" s="8">
        <v>448</v>
      </c>
      <c r="C65" s="21">
        <f t="shared" si="29"/>
        <v>2.9904346142806602</v>
      </c>
      <c r="D65" s="8">
        <v>549</v>
      </c>
      <c r="E65" s="21">
        <f t="shared" si="30"/>
        <v>3.6646174179466127</v>
      </c>
      <c r="F65" s="8">
        <v>655</v>
      </c>
      <c r="G65" s="21">
        <f t="shared" si="31"/>
        <v>4.3721756079326619</v>
      </c>
      <c r="H65" s="8">
        <v>687</v>
      </c>
      <c r="I65" s="21">
        <f t="shared" si="32"/>
        <v>4.5857780803812798</v>
      </c>
      <c r="J65" s="8">
        <v>659</v>
      </c>
      <c r="K65" s="21">
        <f t="shared" si="33"/>
        <v>4.3988759169887395</v>
      </c>
      <c r="L65" s="8">
        <v>2998</v>
      </c>
      <c r="M65" s="21">
        <f t="shared" si="34"/>
        <v>20.011881637529953</v>
      </c>
    </row>
    <row r="66" spans="1:13">
      <c r="A66" s="8" t="s">
        <v>98</v>
      </c>
      <c r="B66" s="8">
        <v>231</v>
      </c>
      <c r="C66" s="21">
        <f t="shared" si="29"/>
        <v>2.026404666871354</v>
      </c>
      <c r="D66" s="8">
        <v>316</v>
      </c>
      <c r="E66" s="21">
        <f t="shared" si="30"/>
        <v>2.7720514057634107</v>
      </c>
      <c r="F66" s="8">
        <v>299</v>
      </c>
      <c r="G66" s="21">
        <f t="shared" si="31"/>
        <v>2.6229220579849994</v>
      </c>
      <c r="H66" s="8">
        <v>283</v>
      </c>
      <c r="I66" s="21">
        <f t="shared" si="32"/>
        <v>2.4825650247817888</v>
      </c>
      <c r="J66" s="8">
        <v>313</v>
      </c>
      <c r="K66" s="21">
        <f t="shared" si="33"/>
        <v>2.7457344620378086</v>
      </c>
      <c r="L66" s="8">
        <v>1442</v>
      </c>
      <c r="M66" s="21">
        <f t="shared" si="34"/>
        <v>12.649677617439362</v>
      </c>
    </row>
    <row r="67" spans="1:13">
      <c r="A67" s="8" t="s">
        <v>158</v>
      </c>
      <c r="B67" s="8">
        <v>482</v>
      </c>
      <c r="C67" s="21">
        <f t="shared" si="29"/>
        <v>4.5024427152905577</v>
      </c>
      <c r="D67" s="8">
        <v>478</v>
      </c>
      <c r="E67" s="21">
        <f t="shared" si="30"/>
        <v>4.4650780454541206</v>
      </c>
      <c r="F67" s="8">
        <v>468</v>
      </c>
      <c r="G67" s="21">
        <f t="shared" si="31"/>
        <v>4.3716663708630303</v>
      </c>
      <c r="H67" s="8">
        <v>489</v>
      </c>
      <c r="I67" s="21">
        <f t="shared" si="32"/>
        <v>4.5678308875043205</v>
      </c>
      <c r="J67" s="8">
        <v>650</v>
      </c>
      <c r="K67" s="21">
        <f t="shared" si="33"/>
        <v>6.0717588484208749</v>
      </c>
      <c r="L67" s="8">
        <v>2567</v>
      </c>
      <c r="M67" s="21">
        <f t="shared" si="34"/>
        <v>23.978776867532904</v>
      </c>
    </row>
    <row r="68" spans="1:13">
      <c r="A68" s="8" t="s">
        <v>189</v>
      </c>
      <c r="B68" s="8">
        <v>295</v>
      </c>
      <c r="C68" s="21">
        <f t="shared" si="29"/>
        <v>2.2426638284932339</v>
      </c>
      <c r="D68" s="8">
        <v>286</v>
      </c>
      <c r="E68" s="21">
        <f t="shared" si="30"/>
        <v>2.174243576098525</v>
      </c>
      <c r="F68" s="8">
        <v>222</v>
      </c>
      <c r="G68" s="21">
        <f t="shared" si="31"/>
        <v>1.6876995590694845</v>
      </c>
      <c r="H68" s="8">
        <v>243</v>
      </c>
      <c r="I68" s="21">
        <f t="shared" si="32"/>
        <v>1.8473468146571386</v>
      </c>
      <c r="J68" s="8">
        <v>270</v>
      </c>
      <c r="K68" s="21">
        <f t="shared" si="33"/>
        <v>2.0526075718412651</v>
      </c>
      <c r="L68" s="8">
        <v>1316</v>
      </c>
      <c r="M68" s="21">
        <f t="shared" si="34"/>
        <v>10.004561350159646</v>
      </c>
    </row>
    <row r="69" spans="1:13">
      <c r="A69" s="8" t="s">
        <v>235</v>
      </c>
      <c r="B69" s="8">
        <v>236</v>
      </c>
      <c r="C69" s="21">
        <f t="shared" si="29"/>
        <v>1.6834536479584559</v>
      </c>
      <c r="D69" s="8">
        <v>262</v>
      </c>
      <c r="E69" s="21">
        <f t="shared" si="30"/>
        <v>1.8689188803606585</v>
      </c>
      <c r="F69" s="8">
        <v>205</v>
      </c>
      <c r="G69" s="21">
        <f t="shared" si="31"/>
        <v>1.4623220247096755</v>
      </c>
      <c r="H69" s="8">
        <v>228</v>
      </c>
      <c r="I69" s="21">
        <f t="shared" si="32"/>
        <v>1.6263874226039319</v>
      </c>
      <c r="J69" s="8">
        <v>326</v>
      </c>
      <c r="K69" s="21">
        <f t="shared" si="33"/>
        <v>2.3254486831968499</v>
      </c>
      <c r="L69" s="8">
        <v>1257</v>
      </c>
      <c r="M69" s="21">
        <f t="shared" si="34"/>
        <v>8.966530658829571</v>
      </c>
    </row>
    <row r="70" spans="1:13">
      <c r="A70" s="8" t="s">
        <v>288</v>
      </c>
      <c r="B70" s="8">
        <v>328</v>
      </c>
      <c r="C70" s="21">
        <f t="shared" si="29"/>
        <v>3.1238690260766875</v>
      </c>
      <c r="D70" s="8">
        <v>381</v>
      </c>
      <c r="E70" s="21">
        <f t="shared" si="30"/>
        <v>3.6286405455342003</v>
      </c>
      <c r="F70" s="8">
        <v>447</v>
      </c>
      <c r="G70" s="21">
        <f t="shared" si="31"/>
        <v>4.2572239471228022</v>
      </c>
      <c r="H70" s="8">
        <v>384</v>
      </c>
      <c r="I70" s="21">
        <f t="shared" si="32"/>
        <v>3.6572125183336825</v>
      </c>
      <c r="J70" s="8">
        <v>398</v>
      </c>
      <c r="K70" s="21">
        <f t="shared" si="33"/>
        <v>3.7905483913979312</v>
      </c>
      <c r="L70" s="8">
        <v>1938</v>
      </c>
      <c r="M70" s="21">
        <f t="shared" si="34"/>
        <v>18.457494428465303</v>
      </c>
    </row>
    <row r="71" spans="1:13">
      <c r="A71" s="8" t="s">
        <v>313</v>
      </c>
      <c r="B71" s="8">
        <v>2195</v>
      </c>
      <c r="C71" s="21">
        <f t="shared" si="29"/>
        <v>2.7134978903944647</v>
      </c>
      <c r="D71" s="8">
        <v>2466</v>
      </c>
      <c r="E71" s="21">
        <f t="shared" si="30"/>
        <v>3.0485128918964692</v>
      </c>
      <c r="F71" s="8">
        <v>2509</v>
      </c>
      <c r="G71" s="21">
        <f t="shared" si="31"/>
        <v>3.1016702537584111</v>
      </c>
      <c r="H71" s="8">
        <v>2504</v>
      </c>
      <c r="I71" s="21">
        <f t="shared" si="32"/>
        <v>3.0954891651698131</v>
      </c>
      <c r="J71" s="8">
        <v>2797</v>
      </c>
      <c r="K71" s="21">
        <f t="shared" si="33"/>
        <v>3.4577009564616485</v>
      </c>
      <c r="L71" s="8">
        <v>12471</v>
      </c>
      <c r="M71" s="21">
        <f t="shared" si="34"/>
        <v>15.416871157680806</v>
      </c>
    </row>
    <row r="73" spans="1:13">
      <c r="A73" s="8"/>
      <c r="B73" s="36" t="s">
        <v>320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</row>
    <row r="74" spans="1:13">
      <c r="A74" s="16"/>
      <c r="B74" s="37" t="s">
        <v>324</v>
      </c>
      <c r="C74" s="37"/>
      <c r="D74" s="37" t="s">
        <v>325</v>
      </c>
      <c r="E74" s="37"/>
      <c r="F74" s="37" t="s">
        <v>326</v>
      </c>
      <c r="G74" s="37"/>
      <c r="H74" s="37" t="s">
        <v>327</v>
      </c>
      <c r="I74" s="37"/>
      <c r="J74" s="37" t="s">
        <v>328</v>
      </c>
      <c r="K74" s="37"/>
      <c r="L74" s="37" t="s">
        <v>360</v>
      </c>
      <c r="M74" s="37"/>
    </row>
    <row r="75" spans="1:13" s="7" customFormat="1" ht="25.5">
      <c r="A75" s="9"/>
      <c r="B75" s="20" t="s">
        <v>363</v>
      </c>
      <c r="C75" s="20" t="s">
        <v>364</v>
      </c>
      <c r="D75" s="20" t="s">
        <v>363</v>
      </c>
      <c r="E75" s="20" t="s">
        <v>364</v>
      </c>
      <c r="F75" s="20" t="s">
        <v>363</v>
      </c>
      <c r="G75" s="20" t="s">
        <v>364</v>
      </c>
      <c r="H75" s="20" t="s">
        <v>363</v>
      </c>
      <c r="I75" s="20" t="s">
        <v>364</v>
      </c>
      <c r="J75" s="20" t="s">
        <v>363</v>
      </c>
      <c r="K75" s="20" t="s">
        <v>364</v>
      </c>
      <c r="L75" s="20" t="s">
        <v>363</v>
      </c>
      <c r="M75" s="20" t="s">
        <v>364</v>
      </c>
    </row>
    <row r="76" spans="1:13">
      <c r="A76" s="8" t="s">
        <v>17</v>
      </c>
      <c r="B76" s="8">
        <v>2423</v>
      </c>
      <c r="C76" s="21">
        <f t="shared" ref="C76:C83" si="35">B76/($CT4)*1000</f>
        <v>39.505005380376303</v>
      </c>
      <c r="D76" s="8">
        <v>2130</v>
      </c>
      <c r="E76" s="21">
        <f t="shared" ref="E76:E83" si="36">D76/($CT4)*1000</f>
        <v>34.727883392571826</v>
      </c>
      <c r="F76" s="8">
        <v>1821</v>
      </c>
      <c r="G76" s="21">
        <f t="shared" ref="G76:G83" si="37">F76/($CT4)*1000</f>
        <v>29.689894675057879</v>
      </c>
      <c r="H76" s="8">
        <v>1836</v>
      </c>
      <c r="I76" s="21">
        <f t="shared" ref="I76:I83" si="38">H76/($CT4)*1000</f>
        <v>29.934457234160497</v>
      </c>
      <c r="J76" s="8">
        <v>1941</v>
      </c>
      <c r="K76" s="21">
        <f t="shared" ref="K76:K83" si="39">J76/($CT4)*1000</f>
        <v>31.646395147878827</v>
      </c>
      <c r="L76" s="8">
        <v>10151</v>
      </c>
      <c r="M76" s="21">
        <f t="shared" ref="M76:M83" si="40">L76/($CT4)*1000</f>
        <v>165.50363583004531</v>
      </c>
    </row>
    <row r="77" spans="1:13">
      <c r="A77" s="8" t="s">
        <v>46</v>
      </c>
      <c r="B77" s="8">
        <v>6264</v>
      </c>
      <c r="C77" s="21">
        <f t="shared" si="35"/>
        <v>41.812683981817088</v>
      </c>
      <c r="D77" s="8">
        <v>6263</v>
      </c>
      <c r="E77" s="21">
        <f t="shared" si="36"/>
        <v>41.806008904553067</v>
      </c>
      <c r="F77" s="8">
        <v>5666</v>
      </c>
      <c r="G77" s="21">
        <f t="shared" si="37"/>
        <v>37.820987777933532</v>
      </c>
      <c r="H77" s="8">
        <v>4874</v>
      </c>
      <c r="I77" s="21">
        <f t="shared" si="38"/>
        <v>32.534326584830218</v>
      </c>
      <c r="J77" s="8">
        <v>4885</v>
      </c>
      <c r="K77" s="21">
        <f t="shared" si="39"/>
        <v>32.607752434734429</v>
      </c>
      <c r="L77" s="8">
        <v>27952</v>
      </c>
      <c r="M77" s="21">
        <f t="shared" si="40"/>
        <v>186.58175968386834</v>
      </c>
    </row>
    <row r="78" spans="1:13">
      <c r="A78" s="8" t="s">
        <v>98</v>
      </c>
      <c r="B78" s="8">
        <v>3509</v>
      </c>
      <c r="C78" s="21">
        <f t="shared" si="35"/>
        <v>30.78205184437914</v>
      </c>
      <c r="D78" s="8">
        <v>3057</v>
      </c>
      <c r="E78" s="21">
        <f t="shared" si="36"/>
        <v>26.816965656388437</v>
      </c>
      <c r="F78" s="8">
        <v>2851</v>
      </c>
      <c r="G78" s="21">
        <f t="shared" si="37"/>
        <v>25.0098688538971</v>
      </c>
      <c r="H78" s="8">
        <v>2768</v>
      </c>
      <c r="I78" s="21">
        <f t="shared" si="38"/>
        <v>24.281766744155444</v>
      </c>
      <c r="J78" s="8">
        <v>2815</v>
      </c>
      <c r="K78" s="21">
        <f t="shared" si="39"/>
        <v>24.694065529189878</v>
      </c>
      <c r="L78" s="8">
        <v>15000</v>
      </c>
      <c r="M78" s="21">
        <f t="shared" si="40"/>
        <v>131.58471862800999</v>
      </c>
    </row>
    <row r="79" spans="1:13">
      <c r="A79" s="8" t="s">
        <v>158</v>
      </c>
      <c r="B79" s="8">
        <v>5725</v>
      </c>
      <c r="C79" s="21">
        <f t="shared" si="35"/>
        <v>53.478183703399253</v>
      </c>
      <c r="D79" s="8">
        <v>5422</v>
      </c>
      <c r="E79" s="21">
        <f t="shared" si="36"/>
        <v>50.647809963289212</v>
      </c>
      <c r="F79" s="8">
        <v>5292</v>
      </c>
      <c r="G79" s="21">
        <f t="shared" si="37"/>
        <v>49.433458193605034</v>
      </c>
      <c r="H79" s="8">
        <v>4881</v>
      </c>
      <c r="I79" s="21">
        <f t="shared" si="38"/>
        <v>45.594238367911224</v>
      </c>
      <c r="J79" s="8">
        <v>4795</v>
      </c>
      <c r="K79" s="21">
        <f t="shared" si="39"/>
        <v>44.790897966427842</v>
      </c>
      <c r="L79" s="8">
        <v>26115</v>
      </c>
      <c r="M79" s="21">
        <f t="shared" si="40"/>
        <v>243.94458819463259</v>
      </c>
    </row>
    <row r="80" spans="1:13">
      <c r="A80" s="8" t="s">
        <v>189</v>
      </c>
      <c r="B80" s="8">
        <v>2994</v>
      </c>
      <c r="C80" s="21">
        <f t="shared" si="35"/>
        <v>22.761137296639802</v>
      </c>
      <c r="D80" s="8">
        <v>3045</v>
      </c>
      <c r="E80" s="21">
        <f t="shared" si="36"/>
        <v>23.148852060209819</v>
      </c>
      <c r="F80" s="8">
        <v>2587</v>
      </c>
      <c r="G80" s="21">
        <f t="shared" si="37"/>
        <v>19.667021438345753</v>
      </c>
      <c r="H80" s="8">
        <v>2476</v>
      </c>
      <c r="I80" s="21">
        <f t="shared" si="38"/>
        <v>18.82317165881101</v>
      </c>
      <c r="J80" s="8">
        <v>2756</v>
      </c>
      <c r="K80" s="21">
        <f t="shared" si="39"/>
        <v>20.951801733313062</v>
      </c>
      <c r="L80" s="8">
        <v>13858</v>
      </c>
      <c r="M80" s="21">
        <f t="shared" si="40"/>
        <v>105.35198418731945</v>
      </c>
    </row>
    <row r="81" spans="1:13">
      <c r="A81" s="8" t="s">
        <v>235</v>
      </c>
      <c r="B81" s="8">
        <v>3755</v>
      </c>
      <c r="C81" s="21">
        <f t="shared" si="35"/>
        <v>26.785459525779668</v>
      </c>
      <c r="D81" s="8">
        <v>3554</v>
      </c>
      <c r="E81" s="21">
        <f t="shared" si="36"/>
        <v>25.351670613747253</v>
      </c>
      <c r="F81" s="8">
        <v>2972</v>
      </c>
      <c r="G81" s="21">
        <f t="shared" si="37"/>
        <v>21.200102719205638</v>
      </c>
      <c r="H81" s="8">
        <v>2636</v>
      </c>
      <c r="I81" s="21">
        <f t="shared" si="38"/>
        <v>18.803321254315634</v>
      </c>
      <c r="J81" s="8">
        <v>3233</v>
      </c>
      <c r="K81" s="21">
        <f t="shared" si="39"/>
        <v>23.061888321396982</v>
      </c>
      <c r="L81" s="8">
        <v>16150</v>
      </c>
      <c r="M81" s="21">
        <f t="shared" si="40"/>
        <v>115.20244243444517</v>
      </c>
    </row>
    <row r="82" spans="1:13">
      <c r="A82" s="8" t="s">
        <v>288</v>
      </c>
      <c r="B82" s="8">
        <v>5559</v>
      </c>
      <c r="C82" s="21">
        <f t="shared" si="35"/>
        <v>52.943865597439952</v>
      </c>
      <c r="D82" s="8">
        <v>4918</v>
      </c>
      <c r="E82" s="21">
        <f t="shared" si="36"/>
        <v>46.838987409283988</v>
      </c>
      <c r="F82" s="8">
        <v>4395</v>
      </c>
      <c r="G82" s="21">
        <f t="shared" si="37"/>
        <v>41.857940151240975</v>
      </c>
      <c r="H82" s="8">
        <v>3703</v>
      </c>
      <c r="I82" s="21">
        <f t="shared" si="38"/>
        <v>35.267338425493818</v>
      </c>
      <c r="J82" s="8">
        <v>3884</v>
      </c>
      <c r="K82" s="21">
        <f t="shared" si="39"/>
        <v>36.991180784395894</v>
      </c>
      <c r="L82" s="8">
        <v>22459</v>
      </c>
      <c r="M82" s="21">
        <f t="shared" si="40"/>
        <v>213.89931236785461</v>
      </c>
    </row>
    <row r="83" spans="1:13">
      <c r="A83" s="8" t="s">
        <v>313</v>
      </c>
      <c r="B83" s="8">
        <v>30229</v>
      </c>
      <c r="C83" s="21">
        <f t="shared" si="35"/>
        <v>37.369625388944996</v>
      </c>
      <c r="D83" s="8">
        <v>28389</v>
      </c>
      <c r="E83" s="21">
        <f t="shared" si="36"/>
        <v>35.094984788340987</v>
      </c>
      <c r="F83" s="8">
        <v>25584</v>
      </c>
      <c r="G83" s="21">
        <f t="shared" si="37"/>
        <v>31.627394090137582</v>
      </c>
      <c r="H83" s="8">
        <v>23174</v>
      </c>
      <c r="I83" s="21">
        <f t="shared" si="38"/>
        <v>28.648109390433405</v>
      </c>
      <c r="J83" s="8">
        <v>24309</v>
      </c>
      <c r="K83" s="21">
        <f t="shared" si="39"/>
        <v>30.051216500045122</v>
      </c>
      <c r="L83" s="8">
        <v>131685</v>
      </c>
      <c r="M83" s="21">
        <f t="shared" si="40"/>
        <v>162.79133015790208</v>
      </c>
    </row>
    <row r="85" spans="1:13">
      <c r="A85" s="8"/>
      <c r="B85" s="36" t="s">
        <v>321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>
      <c r="A86" s="16"/>
      <c r="B86" s="37" t="s">
        <v>324</v>
      </c>
      <c r="C86" s="37"/>
      <c r="D86" s="37" t="s">
        <v>325</v>
      </c>
      <c r="E86" s="37"/>
      <c r="F86" s="37" t="s">
        <v>326</v>
      </c>
      <c r="G86" s="37"/>
      <c r="H86" s="37" t="s">
        <v>327</v>
      </c>
      <c r="I86" s="37"/>
      <c r="J86" s="37" t="s">
        <v>328</v>
      </c>
      <c r="K86" s="37"/>
      <c r="L86" s="37" t="s">
        <v>360</v>
      </c>
      <c r="M86" s="37"/>
    </row>
    <row r="87" spans="1:13" s="7" customFormat="1" ht="25.5">
      <c r="A87" s="9"/>
      <c r="B87" s="20" t="s">
        <v>363</v>
      </c>
      <c r="C87" s="20" t="s">
        <v>364</v>
      </c>
      <c r="D87" s="20" t="s">
        <v>363</v>
      </c>
      <c r="E87" s="20" t="s">
        <v>364</v>
      </c>
      <c r="F87" s="20" t="s">
        <v>363</v>
      </c>
      <c r="G87" s="20" t="s">
        <v>364</v>
      </c>
      <c r="H87" s="20" t="s">
        <v>363</v>
      </c>
      <c r="I87" s="20" t="s">
        <v>364</v>
      </c>
      <c r="J87" s="20" t="s">
        <v>363</v>
      </c>
      <c r="K87" s="20" t="s">
        <v>364</v>
      </c>
      <c r="L87" s="20" t="s">
        <v>363</v>
      </c>
      <c r="M87" s="20" t="s">
        <v>364</v>
      </c>
    </row>
    <row r="88" spans="1:13">
      <c r="A88" s="8" t="s">
        <v>17</v>
      </c>
      <c r="B88" s="8">
        <v>1030</v>
      </c>
      <c r="C88" s="21">
        <f t="shared" ref="C88:C95" si="41">B88/($CT4)*1000</f>
        <v>16.793295725046466</v>
      </c>
      <c r="D88" s="8">
        <v>698</v>
      </c>
      <c r="E88" s="21">
        <f t="shared" ref="E88:E95" si="42">D88/($CT4)*1000</f>
        <v>11.38031108357518</v>
      </c>
      <c r="F88" s="8">
        <v>588</v>
      </c>
      <c r="G88" s="21">
        <f t="shared" ref="G88:G95" si="43">F88/($CT4)*1000</f>
        <v>9.5868523168226432</v>
      </c>
      <c r="H88" s="8">
        <v>566</v>
      </c>
      <c r="I88" s="21">
        <f t="shared" ref="I88:I95" si="44">H88/($CT4)*1000</f>
        <v>9.2281605634721355</v>
      </c>
      <c r="J88" s="8">
        <v>512</v>
      </c>
      <c r="K88" s="21">
        <f t="shared" ref="K88:K95" si="45">J88/($CT4)*1000</f>
        <v>8.3477353507027097</v>
      </c>
      <c r="L88" s="8">
        <v>3394</v>
      </c>
      <c r="M88" s="21">
        <f t="shared" ref="M88:M95" si="46">L88/($CT4)*1000</f>
        <v>55.336355039619129</v>
      </c>
    </row>
    <row r="89" spans="1:13">
      <c r="A89" s="8" t="s">
        <v>46</v>
      </c>
      <c r="B89" s="8">
        <v>2204</v>
      </c>
      <c r="C89" s="21">
        <f t="shared" si="41"/>
        <v>14.711870289898606</v>
      </c>
      <c r="D89" s="8">
        <v>2131</v>
      </c>
      <c r="E89" s="21">
        <f t="shared" si="42"/>
        <v>14.224589649625194</v>
      </c>
      <c r="F89" s="8">
        <v>1603</v>
      </c>
      <c r="G89" s="21">
        <f t="shared" si="43"/>
        <v>10.700148854222988</v>
      </c>
      <c r="H89" s="8">
        <v>1262</v>
      </c>
      <c r="I89" s="21">
        <f t="shared" si="44"/>
        <v>8.4239475071923948</v>
      </c>
      <c r="J89" s="8">
        <v>1145</v>
      </c>
      <c r="K89" s="21">
        <f t="shared" si="45"/>
        <v>7.6429634673021338</v>
      </c>
      <c r="L89" s="8">
        <v>8345</v>
      </c>
      <c r="M89" s="21">
        <f t="shared" si="46"/>
        <v>55.703519768241321</v>
      </c>
    </row>
    <row r="90" spans="1:13">
      <c r="A90" s="8" t="s">
        <v>98</v>
      </c>
      <c r="B90" s="8">
        <v>1177</v>
      </c>
      <c r="C90" s="21">
        <f t="shared" si="41"/>
        <v>10.325014255011185</v>
      </c>
      <c r="D90" s="8">
        <v>872</v>
      </c>
      <c r="E90" s="21">
        <f t="shared" si="42"/>
        <v>7.6494583095749817</v>
      </c>
      <c r="F90" s="8">
        <v>718</v>
      </c>
      <c r="G90" s="21">
        <f t="shared" si="43"/>
        <v>6.2985218649940782</v>
      </c>
      <c r="H90" s="8">
        <v>613</v>
      </c>
      <c r="I90" s="21">
        <f t="shared" si="44"/>
        <v>5.3774288345980086</v>
      </c>
      <c r="J90" s="8">
        <v>478</v>
      </c>
      <c r="K90" s="21">
        <f t="shared" si="45"/>
        <v>4.1931663669459187</v>
      </c>
      <c r="L90" s="8">
        <v>3858</v>
      </c>
      <c r="M90" s="21">
        <f t="shared" si="46"/>
        <v>33.843589631124175</v>
      </c>
    </row>
    <row r="91" spans="1:13">
      <c r="A91" s="8" t="s">
        <v>158</v>
      </c>
      <c r="B91" s="8">
        <v>1477</v>
      </c>
      <c r="C91" s="21">
        <f t="shared" si="41"/>
        <v>13.796904337104051</v>
      </c>
      <c r="D91" s="8">
        <v>1290</v>
      </c>
      <c r="E91" s="21">
        <f t="shared" si="42"/>
        <v>12.050106022250661</v>
      </c>
      <c r="F91" s="8">
        <v>1092</v>
      </c>
      <c r="G91" s="21">
        <f t="shared" si="43"/>
        <v>10.200554865347071</v>
      </c>
      <c r="H91" s="8">
        <v>991</v>
      </c>
      <c r="I91" s="21">
        <f t="shared" si="44"/>
        <v>9.2570969519770578</v>
      </c>
      <c r="J91" s="8">
        <v>883</v>
      </c>
      <c r="K91" s="21">
        <f t="shared" si="45"/>
        <v>8.248250866393283</v>
      </c>
      <c r="L91" s="8">
        <v>5733</v>
      </c>
      <c r="M91" s="21">
        <f t="shared" si="46"/>
        <v>53.552913043072124</v>
      </c>
    </row>
    <row r="92" spans="1:13">
      <c r="A92" s="8" t="s">
        <v>189</v>
      </c>
      <c r="B92" s="8">
        <v>1293</v>
      </c>
      <c r="C92" s="21">
        <f t="shared" si="41"/>
        <v>9.8297095940398354</v>
      </c>
      <c r="D92" s="8">
        <v>1290</v>
      </c>
      <c r="E92" s="21">
        <f t="shared" si="42"/>
        <v>9.8069028432415983</v>
      </c>
      <c r="F92" s="8">
        <v>867</v>
      </c>
      <c r="G92" s="21">
        <f t="shared" si="43"/>
        <v>6.5911509806902844</v>
      </c>
      <c r="H92" s="8">
        <v>643</v>
      </c>
      <c r="I92" s="21">
        <f t="shared" si="44"/>
        <v>4.8882469210886423</v>
      </c>
      <c r="J92" s="8">
        <v>634</v>
      </c>
      <c r="K92" s="21">
        <f t="shared" si="45"/>
        <v>4.8198266686939339</v>
      </c>
      <c r="L92" s="8">
        <v>4727</v>
      </c>
      <c r="M92" s="21">
        <f t="shared" si="46"/>
        <v>35.935837007754294</v>
      </c>
    </row>
    <row r="93" spans="1:13">
      <c r="A93" s="8" t="s">
        <v>235</v>
      </c>
      <c r="B93" s="8">
        <v>1392</v>
      </c>
      <c r="C93" s="21">
        <f t="shared" si="41"/>
        <v>9.9295232116871635</v>
      </c>
      <c r="D93" s="8">
        <v>1161</v>
      </c>
      <c r="E93" s="21">
        <f t="shared" si="42"/>
        <v>8.2817359545752858</v>
      </c>
      <c r="F93" s="8">
        <v>843</v>
      </c>
      <c r="G93" s="21">
        <f t="shared" si="43"/>
        <v>6.0133534967329583</v>
      </c>
      <c r="H93" s="8">
        <v>804</v>
      </c>
      <c r="I93" s="21">
        <f t="shared" si="44"/>
        <v>5.7351556481296546</v>
      </c>
      <c r="J93" s="8">
        <v>754</v>
      </c>
      <c r="K93" s="21">
        <f t="shared" si="45"/>
        <v>5.3784917396638798</v>
      </c>
      <c r="L93" s="8">
        <v>4954</v>
      </c>
      <c r="M93" s="21">
        <f t="shared" si="46"/>
        <v>35.338260050788939</v>
      </c>
    </row>
    <row r="94" spans="1:13">
      <c r="A94" s="8" t="s">
        <v>288</v>
      </c>
      <c r="B94" s="8">
        <v>1889</v>
      </c>
      <c r="C94" s="21">
        <f t="shared" si="41"/>
        <v>17.990818872740434</v>
      </c>
      <c r="D94" s="8">
        <v>1431</v>
      </c>
      <c r="E94" s="21">
        <f t="shared" si="42"/>
        <v>13.628831025352863</v>
      </c>
      <c r="F94" s="8">
        <v>1253</v>
      </c>
      <c r="G94" s="21">
        <f t="shared" si="43"/>
        <v>11.933560639250272</v>
      </c>
      <c r="H94" s="8">
        <v>912</v>
      </c>
      <c r="I94" s="21">
        <f t="shared" si="44"/>
        <v>8.6858797310424958</v>
      </c>
      <c r="J94" s="8">
        <v>743</v>
      </c>
      <c r="K94" s="21">
        <f t="shared" si="45"/>
        <v>7.0763252633383491</v>
      </c>
      <c r="L94" s="8">
        <v>6228</v>
      </c>
      <c r="M94" s="21">
        <f t="shared" si="46"/>
        <v>59.315415531724412</v>
      </c>
    </row>
    <row r="95" spans="1:13">
      <c r="A95" s="8" t="s">
        <v>313</v>
      </c>
      <c r="B95" s="8">
        <v>10462</v>
      </c>
      <c r="C95" s="21">
        <f t="shared" si="41"/>
        <v>12.933309762782182</v>
      </c>
      <c r="D95" s="8">
        <v>8873</v>
      </c>
      <c r="E95" s="21">
        <f t="shared" si="42"/>
        <v>10.968959809325778</v>
      </c>
      <c r="F95" s="8">
        <v>6964</v>
      </c>
      <c r="G95" s="21">
        <f t="shared" si="43"/>
        <v>8.6090201861991122</v>
      </c>
      <c r="H95" s="8">
        <v>5791</v>
      </c>
      <c r="I95" s="21">
        <f t="shared" si="44"/>
        <v>7.1589368033140524</v>
      </c>
      <c r="J95" s="8">
        <v>5149</v>
      </c>
      <c r="K95" s="21">
        <f t="shared" si="45"/>
        <v>6.3652850285380858</v>
      </c>
      <c r="L95" s="8">
        <v>37239</v>
      </c>
      <c r="M95" s="21">
        <f t="shared" si="46"/>
        <v>46.035511590159217</v>
      </c>
    </row>
  </sheetData>
  <mergeCells count="56">
    <mergeCell ref="B1:M1"/>
    <mergeCell ref="B2:C2"/>
    <mergeCell ref="D2:E2"/>
    <mergeCell ref="F2:G2"/>
    <mergeCell ref="H2:I2"/>
    <mergeCell ref="J2:K2"/>
    <mergeCell ref="L2:M2"/>
    <mergeCell ref="B13:M13"/>
    <mergeCell ref="B14:C14"/>
    <mergeCell ref="D14:E14"/>
    <mergeCell ref="F14:G14"/>
    <mergeCell ref="H14:I14"/>
    <mergeCell ref="J14:K14"/>
    <mergeCell ref="L14:M14"/>
    <mergeCell ref="B25:M25"/>
    <mergeCell ref="B26:C26"/>
    <mergeCell ref="D26:E26"/>
    <mergeCell ref="F26:G26"/>
    <mergeCell ref="H26:I26"/>
    <mergeCell ref="J26:K26"/>
    <mergeCell ref="L26:M26"/>
    <mergeCell ref="B37:M37"/>
    <mergeCell ref="B38:C38"/>
    <mergeCell ref="D38:E38"/>
    <mergeCell ref="F38:G38"/>
    <mergeCell ref="H38:I38"/>
    <mergeCell ref="J38:K38"/>
    <mergeCell ref="L38:M38"/>
    <mergeCell ref="B49:M49"/>
    <mergeCell ref="B50:C50"/>
    <mergeCell ref="D50:E50"/>
    <mergeCell ref="F50:G50"/>
    <mergeCell ref="H50:I50"/>
    <mergeCell ref="J50:K50"/>
    <mergeCell ref="L50:M50"/>
    <mergeCell ref="B61:M61"/>
    <mergeCell ref="B62:C62"/>
    <mergeCell ref="D62:E62"/>
    <mergeCell ref="F62:G62"/>
    <mergeCell ref="H62:I62"/>
    <mergeCell ref="J62:K62"/>
    <mergeCell ref="L62:M62"/>
    <mergeCell ref="B73:M73"/>
    <mergeCell ref="B74:C74"/>
    <mergeCell ref="D74:E74"/>
    <mergeCell ref="F74:G74"/>
    <mergeCell ref="H74:I74"/>
    <mergeCell ref="J74:K74"/>
    <mergeCell ref="L74:M74"/>
    <mergeCell ref="B85:M85"/>
    <mergeCell ref="B86:C86"/>
    <mergeCell ref="D86:E86"/>
    <mergeCell ref="F86:G86"/>
    <mergeCell ref="H86:I86"/>
    <mergeCell ref="J86:K86"/>
    <mergeCell ref="L86:M8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topLeftCell="A73" zoomScaleNormal="100" workbookViewId="0">
      <pane xSplit="1" topLeftCell="B1" activePane="topRight" state="frozen"/>
      <selection pane="topRight" activeCell="E100" sqref="E100"/>
    </sheetView>
  </sheetViews>
  <sheetFormatPr defaultRowHeight="14.25"/>
  <cols>
    <col min="3" max="3" width="12.69921875" customWidth="1"/>
    <col min="7" max="7" width="12.69921875" customWidth="1"/>
    <col min="11" max="11" width="12.69921875" customWidth="1"/>
    <col min="15" max="15" width="12.69921875" customWidth="1"/>
    <col min="19" max="19" width="12.69921875" customWidth="1"/>
  </cols>
  <sheetData>
    <row r="1" spans="1:21">
      <c r="A1" s="39" t="s">
        <v>314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</row>
    <row r="2" spans="1:21">
      <c r="A2" s="8"/>
      <c r="B2" s="42" t="s">
        <v>324</v>
      </c>
      <c r="C2" s="42"/>
      <c r="D2" s="42"/>
      <c r="E2" s="22"/>
      <c r="F2" s="43" t="s">
        <v>325</v>
      </c>
      <c r="G2" s="43"/>
      <c r="H2" s="43"/>
      <c r="I2" s="23"/>
      <c r="J2" s="44" t="s">
        <v>326</v>
      </c>
      <c r="K2" s="44"/>
      <c r="L2" s="44"/>
      <c r="M2" s="24"/>
      <c r="N2" s="40" t="s">
        <v>327</v>
      </c>
      <c r="O2" s="40"/>
      <c r="P2" s="40"/>
      <c r="Q2" s="25"/>
      <c r="R2" s="41" t="s">
        <v>328</v>
      </c>
      <c r="S2" s="41"/>
      <c r="T2" s="41"/>
      <c r="U2" s="27"/>
    </row>
    <row r="3" spans="1:21" s="7" customFormat="1" ht="14.25" customHeight="1">
      <c r="A3" s="9"/>
      <c r="B3" s="9" t="s">
        <v>365</v>
      </c>
      <c r="C3" s="9" t="s">
        <v>364</v>
      </c>
      <c r="D3" s="9" t="s">
        <v>366</v>
      </c>
      <c r="E3" s="9" t="s">
        <v>367</v>
      </c>
      <c r="F3" s="9" t="s">
        <v>365</v>
      </c>
      <c r="G3" s="9" t="s">
        <v>364</v>
      </c>
      <c r="H3" s="9" t="s">
        <v>366</v>
      </c>
      <c r="I3" s="9"/>
      <c r="J3" s="9" t="s">
        <v>365</v>
      </c>
      <c r="K3" s="9" t="s">
        <v>364</v>
      </c>
      <c r="L3" s="9" t="s">
        <v>366</v>
      </c>
      <c r="M3" s="9"/>
      <c r="N3" s="9" t="s">
        <v>365</v>
      </c>
      <c r="O3" s="9" t="s">
        <v>364</v>
      </c>
      <c r="P3" s="9" t="s">
        <v>366</v>
      </c>
      <c r="Q3" s="9"/>
      <c r="R3" s="32" t="s">
        <v>365</v>
      </c>
      <c r="S3" s="32" t="s">
        <v>364</v>
      </c>
      <c r="T3" s="32" t="s">
        <v>366</v>
      </c>
      <c r="U3" s="28"/>
    </row>
    <row r="4" spans="1:21">
      <c r="A4" s="30" t="s">
        <v>17</v>
      </c>
      <c r="B4" s="31">
        <v>15.110444379869753</v>
      </c>
      <c r="C4" s="31">
        <v>16.075912218345454</v>
      </c>
      <c r="D4" s="31">
        <v>17.101996561319147</v>
      </c>
      <c r="E4" s="31">
        <f>D4-C4</f>
        <v>1.026084342973693</v>
      </c>
      <c r="F4" s="31">
        <v>12.317163877543043</v>
      </c>
      <c r="G4" s="31">
        <v>13.190074020934556</v>
      </c>
      <c r="H4" s="31">
        <v>14.123962149949909</v>
      </c>
      <c r="I4" s="31">
        <f>H4-G4</f>
        <v>0.93388812901535267</v>
      </c>
      <c r="J4" s="31">
        <v>10.885198261348657</v>
      </c>
      <c r="K4" s="31">
        <v>11.706394495712003</v>
      </c>
      <c r="L4" s="31">
        <v>12.588754561927733</v>
      </c>
      <c r="M4" s="31">
        <f>L4-K4</f>
        <v>0.88236006621573004</v>
      </c>
      <c r="N4" s="31">
        <v>10.052769495366842</v>
      </c>
      <c r="O4" s="31">
        <v>10.842273453549417</v>
      </c>
      <c r="P4" s="31">
        <v>11.693049483695503</v>
      </c>
      <c r="Q4" s="31">
        <f>P4-O4</f>
        <v>0.85077603014608627</v>
      </c>
      <c r="R4" s="31">
        <v>8.6423493724616396</v>
      </c>
      <c r="S4" s="31">
        <v>9.3748980989337074</v>
      </c>
      <c r="T4" s="31">
        <v>10.168902701331579</v>
      </c>
      <c r="U4" s="31">
        <f>T4-S4</f>
        <v>0.7940046023978713</v>
      </c>
    </row>
    <row r="5" spans="1:21">
      <c r="A5" s="30" t="s">
        <v>46</v>
      </c>
      <c r="B5" s="31">
        <v>15.521049880063099</v>
      </c>
      <c r="C5" s="31">
        <v>16.147011901662761</v>
      </c>
      <c r="D5" s="31">
        <v>16.797788148865536</v>
      </c>
      <c r="E5" s="31">
        <f t="shared" ref="E5:E11" si="0">D5-C5</f>
        <v>0.65077624720277427</v>
      </c>
      <c r="F5" s="31">
        <v>14.546141167557096</v>
      </c>
      <c r="G5" s="31">
        <v>15.152425389323881</v>
      </c>
      <c r="H5" s="31">
        <v>15.783574843703564</v>
      </c>
      <c r="I5" s="31">
        <f t="shared" ref="I5:I11" si="1">H5-G5</f>
        <v>0.63114945437968295</v>
      </c>
      <c r="J5" s="31">
        <v>12.271978817076642</v>
      </c>
      <c r="K5" s="31">
        <v>12.829498501445155</v>
      </c>
      <c r="L5" s="31">
        <v>13.412002548892373</v>
      </c>
      <c r="M5" s="31">
        <f t="shared" ref="M5:M11" si="2">L5-K5</f>
        <v>0.58250404744721784</v>
      </c>
      <c r="N5" s="31">
        <v>11.306193276536078</v>
      </c>
      <c r="O5" s="31">
        <v>11.841587066370293</v>
      </c>
      <c r="P5" s="31">
        <v>12.402015883964079</v>
      </c>
      <c r="Q5" s="31">
        <f t="shared" ref="Q5:Q11" si="3">P5-O5</f>
        <v>0.56042881759378638</v>
      </c>
      <c r="R5" s="31">
        <v>9.5599177566048503</v>
      </c>
      <c r="S5" s="31">
        <v>10.052666359613111</v>
      </c>
      <c r="T5" s="31">
        <v>10.570541734532775</v>
      </c>
      <c r="U5" s="31">
        <f t="shared" ref="U5:U11" si="4">T5-S5</f>
        <v>0.5178753749196634</v>
      </c>
    </row>
    <row r="6" spans="1:21">
      <c r="A6" s="30" t="s">
        <v>98</v>
      </c>
      <c r="B6" s="31">
        <v>11.119841148534299</v>
      </c>
      <c r="C6" s="31">
        <v>11.72858458704329</v>
      </c>
      <c r="D6" s="31">
        <v>12.370236140110713</v>
      </c>
      <c r="E6" s="31">
        <f t="shared" si="0"/>
        <v>0.6416515530674225</v>
      </c>
      <c r="F6" s="31">
        <v>10.249126736549902</v>
      </c>
      <c r="G6" s="31">
        <v>10.833808500372824</v>
      </c>
      <c r="H6" s="31">
        <v>11.451458684135638</v>
      </c>
      <c r="I6" s="31">
        <f t="shared" si="1"/>
        <v>0.61765018376281411</v>
      </c>
      <c r="J6" s="31">
        <v>9.2942608590531872</v>
      </c>
      <c r="K6" s="31">
        <v>9.8513092679503487</v>
      </c>
      <c r="L6" s="31">
        <v>10.441392314461169</v>
      </c>
      <c r="M6" s="31">
        <f t="shared" si="2"/>
        <v>0.59008304651082</v>
      </c>
      <c r="N6" s="31">
        <v>8.0602487419986009</v>
      </c>
      <c r="O6" s="31">
        <v>8.5793236545462523</v>
      </c>
      <c r="P6" s="31">
        <v>9.1315189329459123</v>
      </c>
      <c r="Q6" s="31">
        <f t="shared" si="3"/>
        <v>0.55219527839965998</v>
      </c>
      <c r="R6" s="31">
        <v>7.4910245042857149</v>
      </c>
      <c r="S6" s="31">
        <v>7.9915785780078075</v>
      </c>
      <c r="T6" s="31">
        <v>8.5252926299403224</v>
      </c>
      <c r="U6" s="31">
        <f t="shared" si="4"/>
        <v>0.53371405193251498</v>
      </c>
    </row>
    <row r="7" spans="1:21">
      <c r="A7" s="30" t="s">
        <v>158</v>
      </c>
      <c r="B7" s="31">
        <v>14.254458589294687</v>
      </c>
      <c r="C7" s="31">
        <v>14.964550269492682</v>
      </c>
      <c r="D7" s="31">
        <v>15.709451722813757</v>
      </c>
      <c r="E7" s="31">
        <f t="shared" si="0"/>
        <v>0.74490145332107538</v>
      </c>
      <c r="F7" s="31">
        <v>13.516197984450097</v>
      </c>
      <c r="G7" s="31">
        <v>14.207915705304849</v>
      </c>
      <c r="H7" s="31">
        <v>14.934497501040482</v>
      </c>
      <c r="I7" s="31">
        <f t="shared" si="1"/>
        <v>0.72658179573563331</v>
      </c>
      <c r="J7" s="31">
        <v>12.259635164250993</v>
      </c>
      <c r="K7" s="31">
        <v>12.918834595947802</v>
      </c>
      <c r="L7" s="31">
        <v>13.612990616631379</v>
      </c>
      <c r="M7" s="31">
        <f t="shared" si="2"/>
        <v>0.69415602068357707</v>
      </c>
      <c r="N7" s="31">
        <v>12.013980339061337</v>
      </c>
      <c r="O7" s="31">
        <v>12.666623074551858</v>
      </c>
      <c r="P7" s="31">
        <v>13.354240499615079</v>
      </c>
      <c r="Q7" s="31">
        <f t="shared" si="3"/>
        <v>0.68761742506322143</v>
      </c>
      <c r="R7" s="31">
        <v>10.00600940083468</v>
      </c>
      <c r="S7" s="31">
        <v>10.60222506608876</v>
      </c>
      <c r="T7" s="31">
        <v>11.23356357756337</v>
      </c>
      <c r="U7" s="31">
        <f t="shared" si="4"/>
        <v>0.63133851147460973</v>
      </c>
    </row>
    <row r="8" spans="1:21">
      <c r="A8" s="30" t="s">
        <v>189</v>
      </c>
      <c r="B8" s="31">
        <v>10.058282250299143</v>
      </c>
      <c r="C8" s="31">
        <v>10.597536870913791</v>
      </c>
      <c r="D8" s="31">
        <v>11.165376463344506</v>
      </c>
      <c r="E8" s="31">
        <f t="shared" si="0"/>
        <v>0.56783959243071536</v>
      </c>
      <c r="F8" s="31">
        <v>8.5343643731246335</v>
      </c>
      <c r="G8" s="31">
        <v>9.0314733161015663</v>
      </c>
      <c r="H8" s="31">
        <v>9.5572587013834784</v>
      </c>
      <c r="I8" s="31">
        <f t="shared" si="1"/>
        <v>0.5257853852819121</v>
      </c>
      <c r="J8" s="31">
        <v>7.4713785702141218</v>
      </c>
      <c r="K8" s="31">
        <v>7.9367492777862241</v>
      </c>
      <c r="L8" s="31">
        <v>8.4308603681992444</v>
      </c>
      <c r="M8" s="31">
        <f t="shared" si="2"/>
        <v>0.49411109041302037</v>
      </c>
      <c r="N8" s="31">
        <v>7.0070249841965415</v>
      </c>
      <c r="O8" s="31">
        <v>7.4578075110232627</v>
      </c>
      <c r="P8" s="31">
        <v>7.9373583946753721</v>
      </c>
      <c r="Q8" s="31">
        <f t="shared" si="3"/>
        <v>0.47955088365210941</v>
      </c>
      <c r="R8" s="31">
        <v>5.2356577652751248</v>
      </c>
      <c r="S8" s="31">
        <v>5.6256651968982814</v>
      </c>
      <c r="T8" s="31">
        <v>6.0445479969382223</v>
      </c>
      <c r="U8" s="31">
        <f t="shared" si="4"/>
        <v>0.41888280003994094</v>
      </c>
    </row>
    <row r="9" spans="1:21">
      <c r="A9" s="30" t="s">
        <v>235</v>
      </c>
      <c r="B9" s="31">
        <v>10.536350225899414</v>
      </c>
      <c r="C9" s="31">
        <v>11.070847718777642</v>
      </c>
      <c r="D9" s="31">
        <v>11.632140925443018</v>
      </c>
      <c r="E9" s="31">
        <f t="shared" si="0"/>
        <v>0.56129320666537552</v>
      </c>
      <c r="F9" s="31">
        <v>8.6528940532769312</v>
      </c>
      <c r="G9" s="31">
        <v>9.1377293348931428</v>
      </c>
      <c r="H9" s="31">
        <v>9.6494662746581579</v>
      </c>
      <c r="I9" s="31">
        <f t="shared" si="1"/>
        <v>0.51173693976501511</v>
      </c>
      <c r="J9" s="31">
        <v>7.4811253929113253</v>
      </c>
      <c r="K9" s="31">
        <v>7.9322053242788257</v>
      </c>
      <c r="L9" s="31">
        <v>8.4102529824191823</v>
      </c>
      <c r="M9" s="31">
        <f t="shared" si="2"/>
        <v>0.47804765814035655</v>
      </c>
      <c r="N9" s="31">
        <v>6.7267815603451702</v>
      </c>
      <c r="O9" s="31">
        <v>7.1546780038234372</v>
      </c>
      <c r="P9" s="31">
        <v>7.609584786382384</v>
      </c>
      <c r="Q9" s="31">
        <f t="shared" si="3"/>
        <v>0.45490678255894679</v>
      </c>
      <c r="R9" s="31">
        <v>5.9116526246014267</v>
      </c>
      <c r="S9" s="31">
        <v>6.3129511798442088</v>
      </c>
      <c r="T9" s="31">
        <v>6.7413062049229282</v>
      </c>
      <c r="U9" s="31">
        <f t="shared" si="4"/>
        <v>0.42835502507871936</v>
      </c>
    </row>
    <row r="10" spans="1:21">
      <c r="A10" s="30" t="s">
        <v>288</v>
      </c>
      <c r="B10" s="31">
        <v>17.921697320676806</v>
      </c>
      <c r="C10" s="31">
        <v>18.724166174593801</v>
      </c>
      <c r="D10" s="31">
        <v>19.561850967870548</v>
      </c>
      <c r="E10" s="31">
        <f t="shared" si="0"/>
        <v>0.83768479327674683</v>
      </c>
      <c r="F10" s="31">
        <v>15.649568829052292</v>
      </c>
      <c r="G10" s="31">
        <v>16.400312386902609</v>
      </c>
      <c r="H10" s="31">
        <v>17.186441925258137</v>
      </c>
      <c r="I10" s="31">
        <f t="shared" si="1"/>
        <v>0.78612953835552801</v>
      </c>
      <c r="J10" s="31">
        <v>14.617210124862728</v>
      </c>
      <c r="K10" s="31">
        <v>15.343149393321779</v>
      </c>
      <c r="L10" s="31">
        <v>16.104551997069429</v>
      </c>
      <c r="M10" s="31">
        <f t="shared" si="2"/>
        <v>0.76140260374764956</v>
      </c>
      <c r="N10" s="31">
        <v>13.195742192903147</v>
      </c>
      <c r="O10" s="31">
        <v>13.885978780548202</v>
      </c>
      <c r="P10" s="31">
        <v>14.611785327642743</v>
      </c>
      <c r="Q10" s="31">
        <f t="shared" si="3"/>
        <v>0.72580654709454073</v>
      </c>
      <c r="R10" s="31">
        <v>10.766453561935876</v>
      </c>
      <c r="S10" s="31">
        <v>11.390693156060115</v>
      </c>
      <c r="T10" s="31">
        <v>12.050685294798237</v>
      </c>
      <c r="U10" s="31">
        <f t="shared" si="4"/>
        <v>0.65999213873812224</v>
      </c>
    </row>
    <row r="11" spans="1:21">
      <c r="A11" s="30" t="s">
        <v>313</v>
      </c>
      <c r="B11" s="31">
        <v>13.661894936325693</v>
      </c>
      <c r="C11" s="31">
        <v>13.914866630651524</v>
      </c>
      <c r="D11" s="31">
        <v>14.172455192130361</v>
      </c>
      <c r="E11" s="31">
        <f t="shared" si="0"/>
        <v>0.25758856147883691</v>
      </c>
      <c r="F11" s="31">
        <v>12.155518690795356</v>
      </c>
      <c r="G11" s="31">
        <v>12.394318837856448</v>
      </c>
      <c r="H11" s="31">
        <v>12.637750294329068</v>
      </c>
      <c r="I11" s="31">
        <f t="shared" si="1"/>
        <v>0.24343145647262077</v>
      </c>
      <c r="J11" s="31">
        <v>10.793232128474612</v>
      </c>
      <c r="K11" s="31">
        <v>11.018408518034562</v>
      </c>
      <c r="L11" s="31">
        <v>11.248229285488751</v>
      </c>
      <c r="M11" s="31">
        <f t="shared" si="2"/>
        <v>0.22982076745418922</v>
      </c>
      <c r="N11" s="31">
        <v>9.9393495846485109</v>
      </c>
      <c r="O11" s="31">
        <v>10.155528551066299</v>
      </c>
      <c r="P11" s="31">
        <v>10.376360091066498</v>
      </c>
      <c r="Q11" s="31">
        <f t="shared" si="3"/>
        <v>0.22083154000019967</v>
      </c>
      <c r="R11" s="31">
        <v>8.3904633633193519</v>
      </c>
      <c r="S11" s="31">
        <v>8.5892407027155997</v>
      </c>
      <c r="T11" s="31">
        <v>8.7926854923946998</v>
      </c>
      <c r="U11" s="31">
        <f t="shared" si="4"/>
        <v>0.20344478967910007</v>
      </c>
    </row>
    <row r="13" spans="1:21">
      <c r="A13" s="39" t="s">
        <v>315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26"/>
    </row>
    <row r="14" spans="1:21">
      <c r="A14" s="8"/>
      <c r="B14" s="42" t="s">
        <v>324</v>
      </c>
      <c r="C14" s="42"/>
      <c r="D14" s="42"/>
      <c r="E14" s="22"/>
      <c r="F14" s="43" t="s">
        <v>325</v>
      </c>
      <c r="G14" s="43"/>
      <c r="H14" s="43"/>
      <c r="I14" s="23"/>
      <c r="J14" s="44" t="s">
        <v>326</v>
      </c>
      <c r="K14" s="44"/>
      <c r="L14" s="44"/>
      <c r="M14" s="24"/>
      <c r="N14" s="40" t="s">
        <v>327</v>
      </c>
      <c r="O14" s="40"/>
      <c r="P14" s="40"/>
      <c r="Q14" s="25"/>
      <c r="R14" s="41" t="s">
        <v>328</v>
      </c>
      <c r="S14" s="41"/>
      <c r="T14" s="41"/>
      <c r="U14" s="27"/>
    </row>
    <row r="15" spans="1:21" ht="14.25" customHeight="1">
      <c r="A15" s="9"/>
      <c r="B15" s="9" t="s">
        <v>365</v>
      </c>
      <c r="C15" s="9" t="s">
        <v>364</v>
      </c>
      <c r="D15" s="9" t="s">
        <v>366</v>
      </c>
      <c r="E15" s="9"/>
      <c r="F15" s="9" t="s">
        <v>365</v>
      </c>
      <c r="G15" s="9" t="s">
        <v>364</v>
      </c>
      <c r="H15" s="9" t="s">
        <v>366</v>
      </c>
      <c r="I15" s="9"/>
      <c r="J15" s="9" t="s">
        <v>365</v>
      </c>
      <c r="K15" s="9" t="s">
        <v>364</v>
      </c>
      <c r="L15" s="9" t="s">
        <v>366</v>
      </c>
      <c r="M15" s="9"/>
      <c r="N15" s="9" t="s">
        <v>365</v>
      </c>
      <c r="O15" s="9" t="s">
        <v>364</v>
      </c>
      <c r="P15" s="9" t="s">
        <v>366</v>
      </c>
      <c r="Q15" s="9"/>
      <c r="R15" s="9" t="s">
        <v>365</v>
      </c>
      <c r="S15" s="9" t="s">
        <v>364</v>
      </c>
      <c r="T15" s="9" t="s">
        <v>366</v>
      </c>
      <c r="U15" s="28"/>
    </row>
    <row r="16" spans="1:21">
      <c r="A16" s="8" t="s">
        <v>17</v>
      </c>
      <c r="B16" s="21">
        <v>2.9916504624511706</v>
      </c>
      <c r="C16" s="21">
        <v>3.4238758274366581</v>
      </c>
      <c r="D16" s="21">
        <v>3.9183024955283616</v>
      </c>
      <c r="E16" s="21">
        <f>D16-C16</f>
        <v>0.49442666809170355</v>
      </c>
      <c r="F16" s="21">
        <v>2.6425815717243903</v>
      </c>
      <c r="G16" s="21">
        <v>3.0488799034793099</v>
      </c>
      <c r="H16" s="21">
        <v>3.517426510464142</v>
      </c>
      <c r="I16" s="21">
        <f>H16-G16</f>
        <v>0.46854660698483208</v>
      </c>
      <c r="J16" s="21">
        <v>3.9696969072216772</v>
      </c>
      <c r="K16" s="21">
        <v>4.4673427462744968</v>
      </c>
      <c r="L16" s="21">
        <v>5.0270591833936793</v>
      </c>
      <c r="M16" s="21">
        <f>L16-K16</f>
        <v>0.55971643711918251</v>
      </c>
      <c r="N16" s="21">
        <v>4.2154540132779825</v>
      </c>
      <c r="O16" s="21">
        <v>4.7282094759839568</v>
      </c>
      <c r="P16" s="21">
        <v>5.3030028604963295</v>
      </c>
      <c r="Q16" s="21">
        <f>P16-O16</f>
        <v>0.57479338451237272</v>
      </c>
      <c r="R16" s="21">
        <v>2.9612381200781841</v>
      </c>
      <c r="S16" s="21">
        <v>3.3912674862229757</v>
      </c>
      <c r="T16" s="21">
        <v>3.8835022400064778</v>
      </c>
      <c r="U16" s="21">
        <f>T16-S16</f>
        <v>0.49223475378350212</v>
      </c>
    </row>
    <row r="17" spans="1:21">
      <c r="A17" s="8" t="s">
        <v>46</v>
      </c>
      <c r="B17" s="21">
        <v>3.281558351012535</v>
      </c>
      <c r="C17" s="21">
        <v>3.5711663362503421</v>
      </c>
      <c r="D17" s="21">
        <v>3.8862334947854711</v>
      </c>
      <c r="E17" s="21">
        <f t="shared" ref="E17:E23" si="5">D17-C17</f>
        <v>0.31506715853512901</v>
      </c>
      <c r="F17" s="21">
        <v>3.3327177021038437</v>
      </c>
      <c r="G17" s="21">
        <v>3.6245669543624968</v>
      </c>
      <c r="H17" s="21">
        <v>3.9418726412870737</v>
      </c>
      <c r="I17" s="21">
        <f t="shared" ref="I17:I23" si="6">H17-G17</f>
        <v>0.31730568692457695</v>
      </c>
      <c r="J17" s="21">
        <v>3.5119037659215913</v>
      </c>
      <c r="K17" s="21">
        <v>3.8114691177550379</v>
      </c>
      <c r="L17" s="21">
        <v>4.136481319044516</v>
      </c>
      <c r="M17" s="21">
        <f t="shared" ref="M17:M23" si="7">L17-K17</f>
        <v>0.32501220128947805</v>
      </c>
      <c r="N17" s="21">
        <v>4.5841367883992188</v>
      </c>
      <c r="O17" s="21">
        <v>4.9262070208462667</v>
      </c>
      <c r="P17" s="21">
        <v>5.2936669338189128</v>
      </c>
      <c r="Q17" s="21">
        <f t="shared" ref="Q17:Q23" si="8">P17-O17</f>
        <v>0.36745991297264613</v>
      </c>
      <c r="R17" s="21">
        <v>3.5503257946936952</v>
      </c>
      <c r="S17" s="21">
        <v>3.8515195813391543</v>
      </c>
      <c r="T17" s="21">
        <v>4.1781581634670957</v>
      </c>
      <c r="U17" s="21">
        <f t="shared" ref="U17:U23" si="9">T17-S17</f>
        <v>0.32663858212794139</v>
      </c>
    </row>
    <row r="18" spans="1:21">
      <c r="A18" s="30" t="s">
        <v>98</v>
      </c>
      <c r="B18" s="31">
        <v>3.7003340814133043</v>
      </c>
      <c r="C18" s="31">
        <v>4.052809333742708</v>
      </c>
      <c r="D18" s="31">
        <v>4.4387100262068211</v>
      </c>
      <c r="E18" s="31">
        <f t="shared" si="5"/>
        <v>0.38590069246411307</v>
      </c>
      <c r="F18" s="31">
        <v>3.1819842752187411</v>
      </c>
      <c r="G18" s="31">
        <v>3.5089258300802668</v>
      </c>
      <c r="H18" s="31">
        <v>3.8693294812887635</v>
      </c>
      <c r="I18" s="31">
        <f t="shared" si="6"/>
        <v>0.36040365120849671</v>
      </c>
      <c r="J18" s="31">
        <v>3.3824140966636431</v>
      </c>
      <c r="K18" s="31">
        <v>3.7194613798850829</v>
      </c>
      <c r="L18" s="31">
        <v>4.0899565699519727</v>
      </c>
      <c r="M18" s="31">
        <f t="shared" si="7"/>
        <v>0.3704951900668898</v>
      </c>
      <c r="N18" s="31">
        <v>3.0735458945116516</v>
      </c>
      <c r="O18" s="31">
        <v>3.3948857406026582</v>
      </c>
      <c r="P18" s="31">
        <v>3.7496953690206256</v>
      </c>
      <c r="Q18" s="31">
        <f t="shared" si="8"/>
        <v>0.35480962841796737</v>
      </c>
      <c r="R18" s="31">
        <v>2.9069059908647041</v>
      </c>
      <c r="S18" s="31">
        <v>3.2194394490986449</v>
      </c>
      <c r="T18" s="31">
        <v>3.5654545142441476</v>
      </c>
      <c r="U18" s="31">
        <f t="shared" si="9"/>
        <v>0.34601506514550273</v>
      </c>
    </row>
    <row r="19" spans="1:21">
      <c r="A19" s="8" t="s">
        <v>158</v>
      </c>
      <c r="B19" s="21">
        <v>7.3173478188857848</v>
      </c>
      <c r="C19" s="21">
        <v>7.8278983307333743</v>
      </c>
      <c r="D19" s="21">
        <v>8.3737707952467648</v>
      </c>
      <c r="E19" s="21">
        <f t="shared" si="5"/>
        <v>0.54587246451339055</v>
      </c>
      <c r="F19" s="21">
        <v>3.770970865817481</v>
      </c>
      <c r="G19" s="21">
        <v>4.1381371843853048</v>
      </c>
      <c r="H19" s="21">
        <v>4.5408902604872203</v>
      </c>
      <c r="I19" s="21">
        <f t="shared" si="6"/>
        <v>0.40275307610191557</v>
      </c>
      <c r="J19" s="21">
        <v>5.354359604553748</v>
      </c>
      <c r="K19" s="21">
        <v>5.7915238246476042</v>
      </c>
      <c r="L19" s="21">
        <v>6.2641561428788757</v>
      </c>
      <c r="M19" s="21">
        <f t="shared" si="7"/>
        <v>0.4726323182312715</v>
      </c>
      <c r="N19" s="21">
        <v>4.8342386216664304</v>
      </c>
      <c r="O19" s="21">
        <v>5.2497361120192796</v>
      </c>
      <c r="P19" s="21">
        <v>5.7007405832496989</v>
      </c>
      <c r="Q19" s="21">
        <f t="shared" si="8"/>
        <v>0.45100447123041931</v>
      </c>
      <c r="R19" s="21">
        <v>7.3805520919732848</v>
      </c>
      <c r="S19" s="21">
        <v>7.893286502947138</v>
      </c>
      <c r="T19" s="21">
        <v>8.4413381738422917</v>
      </c>
      <c r="U19" s="21">
        <f t="shared" si="9"/>
        <v>0.54805167089515372</v>
      </c>
    </row>
    <row r="20" spans="1:21">
      <c r="A20" s="30" t="s">
        <v>189</v>
      </c>
      <c r="B20" s="31">
        <v>2.6707630872813981</v>
      </c>
      <c r="C20" s="31">
        <v>2.9496731032385588</v>
      </c>
      <c r="D20" s="31">
        <v>3.25761478670035</v>
      </c>
      <c r="E20" s="31">
        <f t="shared" si="5"/>
        <v>0.30794168346179118</v>
      </c>
      <c r="F20" s="31">
        <v>2.4542128121564248</v>
      </c>
      <c r="G20" s="31">
        <v>2.7216055952561957</v>
      </c>
      <c r="H20" s="31">
        <v>3.018043366805585</v>
      </c>
      <c r="I20" s="31">
        <f t="shared" si="6"/>
        <v>0.29643777154938933</v>
      </c>
      <c r="J20" s="31">
        <v>2.2237742243714953</v>
      </c>
      <c r="K20" s="31">
        <v>2.4783335867416758</v>
      </c>
      <c r="L20" s="31">
        <v>2.7619521465694601</v>
      </c>
      <c r="M20" s="31">
        <f t="shared" si="7"/>
        <v>0.28361855982778428</v>
      </c>
      <c r="N20" s="31">
        <v>2.2597398337871799</v>
      </c>
      <c r="O20" s="31">
        <v>2.5163448380720692</v>
      </c>
      <c r="P20" s="31">
        <v>2.8020068196570653</v>
      </c>
      <c r="Q20" s="31">
        <f t="shared" si="8"/>
        <v>0.28566198158499612</v>
      </c>
      <c r="R20" s="31">
        <v>1.9939851796269255</v>
      </c>
      <c r="S20" s="31">
        <v>2.2350615782271555</v>
      </c>
      <c r="T20" s="31">
        <v>2.5052113832929752</v>
      </c>
      <c r="U20" s="31">
        <f t="shared" si="9"/>
        <v>0.27014980506581976</v>
      </c>
    </row>
    <row r="21" spans="1:21">
      <c r="A21" s="8" t="s">
        <v>235</v>
      </c>
      <c r="B21" s="21">
        <v>2.9407812709647834</v>
      </c>
      <c r="C21" s="21">
        <v>3.2242417325306016</v>
      </c>
      <c r="D21" s="21">
        <v>3.5349279403478375</v>
      </c>
      <c r="E21" s="21">
        <f t="shared" si="5"/>
        <v>0.31068620781723588</v>
      </c>
      <c r="F21" s="21">
        <v>2.6552570764349852</v>
      </c>
      <c r="G21" s="21">
        <v>2.9246440494193511</v>
      </c>
      <c r="H21" s="21">
        <v>3.2212731880764975</v>
      </c>
      <c r="I21" s="21">
        <f t="shared" si="6"/>
        <v>0.29662913865714646</v>
      </c>
      <c r="J21" s="21">
        <v>3.0974183664053512</v>
      </c>
      <c r="K21" s="21">
        <v>3.3883071304248582</v>
      </c>
      <c r="L21" s="21">
        <v>3.706412649107893</v>
      </c>
      <c r="M21" s="21">
        <f t="shared" si="7"/>
        <v>0.31810551868303483</v>
      </c>
      <c r="N21" s="21">
        <v>2.7571501871828938</v>
      </c>
      <c r="O21" s="21">
        <v>3.0316432219590834</v>
      </c>
      <c r="P21" s="21">
        <v>3.3333725583289957</v>
      </c>
      <c r="Q21" s="21">
        <f t="shared" si="8"/>
        <v>0.30172933636991228</v>
      </c>
      <c r="R21" s="21">
        <v>3.0633511384570609</v>
      </c>
      <c r="S21" s="21">
        <v>3.3526407395782805</v>
      </c>
      <c r="T21" s="21">
        <v>3.6691490500560486</v>
      </c>
      <c r="U21" s="21">
        <f t="shared" si="9"/>
        <v>0.31650831047776817</v>
      </c>
    </row>
    <row r="22" spans="1:21">
      <c r="A22" s="8" t="s">
        <v>288</v>
      </c>
      <c r="B22" s="21">
        <v>2.9302551232067779</v>
      </c>
      <c r="C22" s="21">
        <v>3.2572048991409357</v>
      </c>
      <c r="D22" s="21">
        <v>3.6205023636980993</v>
      </c>
      <c r="E22" s="21">
        <f t="shared" si="5"/>
        <v>0.36329746455716361</v>
      </c>
      <c r="F22" s="21">
        <v>3.5362515802194547</v>
      </c>
      <c r="G22" s="21">
        <v>3.8953122916626985</v>
      </c>
      <c r="H22" s="21">
        <v>4.2906740001029382</v>
      </c>
      <c r="I22" s="21">
        <f t="shared" si="6"/>
        <v>0.39536170844023966</v>
      </c>
      <c r="J22" s="21">
        <v>3.8538725353559466</v>
      </c>
      <c r="K22" s="21">
        <v>4.2286519743233209</v>
      </c>
      <c r="L22" s="21">
        <v>4.6397080191397748</v>
      </c>
      <c r="M22" s="21">
        <f t="shared" si="7"/>
        <v>0.41105604481645397</v>
      </c>
      <c r="N22" s="21">
        <v>3.2374147088466434</v>
      </c>
      <c r="O22" s="21">
        <v>3.5810205908683974</v>
      </c>
      <c r="P22" s="21">
        <v>3.9609504672551821</v>
      </c>
      <c r="Q22" s="21">
        <f t="shared" si="8"/>
        <v>0.37992987638678466</v>
      </c>
      <c r="R22" s="21">
        <v>2.5879786384259047</v>
      </c>
      <c r="S22" s="21">
        <v>2.8952932436808321</v>
      </c>
      <c r="T22" s="21">
        <v>3.2389820193765009</v>
      </c>
      <c r="U22" s="21">
        <f t="shared" si="9"/>
        <v>0.3436887756956688</v>
      </c>
    </row>
    <row r="23" spans="1:21">
      <c r="A23" s="8" t="s">
        <v>313</v>
      </c>
      <c r="B23" s="21">
        <v>3.8542432412440117</v>
      </c>
      <c r="C23" s="21">
        <v>3.9892745750810654</v>
      </c>
      <c r="D23" s="21">
        <v>4.1290170499684153</v>
      </c>
      <c r="E23" s="21">
        <f t="shared" si="5"/>
        <v>0.13974247488734992</v>
      </c>
      <c r="F23" s="21">
        <v>3.2750891425844335</v>
      </c>
      <c r="G23" s="21">
        <v>3.3995987237288285</v>
      </c>
      <c r="H23" s="21">
        <v>3.528825046701825</v>
      </c>
      <c r="I23" s="21">
        <f t="shared" si="6"/>
        <v>0.12922632297299641</v>
      </c>
      <c r="J23" s="21">
        <v>3.7412613003500446</v>
      </c>
      <c r="K23" s="21">
        <v>3.8743063273331448</v>
      </c>
      <c r="L23" s="21">
        <v>4.012063587342185</v>
      </c>
      <c r="M23" s="21">
        <f t="shared" si="7"/>
        <v>0.13775726000904021</v>
      </c>
      <c r="N23" s="21">
        <v>3.7108948765722056</v>
      </c>
      <c r="O23" s="21">
        <v>3.8434008843901553</v>
      </c>
      <c r="P23" s="21">
        <v>3.980619418775885</v>
      </c>
      <c r="Q23" s="21">
        <f t="shared" si="8"/>
        <v>0.13721853438572973</v>
      </c>
      <c r="R23" s="21">
        <v>3.6574553197939039</v>
      </c>
      <c r="S23" s="21">
        <v>3.789007304810494</v>
      </c>
      <c r="T23" s="21">
        <v>3.9252723330285026</v>
      </c>
      <c r="U23" s="21">
        <f t="shared" si="9"/>
        <v>0.13626502821800868</v>
      </c>
    </row>
    <row r="25" spans="1:21">
      <c r="A25" s="38" t="s">
        <v>316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29"/>
    </row>
    <row r="26" spans="1:21">
      <c r="A26" s="8"/>
      <c r="B26" s="42" t="s">
        <v>324</v>
      </c>
      <c r="C26" s="42"/>
      <c r="D26" s="42"/>
      <c r="E26" s="22"/>
      <c r="F26" s="43" t="s">
        <v>325</v>
      </c>
      <c r="G26" s="43"/>
      <c r="H26" s="43"/>
      <c r="I26" s="23"/>
      <c r="J26" s="44" t="s">
        <v>326</v>
      </c>
      <c r="K26" s="44"/>
      <c r="L26" s="44"/>
      <c r="M26" s="24"/>
      <c r="N26" s="40" t="s">
        <v>327</v>
      </c>
      <c r="O26" s="40"/>
      <c r="P26" s="40"/>
      <c r="Q26" s="25"/>
      <c r="R26" s="41" t="s">
        <v>328</v>
      </c>
      <c r="S26" s="41"/>
      <c r="T26" s="41"/>
      <c r="U26" s="27"/>
    </row>
    <row r="27" spans="1:21" ht="14.25" customHeight="1">
      <c r="A27" s="9"/>
      <c r="B27" s="9" t="s">
        <v>365</v>
      </c>
      <c r="C27" s="9" t="s">
        <v>364</v>
      </c>
      <c r="D27" s="9" t="s">
        <v>366</v>
      </c>
      <c r="E27" s="9"/>
      <c r="F27" s="9" t="s">
        <v>365</v>
      </c>
      <c r="G27" s="9" t="s">
        <v>364</v>
      </c>
      <c r="H27" s="9" t="s">
        <v>366</v>
      </c>
      <c r="I27" s="9"/>
      <c r="J27" s="9" t="s">
        <v>365</v>
      </c>
      <c r="K27" s="9" t="s">
        <v>364</v>
      </c>
      <c r="L27" s="9" t="s">
        <v>366</v>
      </c>
      <c r="M27" s="9"/>
      <c r="N27" s="9" t="s">
        <v>365</v>
      </c>
      <c r="O27" s="9" t="s">
        <v>364</v>
      </c>
      <c r="P27" s="9" t="s">
        <v>366</v>
      </c>
      <c r="Q27" s="9"/>
      <c r="R27" s="9" t="s">
        <v>365</v>
      </c>
      <c r="S27" s="9" t="s">
        <v>364</v>
      </c>
      <c r="T27" s="9" t="s">
        <v>366</v>
      </c>
      <c r="U27" s="28"/>
    </row>
    <row r="28" spans="1:21">
      <c r="A28" s="8" t="s">
        <v>17</v>
      </c>
      <c r="B28" s="21">
        <v>5.1559539598831758</v>
      </c>
      <c r="C28" s="21">
        <v>5.7227638830012717</v>
      </c>
      <c r="D28" s="21">
        <v>6.3514871496846572</v>
      </c>
      <c r="E28" s="21">
        <f>D28-C28</f>
        <v>0.62872326668338552</v>
      </c>
      <c r="F28" s="21">
        <v>5.0014273081359253</v>
      </c>
      <c r="G28" s="21">
        <v>5.5597221769328593</v>
      </c>
      <c r="H28" s="21">
        <v>6.1799508119575615</v>
      </c>
      <c r="I28" s="21">
        <f>H28-G28</f>
        <v>0.62022863502470216</v>
      </c>
      <c r="J28" s="21">
        <v>6.3495566958826082</v>
      </c>
      <c r="K28" s="21">
        <v>6.9781850197280457</v>
      </c>
      <c r="L28" s="21">
        <v>7.6685694326377014</v>
      </c>
      <c r="M28" s="21">
        <f>L28-K28</f>
        <v>0.69038441290965569</v>
      </c>
      <c r="N28" s="21">
        <v>5.140495716278064</v>
      </c>
      <c r="O28" s="21">
        <v>5.7064597123944303</v>
      </c>
      <c r="P28" s="21">
        <v>6.3343390943423348</v>
      </c>
      <c r="Q28" s="21">
        <f>P28-O28</f>
        <v>0.62787938194790449</v>
      </c>
      <c r="R28" s="21">
        <v>5.7752328917423617</v>
      </c>
      <c r="S28" s="21">
        <v>6.3749307072749213</v>
      </c>
      <c r="T28" s="21">
        <v>7.0364601757228611</v>
      </c>
      <c r="U28" s="21">
        <f>T28-S28</f>
        <v>0.66152946844793981</v>
      </c>
    </row>
    <row r="29" spans="1:21">
      <c r="A29" s="30" t="s">
        <v>46</v>
      </c>
      <c r="B29" s="31">
        <v>6.6571158057206565</v>
      </c>
      <c r="C29" s="31">
        <v>7.068906822596472</v>
      </c>
      <c r="D29" s="31">
        <v>7.5059776324130452</v>
      </c>
      <c r="E29" s="31">
        <f t="shared" ref="E29:E35" si="10">D29-C29</f>
        <v>0.4370708098165732</v>
      </c>
      <c r="F29" s="31">
        <v>6.6117853064666336</v>
      </c>
      <c r="G29" s="31">
        <v>7.0221812817483364</v>
      </c>
      <c r="H29" s="31">
        <v>7.4578594462732708</v>
      </c>
      <c r="I29" s="31">
        <f t="shared" ref="I29:I35" si="11">H29-G29</f>
        <v>0.43567816452493435</v>
      </c>
      <c r="J29" s="31">
        <v>5.5512244046799371</v>
      </c>
      <c r="K29" s="31">
        <v>5.9274686104491661</v>
      </c>
      <c r="L29" s="31">
        <v>6.3290511474052833</v>
      </c>
      <c r="M29" s="31">
        <f t="shared" ref="M29:M35" si="12">L29-K29</f>
        <v>0.40158253695611723</v>
      </c>
      <c r="N29" s="31">
        <v>7.3959850177617428</v>
      </c>
      <c r="O29" s="31">
        <v>7.829865630694675</v>
      </c>
      <c r="P29" s="31">
        <v>8.2889870110709474</v>
      </c>
      <c r="Q29" s="31">
        <f t="shared" ref="Q29:Q35" si="13">P29-O29</f>
        <v>0.45912138037627237</v>
      </c>
      <c r="R29" s="31">
        <v>5.0285977556694332</v>
      </c>
      <c r="S29" s="31">
        <v>5.3867873520636005</v>
      </c>
      <c r="T29" s="31">
        <v>5.7703430082875586</v>
      </c>
      <c r="U29" s="31">
        <f t="shared" ref="U29:U35" si="14">T29-S29</f>
        <v>0.38355565622395815</v>
      </c>
    </row>
    <row r="30" spans="1:21">
      <c r="A30" s="8" t="s">
        <v>98</v>
      </c>
      <c r="B30" s="21">
        <v>6.9394700772666189</v>
      </c>
      <c r="C30" s="21">
        <v>7.4213781306197646</v>
      </c>
      <c r="D30" s="21">
        <v>7.9364845920832838</v>
      </c>
      <c r="E30" s="21">
        <f t="shared" si="10"/>
        <v>0.51510646146351924</v>
      </c>
      <c r="F30" s="21">
        <v>6.2193469496240539</v>
      </c>
      <c r="G30" s="21">
        <v>6.675731391727707</v>
      </c>
      <c r="H30" s="21">
        <v>7.1653644964262897</v>
      </c>
      <c r="I30" s="21">
        <f t="shared" si="11"/>
        <v>0.48963310469858268</v>
      </c>
      <c r="J30" s="21">
        <v>5.7457147942496558</v>
      </c>
      <c r="K30" s="21">
        <v>6.1844817755164696</v>
      </c>
      <c r="L30" s="21">
        <v>6.6565305282150948</v>
      </c>
      <c r="M30" s="21">
        <f t="shared" si="12"/>
        <v>0.47204875269862523</v>
      </c>
      <c r="N30" s="21">
        <v>6.6343093497587136</v>
      </c>
      <c r="O30" s="21">
        <v>7.1055748059125401</v>
      </c>
      <c r="P30" s="21">
        <v>7.6100599544290226</v>
      </c>
      <c r="Q30" s="21">
        <f t="shared" si="13"/>
        <v>0.50448514851648252</v>
      </c>
      <c r="R30" s="21">
        <v>6.515700720960508</v>
      </c>
      <c r="S30" s="21">
        <v>6.9827624018597305</v>
      </c>
      <c r="T30" s="21">
        <v>7.4830520523308293</v>
      </c>
      <c r="U30" s="21">
        <f t="shared" si="14"/>
        <v>0.50028965047109875</v>
      </c>
    </row>
    <row r="31" spans="1:21">
      <c r="A31" s="8" t="s">
        <v>158</v>
      </c>
      <c r="B31" s="21">
        <v>7.5250534594627538</v>
      </c>
      <c r="C31" s="21">
        <v>8.042745182292883</v>
      </c>
      <c r="D31" s="21">
        <v>8.595743438771164</v>
      </c>
      <c r="E31" s="21">
        <f t="shared" si="10"/>
        <v>0.55299825647828094</v>
      </c>
      <c r="F31" s="21">
        <v>5.7586020506720583</v>
      </c>
      <c r="G31" s="21">
        <v>6.2118763603075111</v>
      </c>
      <c r="H31" s="21">
        <v>6.7005886004371549</v>
      </c>
      <c r="I31" s="21">
        <f t="shared" si="11"/>
        <v>0.48871224012964376</v>
      </c>
      <c r="J31" s="21">
        <v>6.3164405714116132</v>
      </c>
      <c r="K31" s="21">
        <v>6.791028742772272</v>
      </c>
      <c r="L31" s="21">
        <v>7.3010132803186805</v>
      </c>
      <c r="M31" s="21">
        <f t="shared" si="12"/>
        <v>0.50998453754640849</v>
      </c>
      <c r="N31" s="21">
        <v>6.2624147062260498</v>
      </c>
      <c r="O31" s="21">
        <v>6.734981738017618</v>
      </c>
      <c r="P31" s="21">
        <v>7.2429491583473657</v>
      </c>
      <c r="Q31" s="21">
        <f t="shared" si="13"/>
        <v>0.50796742032974773</v>
      </c>
      <c r="R31" s="21">
        <v>6.5326277703106443</v>
      </c>
      <c r="S31" s="21">
        <v>7.0152167617908887</v>
      </c>
      <c r="T31" s="21">
        <v>7.5331860300471654</v>
      </c>
      <c r="U31" s="21">
        <f t="shared" si="14"/>
        <v>0.51796926825627665</v>
      </c>
    </row>
    <row r="32" spans="1:21">
      <c r="A32" s="8" t="s">
        <v>189</v>
      </c>
      <c r="B32" s="21">
        <v>4.9352619319316275</v>
      </c>
      <c r="C32" s="21">
        <v>5.3139729359890531</v>
      </c>
      <c r="D32" s="21">
        <v>5.7215775137547435</v>
      </c>
      <c r="E32" s="21">
        <f t="shared" si="10"/>
        <v>0.40760457776569048</v>
      </c>
      <c r="F32" s="21">
        <v>4.2259871743739996</v>
      </c>
      <c r="G32" s="21">
        <v>4.5765546601794131</v>
      </c>
      <c r="H32" s="21">
        <v>4.9560587907485507</v>
      </c>
      <c r="I32" s="21">
        <f t="shared" si="11"/>
        <v>0.37950413056913757</v>
      </c>
      <c r="J32" s="21">
        <v>4.4816631848595447</v>
      </c>
      <c r="K32" s="21">
        <v>4.8426334194921701</v>
      </c>
      <c r="L32" s="21">
        <v>5.2325247577860337</v>
      </c>
      <c r="M32" s="21">
        <f t="shared" si="12"/>
        <v>0.38989133829386358</v>
      </c>
      <c r="N32" s="21">
        <v>4.6132663346376095</v>
      </c>
      <c r="O32" s="21">
        <v>4.9794739242815869</v>
      </c>
      <c r="P32" s="21">
        <v>5.374594625019812</v>
      </c>
      <c r="Q32" s="21">
        <f t="shared" si="13"/>
        <v>0.39512070073822514</v>
      </c>
      <c r="R32" s="21">
        <v>4.496282088310962</v>
      </c>
      <c r="S32" s="21">
        <v>4.8578379200243269</v>
      </c>
      <c r="T32" s="21">
        <v>5.2483139673359327</v>
      </c>
      <c r="U32" s="21">
        <f t="shared" si="14"/>
        <v>0.39047604731160579</v>
      </c>
    </row>
    <row r="33" spans="1:21">
      <c r="A33" s="8" t="s">
        <v>235</v>
      </c>
      <c r="B33" s="21">
        <v>4.2943255104722509</v>
      </c>
      <c r="C33" s="21">
        <v>4.6366308100550695</v>
      </c>
      <c r="D33" s="21">
        <v>5.0060844500457353</v>
      </c>
      <c r="E33" s="21">
        <f t="shared" si="10"/>
        <v>0.36945363999066583</v>
      </c>
      <c r="F33" s="21">
        <v>4.5002489994330235</v>
      </c>
      <c r="G33" s="21">
        <v>4.8506291551345333</v>
      </c>
      <c r="H33" s="21">
        <v>5.2281459230857763</v>
      </c>
      <c r="I33" s="21">
        <f t="shared" si="11"/>
        <v>0.377516767951243</v>
      </c>
      <c r="J33" s="21">
        <v>3.6572398162136395</v>
      </c>
      <c r="K33" s="21">
        <v>3.9732359403087281</v>
      </c>
      <c r="L33" s="21">
        <v>4.3164167621018272</v>
      </c>
      <c r="M33" s="21">
        <f t="shared" si="12"/>
        <v>0.34318082179309917</v>
      </c>
      <c r="N33" s="21">
        <v>4.2188673489879687</v>
      </c>
      <c r="O33" s="21">
        <v>4.5581647501925984</v>
      </c>
      <c r="P33" s="21">
        <v>4.9246147921297192</v>
      </c>
      <c r="Q33" s="21">
        <f t="shared" si="13"/>
        <v>0.36645004193712083</v>
      </c>
      <c r="R33" s="21">
        <v>5.0020528704254898</v>
      </c>
      <c r="S33" s="21">
        <v>5.3713584614945642</v>
      </c>
      <c r="T33" s="21">
        <v>5.7677721262952888</v>
      </c>
      <c r="U33" s="21">
        <f t="shared" si="14"/>
        <v>0.3964136648007246</v>
      </c>
    </row>
    <row r="34" spans="1:21">
      <c r="A34" s="8" t="s">
        <v>288</v>
      </c>
      <c r="B34" s="21">
        <v>5.1847440280348218</v>
      </c>
      <c r="C34" s="21">
        <v>5.6191546505647727</v>
      </c>
      <c r="D34" s="21">
        <v>6.0897401330125023</v>
      </c>
      <c r="E34" s="21">
        <f t="shared" si="10"/>
        <v>0.47058548244772958</v>
      </c>
      <c r="F34" s="21">
        <v>5.4134182974503133</v>
      </c>
      <c r="G34" s="21">
        <v>5.8572544238937878</v>
      </c>
      <c r="H34" s="21">
        <v>6.3372479880065304</v>
      </c>
      <c r="I34" s="21">
        <f t="shared" si="11"/>
        <v>0.47999356411274263</v>
      </c>
      <c r="J34" s="21">
        <v>5.6422851458553449</v>
      </c>
      <c r="K34" s="21">
        <v>6.0953541972228038</v>
      </c>
      <c r="L34" s="21">
        <v>6.5845632640110212</v>
      </c>
      <c r="M34" s="21">
        <f t="shared" si="12"/>
        <v>0.48920906678821741</v>
      </c>
      <c r="N34" s="21">
        <v>5.7888558243682615</v>
      </c>
      <c r="O34" s="21">
        <v>6.247738052153375</v>
      </c>
      <c r="P34" s="21">
        <v>6.7427491451201957</v>
      </c>
      <c r="Q34" s="21">
        <f t="shared" si="13"/>
        <v>0.49501109296682078</v>
      </c>
      <c r="R34" s="21">
        <v>5.6606024732453424</v>
      </c>
      <c r="S34" s="21">
        <v>6.114402179089125</v>
      </c>
      <c r="T34" s="21">
        <v>6.6043405065737852</v>
      </c>
      <c r="U34" s="21">
        <f t="shared" si="14"/>
        <v>0.48993832748466026</v>
      </c>
    </row>
    <row r="35" spans="1:21">
      <c r="A35" s="8" t="s">
        <v>313</v>
      </c>
      <c r="B35" s="21">
        <v>6.0808974693322604</v>
      </c>
      <c r="C35" s="21">
        <v>6.2503167807901656</v>
      </c>
      <c r="D35" s="21">
        <v>6.4244257577773629</v>
      </c>
      <c r="E35" s="21">
        <f t="shared" si="10"/>
        <v>0.17410897698719729</v>
      </c>
      <c r="F35" s="21">
        <v>5.6664250261510425</v>
      </c>
      <c r="G35" s="21">
        <v>5.8300027567655102</v>
      </c>
      <c r="H35" s="21">
        <v>5.9982741450782937</v>
      </c>
      <c r="I35" s="21">
        <f t="shared" si="11"/>
        <v>0.16827138831278354</v>
      </c>
      <c r="J35" s="21">
        <v>5.5031327964062733</v>
      </c>
      <c r="K35" s="21">
        <v>5.664349582591087</v>
      </c>
      <c r="L35" s="21">
        <v>5.8302615998584795</v>
      </c>
      <c r="M35" s="21">
        <f t="shared" si="12"/>
        <v>0.16591201726739246</v>
      </c>
      <c r="N35" s="21">
        <v>6.0174943215535279</v>
      </c>
      <c r="O35" s="21">
        <v>6.1860334594687476</v>
      </c>
      <c r="P35" s="21">
        <v>6.3592628734802865</v>
      </c>
      <c r="Q35" s="21">
        <f t="shared" si="13"/>
        <v>0.17322941401153891</v>
      </c>
      <c r="R35" s="21">
        <v>5.74320854122782</v>
      </c>
      <c r="S35" s="21">
        <v>5.9078844729818432</v>
      </c>
      <c r="T35" s="21">
        <v>6.0772533227087457</v>
      </c>
      <c r="U35" s="21">
        <f t="shared" si="14"/>
        <v>0.16936884972690258</v>
      </c>
    </row>
    <row r="37" spans="1:21">
      <c r="A37" s="38" t="s">
        <v>317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29"/>
    </row>
    <row r="38" spans="1:21">
      <c r="A38" s="8"/>
      <c r="B38" s="42" t="s">
        <v>324</v>
      </c>
      <c r="C38" s="42"/>
      <c r="D38" s="42"/>
      <c r="E38" s="22"/>
      <c r="F38" s="43" t="s">
        <v>325</v>
      </c>
      <c r="G38" s="43"/>
      <c r="H38" s="43"/>
      <c r="I38" s="23"/>
      <c r="J38" s="44" t="s">
        <v>326</v>
      </c>
      <c r="K38" s="44"/>
      <c r="L38" s="44"/>
      <c r="M38" s="24"/>
      <c r="N38" s="40" t="s">
        <v>327</v>
      </c>
      <c r="O38" s="40"/>
      <c r="P38" s="40"/>
      <c r="Q38" s="25"/>
      <c r="R38" s="41" t="s">
        <v>328</v>
      </c>
      <c r="S38" s="41"/>
      <c r="T38" s="41"/>
      <c r="U38" s="27"/>
    </row>
    <row r="39" spans="1:21" ht="14.25" customHeight="1">
      <c r="A39" s="9"/>
      <c r="B39" s="9" t="s">
        <v>365</v>
      </c>
      <c r="C39" s="9" t="s">
        <v>364</v>
      </c>
      <c r="D39" s="9" t="s">
        <v>366</v>
      </c>
      <c r="E39" s="9"/>
      <c r="F39" s="9" t="s">
        <v>365</v>
      </c>
      <c r="G39" s="9" t="s">
        <v>364</v>
      </c>
      <c r="H39" s="9" t="s">
        <v>366</v>
      </c>
      <c r="I39" s="9"/>
      <c r="J39" s="9" t="s">
        <v>365</v>
      </c>
      <c r="K39" s="9" t="s">
        <v>364</v>
      </c>
      <c r="L39" s="9" t="s">
        <v>366</v>
      </c>
      <c r="M39" s="9"/>
      <c r="N39" s="9" t="s">
        <v>365</v>
      </c>
      <c r="O39" s="9" t="s">
        <v>364</v>
      </c>
      <c r="P39" s="9" t="s">
        <v>366</v>
      </c>
      <c r="Q39" s="9"/>
      <c r="R39" s="9" t="s">
        <v>365</v>
      </c>
      <c r="S39" s="9" t="s">
        <v>364</v>
      </c>
      <c r="T39" s="9" t="s">
        <v>366</v>
      </c>
      <c r="U39" s="28"/>
    </row>
    <row r="40" spans="1:21">
      <c r="A40" s="8" t="s">
        <v>17</v>
      </c>
      <c r="B40" s="21">
        <v>12.191151795747629</v>
      </c>
      <c r="C40" s="21">
        <v>13.059640656079825</v>
      </c>
      <c r="D40" s="21">
        <v>13.989123840165844</v>
      </c>
      <c r="E40" s="21">
        <f>D40-C40</f>
        <v>0.92948318408601871</v>
      </c>
      <c r="F40" s="21">
        <v>10.649479096761096</v>
      </c>
      <c r="G40" s="21">
        <v>11.461831936609384</v>
      </c>
      <c r="H40" s="21">
        <v>12.335379242303771</v>
      </c>
      <c r="I40" s="21">
        <f>H40-G40</f>
        <v>0.87354730569438743</v>
      </c>
      <c r="J40" s="21">
        <v>11.82899616866551</v>
      </c>
      <c r="K40" s="21">
        <v>12.684644732122477</v>
      </c>
      <c r="L40" s="21">
        <v>13.601334591456967</v>
      </c>
      <c r="M40" s="21">
        <f>L40-K40</f>
        <v>0.91668985933448965</v>
      </c>
      <c r="N40" s="21">
        <v>12.648052409541416</v>
      </c>
      <c r="O40" s="21">
        <v>13.532461603678222</v>
      </c>
      <c r="P40" s="21">
        <v>14.477805895847666</v>
      </c>
      <c r="Q40" s="21">
        <f>P40-O40</f>
        <v>0.9453442921694446</v>
      </c>
      <c r="R40" s="21">
        <v>10.555218677112363</v>
      </c>
      <c r="S40" s="21">
        <v>11.364006912968337</v>
      </c>
      <c r="T40" s="21">
        <v>12.234001868267898</v>
      </c>
      <c r="U40" s="21">
        <f>T40-S40</f>
        <v>0.8699949552995605</v>
      </c>
    </row>
    <row r="41" spans="1:21">
      <c r="A41" s="8" t="s">
        <v>46</v>
      </c>
      <c r="B41" s="21">
        <v>14.598468389298031</v>
      </c>
      <c r="C41" s="21">
        <v>15.205826007436036</v>
      </c>
      <c r="D41" s="21">
        <v>15.838046119555537</v>
      </c>
      <c r="E41" s="21">
        <f t="shared" ref="E41:E47" si="15">D41-C41</f>
        <v>0.63222011211950147</v>
      </c>
      <c r="F41" s="21">
        <v>14.068748007727585</v>
      </c>
      <c r="G41" s="21">
        <v>14.665144749050471</v>
      </c>
      <c r="H41" s="21">
        <v>15.286431712997754</v>
      </c>
      <c r="I41" s="21">
        <f t="shared" ref="I41:I47" si="16">H41-G41</f>
        <v>0.62128696394728244</v>
      </c>
      <c r="J41" s="21">
        <v>14.009903123398328</v>
      </c>
      <c r="K41" s="21">
        <v>14.605069053674296</v>
      </c>
      <c r="L41" s="21">
        <v>15.225128287534989</v>
      </c>
      <c r="M41" s="21">
        <f t="shared" ref="M41:M47" si="17">L41-K41</f>
        <v>0.62005923386069384</v>
      </c>
      <c r="N41" s="21">
        <v>16.719271587466324</v>
      </c>
      <c r="O41" s="21">
        <v>17.3685510409783</v>
      </c>
      <c r="P41" s="21">
        <v>18.042582073900157</v>
      </c>
      <c r="Q41" s="21">
        <f t="shared" ref="Q41:Q47" si="18">P41-O41</f>
        <v>0.67403103292185662</v>
      </c>
      <c r="R41" s="21">
        <v>14.5265189690806</v>
      </c>
      <c r="S41" s="21">
        <v>15.132400157531823</v>
      </c>
      <c r="T41" s="21">
        <v>15.763147605582718</v>
      </c>
      <c r="U41" s="21">
        <f t="shared" ref="U41:U47" si="19">T41-S41</f>
        <v>0.63074744805089544</v>
      </c>
    </row>
    <row r="42" spans="1:21">
      <c r="A42" s="8" t="s">
        <v>98</v>
      </c>
      <c r="B42" s="21">
        <v>15.580028987710936</v>
      </c>
      <c r="C42" s="21">
        <v>16.298960480722837</v>
      </c>
      <c r="D42" s="21">
        <v>17.050492057864322</v>
      </c>
      <c r="E42" s="21">
        <f t="shared" si="15"/>
        <v>0.75153157714148477</v>
      </c>
      <c r="F42" s="21">
        <v>16.12052154893626</v>
      </c>
      <c r="G42" s="21">
        <v>16.851616298960479</v>
      </c>
      <c r="H42" s="21">
        <v>17.615273885672789</v>
      </c>
      <c r="I42" s="21">
        <f t="shared" si="16"/>
        <v>0.76365758671230921</v>
      </c>
      <c r="J42" s="21">
        <v>16.498132235260343</v>
      </c>
      <c r="K42" s="21">
        <v>17.237598140269309</v>
      </c>
      <c r="L42" s="21">
        <v>18.009600867880245</v>
      </c>
      <c r="M42" s="21">
        <f t="shared" si="17"/>
        <v>0.77200272761093558</v>
      </c>
      <c r="N42" s="21">
        <v>17.193533142384059</v>
      </c>
      <c r="O42" s="21">
        <v>17.948155620860565</v>
      </c>
      <c r="P42" s="21">
        <v>18.735267032371404</v>
      </c>
      <c r="Q42" s="21">
        <f t="shared" si="18"/>
        <v>0.78711141151083908</v>
      </c>
      <c r="R42" s="21">
        <v>15.47710243249036</v>
      </c>
      <c r="S42" s="21">
        <v>16.193692705820428</v>
      </c>
      <c r="T42" s="21">
        <v>16.942890158030842</v>
      </c>
      <c r="U42" s="21">
        <f t="shared" si="19"/>
        <v>0.74919745221041367</v>
      </c>
    </row>
    <row r="43" spans="1:21">
      <c r="A43" s="8" t="s">
        <v>158</v>
      </c>
      <c r="B43" s="21">
        <v>35.416752530225246</v>
      </c>
      <c r="C43" s="21">
        <v>36.523964765116347</v>
      </c>
      <c r="D43" s="21">
        <v>37.664439508229201</v>
      </c>
      <c r="E43" s="21">
        <f t="shared" si="15"/>
        <v>1.1404747431128541</v>
      </c>
      <c r="F43" s="21">
        <v>31.856902770845213</v>
      </c>
      <c r="G43" s="21">
        <v>32.908932958441149</v>
      </c>
      <c r="H43" s="21">
        <v>33.994485095990562</v>
      </c>
      <c r="I43" s="21">
        <f t="shared" si="16"/>
        <v>1.0855521375494135</v>
      </c>
      <c r="J43" s="21">
        <v>27.308728958058278</v>
      </c>
      <c r="K43" s="21">
        <v>28.285055066182171</v>
      </c>
      <c r="L43" s="21">
        <v>29.295234968335002</v>
      </c>
      <c r="M43" s="21">
        <f t="shared" si="17"/>
        <v>1.0101799021528315</v>
      </c>
      <c r="N43" s="21">
        <v>31.746572258170985</v>
      </c>
      <c r="O43" s="21">
        <v>32.796838948931835</v>
      </c>
      <c r="P43" s="21">
        <v>33.880635634351037</v>
      </c>
      <c r="Q43" s="21">
        <f t="shared" si="18"/>
        <v>1.0837966854192018</v>
      </c>
      <c r="R43" s="21">
        <v>29.03537044067296</v>
      </c>
      <c r="S43" s="21">
        <v>30.041194548494669</v>
      </c>
      <c r="T43" s="21">
        <v>31.080746416635858</v>
      </c>
      <c r="U43" s="21">
        <f t="shared" si="19"/>
        <v>1.0395518681411886</v>
      </c>
    </row>
    <row r="44" spans="1:21">
      <c r="A44" s="8" t="s">
        <v>189</v>
      </c>
      <c r="B44" s="21">
        <v>10.110124242617994</v>
      </c>
      <c r="C44" s="21">
        <v>10.650752622776341</v>
      </c>
      <c r="D44" s="21">
        <v>11.219962866530262</v>
      </c>
      <c r="E44" s="21">
        <f t="shared" si="15"/>
        <v>0.56921024375392015</v>
      </c>
      <c r="F44" s="21">
        <v>9.6584800074285866</v>
      </c>
      <c r="G44" s="21">
        <v>10.187015356545537</v>
      </c>
      <c r="H44" s="21">
        <v>10.744159655179534</v>
      </c>
      <c r="I44" s="21">
        <f t="shared" si="16"/>
        <v>0.55714429863399673</v>
      </c>
      <c r="J44" s="21">
        <v>10.799207690611832</v>
      </c>
      <c r="K44" s="21">
        <v>11.357761897521666</v>
      </c>
      <c r="L44" s="21">
        <v>11.944856673097613</v>
      </c>
      <c r="M44" s="21">
        <f t="shared" si="17"/>
        <v>0.58709477557594703</v>
      </c>
      <c r="N44" s="21">
        <v>10.613912212496109</v>
      </c>
      <c r="O44" s="21">
        <v>11.167705640869698</v>
      </c>
      <c r="P44" s="21">
        <v>11.750050738696887</v>
      </c>
      <c r="Q44" s="21">
        <f t="shared" si="18"/>
        <v>0.58234509782718824</v>
      </c>
      <c r="R44" s="21">
        <v>9.4142661806296672</v>
      </c>
      <c r="S44" s="21">
        <v>9.9361410977649385</v>
      </c>
      <c r="T44" s="21">
        <v>10.48663961745674</v>
      </c>
      <c r="U44" s="21">
        <f t="shared" si="19"/>
        <v>0.55049851969180175</v>
      </c>
    </row>
    <row r="45" spans="1:21">
      <c r="A45" s="8" t="s">
        <v>235</v>
      </c>
      <c r="B45" s="21">
        <v>10.313703301285102</v>
      </c>
      <c r="C45" s="21">
        <v>10.842582817359546</v>
      </c>
      <c r="D45" s="21">
        <v>11.398270557256463</v>
      </c>
      <c r="E45" s="21">
        <f t="shared" si="15"/>
        <v>0.55568773989691778</v>
      </c>
      <c r="F45" s="21">
        <v>9.0972423566766754</v>
      </c>
      <c r="G45" s="21">
        <v>9.5942591377293365</v>
      </c>
      <c r="H45" s="21">
        <v>10.118152556860148</v>
      </c>
      <c r="I45" s="21">
        <f t="shared" si="16"/>
        <v>0.52389341913081111</v>
      </c>
      <c r="J45" s="21">
        <v>9.3056332036744625</v>
      </c>
      <c r="K45" s="21">
        <v>9.8082574828087985</v>
      </c>
      <c r="L45" s="21">
        <v>10.337746671863172</v>
      </c>
      <c r="M45" s="21">
        <f t="shared" si="17"/>
        <v>0.52948918905437381</v>
      </c>
      <c r="N45" s="21">
        <v>10.696414544786547</v>
      </c>
      <c r="O45" s="21">
        <v>11.234913116671898</v>
      </c>
      <c r="P45" s="21">
        <v>11.800198410756508</v>
      </c>
      <c r="Q45" s="21">
        <f t="shared" si="18"/>
        <v>0.56528529408461026</v>
      </c>
      <c r="R45" s="21">
        <v>10.703374549621996</v>
      </c>
      <c r="S45" s="21">
        <v>11.242046394841214</v>
      </c>
      <c r="T45" s="21">
        <v>11.807504571321088</v>
      </c>
      <c r="U45" s="21">
        <f t="shared" si="19"/>
        <v>0.56545817647987384</v>
      </c>
    </row>
    <row r="46" spans="1:21">
      <c r="A46" s="8" t="s">
        <v>288</v>
      </c>
      <c r="B46" s="21">
        <v>21.03713470368325</v>
      </c>
      <c r="C46" s="21">
        <v>21.90517914626945</v>
      </c>
      <c r="D46" s="21">
        <v>22.808206766975296</v>
      </c>
      <c r="E46" s="21">
        <f t="shared" si="15"/>
        <v>0.90302762070584564</v>
      </c>
      <c r="F46" s="21">
        <v>20.551747091878468</v>
      </c>
      <c r="G46" s="21">
        <v>21.409931617745098</v>
      </c>
      <c r="H46" s="21">
        <v>22.303135560008275</v>
      </c>
      <c r="I46" s="21">
        <f t="shared" si="16"/>
        <v>0.89320394226317745</v>
      </c>
      <c r="J46" s="21">
        <v>20.066481719818793</v>
      </c>
      <c r="K46" s="21">
        <v>20.914684089220749</v>
      </c>
      <c r="L46" s="21">
        <v>21.797942113296145</v>
      </c>
      <c r="M46" s="21">
        <f t="shared" si="17"/>
        <v>0.88325802407539555</v>
      </c>
      <c r="N46" s="21">
        <v>22.335183098070157</v>
      </c>
      <c r="O46" s="21">
        <v>23.22901388597878</v>
      </c>
      <c r="P46" s="21">
        <v>24.157730984305328</v>
      </c>
      <c r="Q46" s="21">
        <f t="shared" si="18"/>
        <v>0.92871709832654759</v>
      </c>
      <c r="R46" s="21">
        <v>23.241478745547152</v>
      </c>
      <c r="S46" s="21">
        <v>24.152841006495361</v>
      </c>
      <c r="T46" s="21">
        <v>25.099021979537273</v>
      </c>
      <c r="U46" s="21">
        <f t="shared" si="19"/>
        <v>0.94618097304191195</v>
      </c>
    </row>
    <row r="47" spans="1:21">
      <c r="A47" s="8" t="s">
        <v>313</v>
      </c>
      <c r="B47" s="21">
        <v>17.108517121785553</v>
      </c>
      <c r="C47" s="21">
        <v>17.391110852878967</v>
      </c>
      <c r="D47" s="21">
        <v>17.67828843353924</v>
      </c>
      <c r="E47" s="21">
        <f t="shared" si="15"/>
        <v>0.28717758066027343</v>
      </c>
      <c r="F47" s="21">
        <v>16.138660293536581</v>
      </c>
      <c r="G47" s="21">
        <v>16.413262638162781</v>
      </c>
      <c r="H47" s="21">
        <v>16.692458120019658</v>
      </c>
      <c r="I47" s="21">
        <f t="shared" si="16"/>
        <v>0.27919548185687759</v>
      </c>
      <c r="J47" s="21">
        <v>15.828505818414589</v>
      </c>
      <c r="K47" s="21">
        <v>16.100499555579727</v>
      </c>
      <c r="L47" s="21">
        <v>16.377089400618967</v>
      </c>
      <c r="M47" s="21">
        <f t="shared" si="17"/>
        <v>0.27658984503923989</v>
      </c>
      <c r="N47" s="21">
        <v>17.603958753965841</v>
      </c>
      <c r="O47" s="21">
        <v>17.890542810837673</v>
      </c>
      <c r="P47" s="21">
        <v>18.181705973640238</v>
      </c>
      <c r="Q47" s="21">
        <f t="shared" si="18"/>
        <v>0.29116316280256527</v>
      </c>
      <c r="R47" s="21">
        <v>16.344627071463428</v>
      </c>
      <c r="S47" s="21">
        <v>16.620947214739672</v>
      </c>
      <c r="T47" s="21">
        <v>16.901858522645426</v>
      </c>
      <c r="U47" s="21">
        <f t="shared" si="19"/>
        <v>0.28091130790575392</v>
      </c>
    </row>
    <row r="49" spans="1:21">
      <c r="A49" s="38" t="s">
        <v>318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29"/>
    </row>
    <row r="50" spans="1:21">
      <c r="A50" s="8"/>
      <c r="B50" s="42" t="s">
        <v>324</v>
      </c>
      <c r="C50" s="42"/>
      <c r="D50" s="42"/>
      <c r="E50" s="22"/>
      <c r="F50" s="43" t="s">
        <v>325</v>
      </c>
      <c r="G50" s="43"/>
      <c r="H50" s="43"/>
      <c r="I50" s="23"/>
      <c r="J50" s="44" t="s">
        <v>326</v>
      </c>
      <c r="K50" s="44"/>
      <c r="L50" s="44"/>
      <c r="M50" s="24"/>
      <c r="N50" s="40" t="s">
        <v>327</v>
      </c>
      <c r="O50" s="40"/>
      <c r="P50" s="40"/>
      <c r="Q50" s="25"/>
      <c r="R50" s="41" t="s">
        <v>328</v>
      </c>
      <c r="S50" s="41"/>
      <c r="T50" s="41"/>
      <c r="U50" s="27"/>
    </row>
    <row r="51" spans="1:21" ht="14.25" customHeight="1">
      <c r="A51" s="9"/>
      <c r="B51" s="9" t="s">
        <v>365</v>
      </c>
      <c r="C51" s="9" t="s">
        <v>364</v>
      </c>
      <c r="D51" s="9" t="s">
        <v>366</v>
      </c>
      <c r="E51" s="9"/>
      <c r="F51" s="9" t="s">
        <v>365</v>
      </c>
      <c r="G51" s="9" t="s">
        <v>364</v>
      </c>
      <c r="H51" s="9" t="s">
        <v>366</v>
      </c>
      <c r="I51" s="9"/>
      <c r="J51" s="9" t="s">
        <v>365</v>
      </c>
      <c r="K51" s="9" t="s">
        <v>364</v>
      </c>
      <c r="L51" s="9" t="s">
        <v>366</v>
      </c>
      <c r="M51" s="9"/>
      <c r="N51" s="9" t="s">
        <v>365</v>
      </c>
      <c r="O51" s="9" t="s">
        <v>364</v>
      </c>
      <c r="P51" s="9" t="s">
        <v>366</v>
      </c>
      <c r="Q51" s="9"/>
      <c r="R51" s="9" t="s">
        <v>365</v>
      </c>
      <c r="S51" s="9" t="s">
        <v>364</v>
      </c>
      <c r="T51" s="9" t="s">
        <v>366</v>
      </c>
      <c r="U51" s="28"/>
    </row>
    <row r="52" spans="1:21">
      <c r="A52" s="30" t="s">
        <v>17</v>
      </c>
      <c r="B52" s="31">
        <v>4.8007340184631095</v>
      </c>
      <c r="C52" s="31">
        <v>5.3477679590439227</v>
      </c>
      <c r="D52" s="31">
        <v>5.9567622153137236</v>
      </c>
      <c r="E52" s="31">
        <f>D52-C52</f>
        <v>0.60899425626980097</v>
      </c>
      <c r="F52" s="31">
        <v>3.8469853741315991</v>
      </c>
      <c r="G52" s="31">
        <v>4.3369093814197672</v>
      </c>
      <c r="H52" s="31">
        <v>4.8889203249042783</v>
      </c>
      <c r="I52" s="31">
        <f>H52-G52</f>
        <v>0.55201094348451107</v>
      </c>
      <c r="J52" s="31">
        <v>4.6927620620660067</v>
      </c>
      <c r="K52" s="31">
        <v>5.2336387647960354</v>
      </c>
      <c r="L52" s="31">
        <v>5.836490079078783</v>
      </c>
      <c r="M52" s="31">
        <f>L52-K52</f>
        <v>0.60285131428274763</v>
      </c>
      <c r="N52" s="31">
        <v>3.8163257238040589</v>
      </c>
      <c r="O52" s="31">
        <v>4.3043010402060853</v>
      </c>
      <c r="P52" s="31">
        <v>4.85436737733695</v>
      </c>
      <c r="Q52" s="31">
        <f>P52-O52</f>
        <v>0.55006633713086472</v>
      </c>
      <c r="R52" s="31">
        <v>3.6019218496566041</v>
      </c>
      <c r="S52" s="31">
        <v>4.0760426517103072</v>
      </c>
      <c r="T52" s="31">
        <v>4.6122830662203178</v>
      </c>
      <c r="U52" s="31">
        <f>T52-S52</f>
        <v>0.53624041451001059</v>
      </c>
    </row>
    <row r="53" spans="1:21">
      <c r="A53" s="8" t="s">
        <v>46</v>
      </c>
      <c r="B53" s="21">
        <v>5.7450034829705672</v>
      </c>
      <c r="C53" s="21">
        <v>6.1277209283697465</v>
      </c>
      <c r="D53" s="21">
        <v>6.5357664350880702</v>
      </c>
      <c r="E53" s="21">
        <f t="shared" ref="E53:E59" si="20">D53-C53</f>
        <v>0.40804550671832374</v>
      </c>
      <c r="F53" s="21">
        <v>6.2104991075158003</v>
      </c>
      <c r="G53" s="21">
        <v>6.6083264913791373</v>
      </c>
      <c r="H53" s="21">
        <v>7.0314572888790394</v>
      </c>
      <c r="I53" s="21">
        <f t="shared" ref="I53:I59" si="21">H53-G53</f>
        <v>0.42313079749990212</v>
      </c>
      <c r="J53" s="21">
        <v>7.0523325544396602</v>
      </c>
      <c r="K53" s="21">
        <v>7.4760865357016506</v>
      </c>
      <c r="L53" s="21">
        <v>7.9250994278399904</v>
      </c>
      <c r="M53" s="21">
        <f t="shared" ref="M53:M59" si="22">L53-K53</f>
        <v>0.44901289213833984</v>
      </c>
      <c r="N53" s="21">
        <v>6.1975609726419929</v>
      </c>
      <c r="O53" s="21">
        <v>6.594976336851099</v>
      </c>
      <c r="P53" s="21">
        <v>7.0176957993546178</v>
      </c>
      <c r="Q53" s="21">
        <f t="shared" ref="Q53:Q59" si="23">P53-O53</f>
        <v>0.42271946250351888</v>
      </c>
      <c r="R53" s="21">
        <v>5.9001038022661376</v>
      </c>
      <c r="S53" s="21">
        <v>6.2879227827062101</v>
      </c>
      <c r="T53" s="21">
        <v>6.7010616085712345</v>
      </c>
      <c r="U53" s="21">
        <f t="shared" ref="U53:U59" si="24">T53-S53</f>
        <v>0.41313882586502437</v>
      </c>
    </row>
    <row r="54" spans="1:21">
      <c r="A54" s="8" t="s">
        <v>98</v>
      </c>
      <c r="B54" s="21">
        <v>4.6323463944890992</v>
      </c>
      <c r="C54" s="21">
        <v>5.0265362515899819</v>
      </c>
      <c r="D54" s="21">
        <v>5.4540859223810392</v>
      </c>
      <c r="E54" s="21">
        <f t="shared" si="20"/>
        <v>0.42754967079105732</v>
      </c>
      <c r="F54" s="21">
        <v>4.5986853029983408</v>
      </c>
      <c r="G54" s="21">
        <v>4.9914469932891796</v>
      </c>
      <c r="H54" s="21">
        <v>5.4175708621871133</v>
      </c>
      <c r="I54" s="21">
        <f t="shared" si="21"/>
        <v>0.42612386889793363</v>
      </c>
      <c r="J54" s="21">
        <v>5.7034602759646278</v>
      </c>
      <c r="K54" s="21">
        <v>6.1406202026404664</v>
      </c>
      <c r="L54" s="21">
        <v>6.6110648568942665</v>
      </c>
      <c r="M54" s="21">
        <f t="shared" si="22"/>
        <v>0.47044465425380011</v>
      </c>
      <c r="N54" s="21">
        <v>4.363203332184205</v>
      </c>
      <c r="O54" s="21">
        <v>4.7458221851835605</v>
      </c>
      <c r="P54" s="21">
        <v>5.161819771208453</v>
      </c>
      <c r="Q54" s="21">
        <f t="shared" si="23"/>
        <v>0.41599758602489256</v>
      </c>
      <c r="R54" s="21">
        <v>3.9182247674642037</v>
      </c>
      <c r="S54" s="21">
        <v>4.2808895126979252</v>
      </c>
      <c r="T54" s="21">
        <v>4.6769643261063756</v>
      </c>
      <c r="U54" s="21">
        <f t="shared" si="24"/>
        <v>0.39607481340845041</v>
      </c>
    </row>
    <row r="55" spans="1:21">
      <c r="A55" s="8" t="s">
        <v>158</v>
      </c>
      <c r="B55" s="21">
        <v>9.7792084843771647</v>
      </c>
      <c r="C55" s="21">
        <v>10.368695879611034</v>
      </c>
      <c r="D55" s="21">
        <v>10.993322880867222</v>
      </c>
      <c r="E55" s="21">
        <f t="shared" si="20"/>
        <v>0.62462700125618831</v>
      </c>
      <c r="F55" s="21">
        <v>9.38023114743363</v>
      </c>
      <c r="G55" s="21">
        <v>9.9576845114102372</v>
      </c>
      <c r="H55" s="21">
        <v>10.570306978660314</v>
      </c>
      <c r="I55" s="21">
        <f t="shared" si="21"/>
        <v>0.61262246725007685</v>
      </c>
      <c r="J55" s="21">
        <v>9.797349704173687</v>
      </c>
      <c r="K55" s="21">
        <v>10.387378214529251</v>
      </c>
      <c r="L55" s="21">
        <v>11.012544990122995</v>
      </c>
      <c r="M55" s="21">
        <f t="shared" si="22"/>
        <v>0.62516677559374401</v>
      </c>
      <c r="N55" s="21">
        <v>9.4799518856623344</v>
      </c>
      <c r="O55" s="21">
        <v>10.060437353460435</v>
      </c>
      <c r="P55" s="21">
        <v>10.676084550219221</v>
      </c>
      <c r="Q55" s="21">
        <f t="shared" si="23"/>
        <v>0.61564719675878621</v>
      </c>
      <c r="R55" s="21">
        <v>9.362101830063196</v>
      </c>
      <c r="S55" s="21">
        <v>9.9390021764920178</v>
      </c>
      <c r="T55" s="21">
        <v>10.551072966978458</v>
      </c>
      <c r="U55" s="21">
        <f t="shared" si="24"/>
        <v>0.61207079048643998</v>
      </c>
    </row>
    <row r="56" spans="1:21">
      <c r="A56" s="30" t="s">
        <v>189</v>
      </c>
      <c r="B56" s="31">
        <v>3.6573557360515934</v>
      </c>
      <c r="C56" s="31">
        <v>3.9835791394252702</v>
      </c>
      <c r="D56" s="31">
        <v>4.3387738220196361</v>
      </c>
      <c r="E56" s="31">
        <f t="shared" si="20"/>
        <v>0.35519468259436593</v>
      </c>
      <c r="F56" s="31">
        <v>2.9891523454744067</v>
      </c>
      <c r="G56" s="31">
        <v>3.2841721149460241</v>
      </c>
      <c r="H56" s="31">
        <v>3.6082040145362919</v>
      </c>
      <c r="I56" s="31">
        <f t="shared" si="21"/>
        <v>0.32403189959026779</v>
      </c>
      <c r="J56" s="31">
        <v>2.9601726617785111</v>
      </c>
      <c r="K56" s="31">
        <v>3.2537631138817091</v>
      </c>
      <c r="L56" s="31">
        <v>3.5763674722295553</v>
      </c>
      <c r="M56" s="31">
        <f t="shared" si="22"/>
        <v>0.32260435834784618</v>
      </c>
      <c r="N56" s="31">
        <v>2.9891523454744067</v>
      </c>
      <c r="O56" s="31">
        <v>3.2841721149460241</v>
      </c>
      <c r="P56" s="31">
        <v>3.6082040145362919</v>
      </c>
      <c r="Q56" s="31">
        <f t="shared" si="23"/>
        <v>0.32403189959026779</v>
      </c>
      <c r="R56" s="31">
        <v>2.6346394513946692</v>
      </c>
      <c r="S56" s="31">
        <v>2.911661851908165</v>
      </c>
      <c r="T56" s="31">
        <v>3.2177181400837891</v>
      </c>
      <c r="U56" s="31">
        <f t="shared" si="24"/>
        <v>0.30605628817562414</v>
      </c>
    </row>
    <row r="57" spans="1:21">
      <c r="A57" s="8" t="s">
        <v>235</v>
      </c>
      <c r="B57" s="21">
        <v>3.4931844607273383</v>
      </c>
      <c r="C57" s="21">
        <v>3.8020372642451563</v>
      </c>
      <c r="D57" s="21">
        <v>4.1380841479874775</v>
      </c>
      <c r="E57" s="21">
        <f t="shared" si="20"/>
        <v>0.33604688374232117</v>
      </c>
      <c r="F57" s="21">
        <v>2.6484675175668797</v>
      </c>
      <c r="G57" s="21">
        <v>2.9175107712500354</v>
      </c>
      <c r="H57" s="21">
        <v>3.2137965815445755</v>
      </c>
      <c r="I57" s="21">
        <f t="shared" si="21"/>
        <v>0.29628581029454004</v>
      </c>
      <c r="J57" s="21">
        <v>2.7639463099432491</v>
      </c>
      <c r="K57" s="21">
        <v>3.0387765001283991</v>
      </c>
      <c r="L57" s="21">
        <v>3.3408426009686671</v>
      </c>
      <c r="M57" s="21">
        <f t="shared" si="22"/>
        <v>0.30206610084026808</v>
      </c>
      <c r="N57" s="21">
        <v>2.7707428307032824</v>
      </c>
      <c r="O57" s="21">
        <v>3.0459097782977143</v>
      </c>
      <c r="P57" s="21">
        <v>3.3483122456086609</v>
      </c>
      <c r="Q57" s="21">
        <f t="shared" si="23"/>
        <v>0.30240246731094667</v>
      </c>
      <c r="R57" s="21">
        <v>3.1314940527980233</v>
      </c>
      <c r="S57" s="21">
        <v>3.4239735212714355</v>
      </c>
      <c r="T57" s="21">
        <v>3.7436677897153565</v>
      </c>
      <c r="U57" s="21">
        <f t="shared" si="24"/>
        <v>0.31969426844392101</v>
      </c>
    </row>
    <row r="58" spans="1:21">
      <c r="A58" s="8" t="s">
        <v>288</v>
      </c>
      <c r="B58" s="21">
        <v>7.2121269605541114</v>
      </c>
      <c r="C58" s="21">
        <v>7.7239566467932725</v>
      </c>
      <c r="D58" s="21">
        <v>8.2718071802733775</v>
      </c>
      <c r="E58" s="21">
        <f t="shared" si="20"/>
        <v>0.54785053348010493</v>
      </c>
      <c r="F58" s="21">
        <v>8.2529371310797845</v>
      </c>
      <c r="G58" s="21">
        <v>8.8001676222404228</v>
      </c>
      <c r="H58" s="21">
        <v>9.383340212078739</v>
      </c>
      <c r="I58" s="21">
        <f t="shared" si="21"/>
        <v>0.58317258983831621</v>
      </c>
      <c r="J58" s="21">
        <v>7.8197486033227337</v>
      </c>
      <c r="K58" s="21">
        <v>8.3525400483818739</v>
      </c>
      <c r="L58" s="21">
        <v>8.9213063459458901</v>
      </c>
      <c r="M58" s="21">
        <f t="shared" si="22"/>
        <v>0.5687662975640162</v>
      </c>
      <c r="N58" s="21">
        <v>6.513551970193606</v>
      </c>
      <c r="O58" s="21">
        <v>7.0001333358730644</v>
      </c>
      <c r="P58" s="21">
        <v>7.5227885124289386</v>
      </c>
      <c r="Q58" s="21">
        <f t="shared" si="23"/>
        <v>0.52265517655587423</v>
      </c>
      <c r="R58" s="21">
        <v>6.8442978029876116</v>
      </c>
      <c r="S58" s="21">
        <v>7.3429970094668473</v>
      </c>
      <c r="T58" s="21">
        <v>7.8777449387846428</v>
      </c>
      <c r="U58" s="21">
        <f t="shared" si="24"/>
        <v>0.53474792931779547</v>
      </c>
    </row>
    <row r="59" spans="1:21">
      <c r="A59" s="30" t="s">
        <v>313</v>
      </c>
      <c r="B59" s="31">
        <v>5.7651480429191357</v>
      </c>
      <c r="C59" s="31">
        <v>5.9301363919007954</v>
      </c>
      <c r="D59" s="31">
        <v>6.0998174475052105</v>
      </c>
      <c r="E59" s="31">
        <f t="shared" si="20"/>
        <v>0.16968105560441504</v>
      </c>
      <c r="F59" s="31">
        <v>5.5933048274718615</v>
      </c>
      <c r="G59" s="31">
        <v>5.7558296937023359</v>
      </c>
      <c r="H59" s="31">
        <v>5.9230489221315414</v>
      </c>
      <c r="I59" s="31">
        <f t="shared" si="21"/>
        <v>0.16721922842920556</v>
      </c>
      <c r="J59" s="31">
        <v>5.9931097348328484</v>
      </c>
      <c r="K59" s="31">
        <v>6.1613091051143565</v>
      </c>
      <c r="L59" s="31">
        <v>6.3341989863256556</v>
      </c>
      <c r="M59" s="31">
        <f t="shared" si="22"/>
        <v>0.17288988121129911</v>
      </c>
      <c r="N59" s="31">
        <v>5.3593673792751595</v>
      </c>
      <c r="O59" s="31">
        <v>5.5184758919001782</v>
      </c>
      <c r="P59" s="31">
        <v>5.6822810211252577</v>
      </c>
      <c r="Q59" s="31">
        <f t="shared" si="23"/>
        <v>0.1638051292250795</v>
      </c>
      <c r="R59" s="31">
        <v>5.254607091397407</v>
      </c>
      <c r="S59" s="31">
        <v>5.4121611681762944</v>
      </c>
      <c r="T59" s="31">
        <v>5.5744128713391721</v>
      </c>
      <c r="U59" s="31">
        <f t="shared" si="24"/>
        <v>0.16225170316287763</v>
      </c>
    </row>
    <row r="61" spans="1:21">
      <c r="A61" s="38" t="s">
        <v>319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29"/>
    </row>
    <row r="62" spans="1:21">
      <c r="A62" s="8"/>
      <c r="B62" s="42" t="s">
        <v>324</v>
      </c>
      <c r="C62" s="42"/>
      <c r="D62" s="42"/>
      <c r="E62" s="22"/>
      <c r="F62" s="43" t="s">
        <v>325</v>
      </c>
      <c r="G62" s="43"/>
      <c r="H62" s="43"/>
      <c r="I62" s="23"/>
      <c r="J62" s="44" t="s">
        <v>326</v>
      </c>
      <c r="K62" s="44"/>
      <c r="L62" s="44"/>
      <c r="M62" s="24"/>
      <c r="N62" s="40" t="s">
        <v>327</v>
      </c>
      <c r="O62" s="40"/>
      <c r="P62" s="40"/>
      <c r="Q62" s="25"/>
      <c r="R62" s="41" t="s">
        <v>328</v>
      </c>
      <c r="S62" s="41"/>
      <c r="T62" s="41"/>
      <c r="U62" s="27"/>
    </row>
    <row r="63" spans="1:21" ht="14.25" customHeight="1">
      <c r="A63" s="9"/>
      <c r="B63" s="9" t="s">
        <v>365</v>
      </c>
      <c r="C63" s="9" t="s">
        <v>364</v>
      </c>
      <c r="D63" s="9" t="s">
        <v>366</v>
      </c>
      <c r="E63" s="9"/>
      <c r="F63" s="9" t="s">
        <v>365</v>
      </c>
      <c r="G63" s="9" t="s">
        <v>364</v>
      </c>
      <c r="H63" s="9" t="s">
        <v>366</v>
      </c>
      <c r="I63" s="9"/>
      <c r="J63" s="9" t="s">
        <v>365</v>
      </c>
      <c r="K63" s="9" t="s">
        <v>364</v>
      </c>
      <c r="L63" s="9" t="s">
        <v>366</v>
      </c>
      <c r="M63" s="9"/>
      <c r="N63" s="9" t="s">
        <v>365</v>
      </c>
      <c r="O63" s="9" t="s">
        <v>364</v>
      </c>
      <c r="P63" s="9" t="s">
        <v>366</v>
      </c>
      <c r="Q63" s="9"/>
      <c r="R63" s="9" t="s">
        <v>365</v>
      </c>
      <c r="S63" s="9" t="s">
        <v>364</v>
      </c>
      <c r="T63" s="9" t="s">
        <v>366</v>
      </c>
      <c r="U63" s="28"/>
    </row>
    <row r="64" spans="1:21">
      <c r="A64" s="8" t="s">
        <v>17</v>
      </c>
      <c r="B64" s="21">
        <v>2.4610957615306974</v>
      </c>
      <c r="C64" s="21">
        <v>2.8532298561972151</v>
      </c>
      <c r="D64" s="21">
        <v>3.3076367332886174</v>
      </c>
      <c r="E64" s="21">
        <f>D64-C64</f>
        <v>0.45440687709140226</v>
      </c>
      <c r="F64" s="21">
        <v>2.7486583539862952</v>
      </c>
      <c r="G64" s="21">
        <v>3.163009097727199</v>
      </c>
      <c r="H64" s="21">
        <v>3.6395938208342802</v>
      </c>
      <c r="I64" s="21">
        <f>H64-G64</f>
        <v>0.47658472310708122</v>
      </c>
      <c r="J64" s="21">
        <v>3.0372885858000265</v>
      </c>
      <c r="K64" s="21">
        <v>3.4727883392571819</v>
      </c>
      <c r="L64" s="21">
        <v>3.9704832690218095</v>
      </c>
      <c r="M64" s="21">
        <f>L64-K64</f>
        <v>0.49769492976462759</v>
      </c>
      <c r="N64" s="21">
        <v>2.6880248463331178</v>
      </c>
      <c r="O64" s="21">
        <v>3.0977924152998337</v>
      </c>
      <c r="P64" s="21">
        <v>3.5698021326977187</v>
      </c>
      <c r="Q64" s="21">
        <f>P64-O64</f>
        <v>0.472009717397885</v>
      </c>
      <c r="R64" s="21">
        <v>2.5517798006749799</v>
      </c>
      <c r="S64" s="21">
        <v>2.9510548798382628</v>
      </c>
      <c r="T64" s="21">
        <v>3.4125904878289437</v>
      </c>
      <c r="U64" s="21">
        <f>T64-S64</f>
        <v>0.46153560799068094</v>
      </c>
    </row>
    <row r="65" spans="1:21">
      <c r="A65" s="34" t="s">
        <v>46</v>
      </c>
      <c r="B65" s="33">
        <v>2.7263853254861883</v>
      </c>
      <c r="C65" s="33">
        <v>2.9904346142806602</v>
      </c>
      <c r="D65" s="33">
        <v>3.2799728589889066</v>
      </c>
      <c r="E65" s="33">
        <f t="shared" ref="E65:E71" si="25">D65-C65</f>
        <v>0.28953824470824641</v>
      </c>
      <c r="F65" s="33">
        <v>3.3710981230578887</v>
      </c>
      <c r="G65" s="33">
        <v>3.6646174179466127</v>
      </c>
      <c r="H65" s="33">
        <v>3.9835910935277123</v>
      </c>
      <c r="I65" s="33">
        <f t="shared" ref="I65:I71" si="26">H65-G65</f>
        <v>0.31897367558109968</v>
      </c>
      <c r="J65" s="33">
        <v>4.0505434126794526</v>
      </c>
      <c r="K65" s="33">
        <v>4.3721756079326619</v>
      </c>
      <c r="L65" s="33">
        <v>4.7192258970122243</v>
      </c>
      <c r="M65" s="33">
        <f t="shared" ref="M65:M71" si="27">L65-K65</f>
        <v>0.34705028907956237</v>
      </c>
      <c r="N65" s="33">
        <v>4.2561190867290311</v>
      </c>
      <c r="O65" s="33">
        <v>4.5857780803812798</v>
      </c>
      <c r="P65" s="33">
        <v>4.9408442133342909</v>
      </c>
      <c r="Q65" s="33">
        <f t="shared" ref="Q65:Q71" si="28">P65-O65</f>
        <v>0.35506613295301115</v>
      </c>
      <c r="R65" s="33">
        <v>4.0762296885622966</v>
      </c>
      <c r="S65" s="33">
        <v>4.3988759169887395</v>
      </c>
      <c r="T65" s="33">
        <v>4.7469388699258355</v>
      </c>
      <c r="U65" s="33">
        <f t="shared" ref="U65:U71" si="29">T65-S65</f>
        <v>0.34806295293709599</v>
      </c>
    </row>
    <row r="66" spans="1:21">
      <c r="A66" s="34" t="s">
        <v>98</v>
      </c>
      <c r="B66" s="33">
        <v>1.7815940050497803</v>
      </c>
      <c r="C66" s="33">
        <v>2.026404666871354</v>
      </c>
      <c r="D66" s="33">
        <v>2.3047773427797749</v>
      </c>
      <c r="E66" s="33">
        <f t="shared" si="25"/>
        <v>0.27837267590842085</v>
      </c>
      <c r="F66" s="33">
        <v>2.483134210469057</v>
      </c>
      <c r="G66" s="33">
        <v>2.7720514057634107</v>
      </c>
      <c r="H66" s="33">
        <v>3.0944803606600586</v>
      </c>
      <c r="I66" s="33">
        <f t="shared" si="26"/>
        <v>0.32242895489664791</v>
      </c>
      <c r="J66" s="33">
        <v>2.3422979249744902</v>
      </c>
      <c r="K66" s="33">
        <v>2.6229220579849994</v>
      </c>
      <c r="L66" s="33">
        <v>2.9370680014947133</v>
      </c>
      <c r="M66" s="33">
        <f t="shared" si="27"/>
        <v>0.31414594350971381</v>
      </c>
      <c r="N66" s="33">
        <v>2.2099652614133452</v>
      </c>
      <c r="O66" s="33">
        <v>2.4825650247817888</v>
      </c>
      <c r="P66" s="33">
        <v>2.7886960583171176</v>
      </c>
      <c r="Q66" s="33">
        <f t="shared" si="28"/>
        <v>0.30613103353532889</v>
      </c>
      <c r="R66" s="33">
        <v>2.4582641619576244</v>
      </c>
      <c r="S66" s="33">
        <v>2.7457344620378086</v>
      </c>
      <c r="T66" s="33">
        <v>3.066718295407977</v>
      </c>
      <c r="U66" s="33">
        <f t="shared" si="29"/>
        <v>0.32098383337016845</v>
      </c>
    </row>
    <row r="67" spans="1:21">
      <c r="A67" s="34" t="s">
        <v>158</v>
      </c>
      <c r="B67" s="33">
        <v>4.1187841173562854</v>
      </c>
      <c r="C67" s="33">
        <v>4.5024427152905577</v>
      </c>
      <c r="D67" s="33">
        <v>4.9216619254681264</v>
      </c>
      <c r="E67" s="33">
        <f t="shared" si="25"/>
        <v>0.41921921017756869</v>
      </c>
      <c r="F67" s="33">
        <v>4.0830791516417433</v>
      </c>
      <c r="G67" s="33">
        <v>4.4650780454541206</v>
      </c>
      <c r="H67" s="33">
        <v>4.8826402330780834</v>
      </c>
      <c r="I67" s="33">
        <f t="shared" si="26"/>
        <v>0.4175621876239628</v>
      </c>
      <c r="J67" s="33">
        <v>3.9938477044102747</v>
      </c>
      <c r="K67" s="33">
        <v>4.3716663708630303</v>
      </c>
      <c r="L67" s="33">
        <v>4.7850550350480887</v>
      </c>
      <c r="M67" s="33">
        <f t="shared" si="27"/>
        <v>0.41338866418505837</v>
      </c>
      <c r="N67" s="33">
        <v>4.1812844721919511</v>
      </c>
      <c r="O67" s="33">
        <v>4.5678308875043205</v>
      </c>
      <c r="P67" s="33">
        <v>4.9899332223154866</v>
      </c>
      <c r="Q67" s="33">
        <f t="shared" si="28"/>
        <v>0.4221023348111661</v>
      </c>
      <c r="R67" s="33">
        <v>5.6237912440464548</v>
      </c>
      <c r="S67" s="33">
        <v>6.0717588484208749</v>
      </c>
      <c r="T67" s="33">
        <v>6.555174439170564</v>
      </c>
      <c r="U67" s="33">
        <f t="shared" si="29"/>
        <v>0.48341559074968909</v>
      </c>
    </row>
    <row r="68" spans="1:21">
      <c r="A68" s="8" t="s">
        <v>189</v>
      </c>
      <c r="B68" s="21">
        <v>2.001155249226358</v>
      </c>
      <c r="C68" s="21">
        <v>2.2426638284932339</v>
      </c>
      <c r="D68" s="21">
        <v>2.513245370194201</v>
      </c>
      <c r="E68" s="21">
        <f t="shared" si="25"/>
        <v>0.27058154170096715</v>
      </c>
      <c r="F68" s="21">
        <v>1.9366515040496353</v>
      </c>
      <c r="G68" s="21">
        <v>2.174243576098525</v>
      </c>
      <c r="H68" s="21">
        <v>2.4409126068650022</v>
      </c>
      <c r="I68" s="21">
        <f t="shared" si="26"/>
        <v>0.26666903076647719</v>
      </c>
      <c r="J68" s="21">
        <v>1.4799549359264068</v>
      </c>
      <c r="K68" s="21">
        <v>1.6876995590694845</v>
      </c>
      <c r="L68" s="21">
        <v>1.9245495589461219</v>
      </c>
      <c r="M68" s="21">
        <f t="shared" si="27"/>
        <v>0.23684999987663735</v>
      </c>
      <c r="N68" s="21">
        <v>1.6293828878447125</v>
      </c>
      <c r="O68" s="21">
        <v>1.8473468146571386</v>
      </c>
      <c r="P68" s="21">
        <v>2.0944067935416335</v>
      </c>
      <c r="Q68" s="21">
        <f t="shared" si="28"/>
        <v>0.24705997888449494</v>
      </c>
      <c r="R68" s="21">
        <v>1.8221339282425986</v>
      </c>
      <c r="S68" s="21">
        <v>2.0526075718412651</v>
      </c>
      <c r="T68" s="21">
        <v>2.3121652786615114</v>
      </c>
      <c r="U68" s="21">
        <f t="shared" si="29"/>
        <v>0.25955770682024637</v>
      </c>
    </row>
    <row r="69" spans="1:21">
      <c r="A69" s="34" t="s">
        <v>235</v>
      </c>
      <c r="B69" s="33">
        <v>1.4820748895945937</v>
      </c>
      <c r="C69" s="33">
        <v>1.6834536479584559</v>
      </c>
      <c r="D69" s="33">
        <v>1.9121425953121738</v>
      </c>
      <c r="E69" s="33">
        <f t="shared" si="25"/>
        <v>0.22868894735371792</v>
      </c>
      <c r="F69" s="33">
        <v>1.6560659852078579</v>
      </c>
      <c r="G69" s="33">
        <v>1.8689188803606585</v>
      </c>
      <c r="H69" s="33">
        <v>2.1090718000996143</v>
      </c>
      <c r="I69" s="33">
        <f t="shared" si="26"/>
        <v>0.24015291973895581</v>
      </c>
      <c r="J69" s="33">
        <v>1.2754857049057802</v>
      </c>
      <c r="K69" s="33">
        <v>1.4623220247096755</v>
      </c>
      <c r="L69" s="33">
        <v>1.676480652600147</v>
      </c>
      <c r="M69" s="33">
        <f t="shared" si="27"/>
        <v>0.21415862789047146</v>
      </c>
      <c r="N69" s="33">
        <v>1.4286652220541083</v>
      </c>
      <c r="O69" s="33">
        <v>1.6263874226039319</v>
      </c>
      <c r="P69" s="33">
        <v>1.8514229396524424</v>
      </c>
      <c r="Q69" s="33">
        <f t="shared" si="28"/>
        <v>0.22503551704851055</v>
      </c>
      <c r="R69" s="33">
        <v>2.0865771967998508</v>
      </c>
      <c r="S69" s="33">
        <v>2.3254486831968499</v>
      </c>
      <c r="T69" s="33">
        <v>2.5915951741093557</v>
      </c>
      <c r="U69" s="33">
        <f t="shared" si="29"/>
        <v>0.26614649091250575</v>
      </c>
    </row>
    <row r="70" spans="1:21">
      <c r="A70" s="8" t="s">
        <v>288</v>
      </c>
      <c r="B70" s="21">
        <v>2.8040190673668741</v>
      </c>
      <c r="C70" s="21">
        <v>3.1238690260766875</v>
      </c>
      <c r="D70" s="21">
        <v>3.4800764298686713</v>
      </c>
      <c r="E70" s="21">
        <f t="shared" si="25"/>
        <v>0.35620740379198379</v>
      </c>
      <c r="F70" s="21">
        <v>3.2826502833389992</v>
      </c>
      <c r="G70" s="21">
        <v>3.6286405455342003</v>
      </c>
      <c r="H70" s="21">
        <v>4.0109513176447313</v>
      </c>
      <c r="I70" s="21">
        <f t="shared" si="26"/>
        <v>0.38231077211053099</v>
      </c>
      <c r="J70" s="21">
        <v>3.8811267842192083</v>
      </c>
      <c r="K70" s="21">
        <v>4.2572239471228022</v>
      </c>
      <c r="L70" s="21">
        <v>4.6695956252056554</v>
      </c>
      <c r="M70" s="21">
        <f t="shared" si="27"/>
        <v>0.41237167808285324</v>
      </c>
      <c r="N70" s="21">
        <v>3.3097991907893523</v>
      </c>
      <c r="O70" s="21">
        <v>3.6572125183336825</v>
      </c>
      <c r="P70" s="21">
        <v>4.0409442651235201</v>
      </c>
      <c r="Q70" s="21">
        <f t="shared" si="28"/>
        <v>0.38373174678983757</v>
      </c>
      <c r="R70" s="21">
        <v>3.4365669942183117</v>
      </c>
      <c r="S70" s="21">
        <v>3.7905483913979312</v>
      </c>
      <c r="T70" s="21">
        <v>4.1808384513638917</v>
      </c>
      <c r="U70" s="21">
        <f t="shared" si="29"/>
        <v>0.39029005996596045</v>
      </c>
    </row>
    <row r="71" spans="1:21">
      <c r="A71" s="34" t="s">
        <v>313</v>
      </c>
      <c r="B71" s="33">
        <v>2.602470381663041</v>
      </c>
      <c r="C71" s="33">
        <v>2.7134978903944647</v>
      </c>
      <c r="D71" s="33">
        <v>2.8292486575833338</v>
      </c>
      <c r="E71" s="33">
        <f t="shared" si="25"/>
        <v>0.11575076718886912</v>
      </c>
      <c r="F71" s="33">
        <v>2.9307108790198559</v>
      </c>
      <c r="G71" s="33">
        <v>3.0485128918964692</v>
      </c>
      <c r="H71" s="33">
        <v>3.1710349812369838</v>
      </c>
      <c r="I71" s="33">
        <f t="shared" si="26"/>
        <v>0.12252208934051456</v>
      </c>
      <c r="J71" s="33">
        <v>2.9828285101465961</v>
      </c>
      <c r="K71" s="33">
        <v>3.1016702537584111</v>
      </c>
      <c r="L71" s="33">
        <v>3.2252315689421622</v>
      </c>
      <c r="M71" s="33">
        <f t="shared" si="27"/>
        <v>0.12356131518375113</v>
      </c>
      <c r="N71" s="33">
        <v>2.9767678562836557</v>
      </c>
      <c r="O71" s="33">
        <v>3.0954891651698131</v>
      </c>
      <c r="P71" s="33">
        <v>3.2189301043362755</v>
      </c>
      <c r="Q71" s="33">
        <f t="shared" si="28"/>
        <v>0.12344093916646237</v>
      </c>
      <c r="R71" s="33">
        <v>3.3321156531897644</v>
      </c>
      <c r="S71" s="33">
        <v>3.4577009564616485</v>
      </c>
      <c r="T71" s="33">
        <v>3.5880024497034735</v>
      </c>
      <c r="U71" s="33">
        <f t="shared" si="29"/>
        <v>0.13030149324182494</v>
      </c>
    </row>
    <row r="73" spans="1:21">
      <c r="A73" s="38" t="s">
        <v>320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29"/>
    </row>
    <row r="74" spans="1:21">
      <c r="A74" s="8"/>
      <c r="B74" s="42" t="s">
        <v>324</v>
      </c>
      <c r="C74" s="42"/>
      <c r="D74" s="42"/>
      <c r="E74" s="22"/>
      <c r="F74" s="43" t="s">
        <v>325</v>
      </c>
      <c r="G74" s="43"/>
      <c r="H74" s="43"/>
      <c r="I74" s="23"/>
      <c r="J74" s="44" t="s">
        <v>326</v>
      </c>
      <c r="K74" s="44"/>
      <c r="L74" s="44"/>
      <c r="M74" s="24"/>
      <c r="N74" s="40" t="s">
        <v>327</v>
      </c>
      <c r="O74" s="40"/>
      <c r="P74" s="40"/>
      <c r="Q74" s="25"/>
      <c r="R74" s="41" t="s">
        <v>328</v>
      </c>
      <c r="S74" s="41"/>
      <c r="T74" s="41"/>
      <c r="U74" s="27"/>
    </row>
    <row r="75" spans="1:21" ht="14.25" customHeight="1">
      <c r="A75" s="9"/>
      <c r="B75" s="9" t="s">
        <v>365</v>
      </c>
      <c r="C75" s="9" t="s">
        <v>364</v>
      </c>
      <c r="D75" s="9" t="s">
        <v>366</v>
      </c>
      <c r="E75" s="9"/>
      <c r="F75" s="9" t="s">
        <v>365</v>
      </c>
      <c r="G75" s="9" t="s">
        <v>364</v>
      </c>
      <c r="H75" s="9" t="s">
        <v>366</v>
      </c>
      <c r="I75" s="9"/>
      <c r="J75" s="9" t="s">
        <v>365</v>
      </c>
      <c r="K75" s="9" t="s">
        <v>364</v>
      </c>
      <c r="L75" s="9" t="s">
        <v>366</v>
      </c>
      <c r="M75" s="9"/>
      <c r="N75" s="9" t="s">
        <v>365</v>
      </c>
      <c r="O75" s="9" t="s">
        <v>364</v>
      </c>
      <c r="P75" s="9" t="s">
        <v>366</v>
      </c>
      <c r="Q75" s="9"/>
      <c r="R75" s="9" t="s">
        <v>365</v>
      </c>
      <c r="S75" s="9" t="s">
        <v>364</v>
      </c>
      <c r="T75" s="9" t="s">
        <v>366</v>
      </c>
      <c r="U75" s="28"/>
    </row>
    <row r="76" spans="1:21">
      <c r="A76" s="30" t="s">
        <v>17</v>
      </c>
      <c r="B76" s="31">
        <v>37.991998719413971</v>
      </c>
      <c r="C76" s="31">
        <v>39.505005380376303</v>
      </c>
      <c r="D76" s="31">
        <v>41.075693809238679</v>
      </c>
      <c r="E76" s="31">
        <f>D76-C76</f>
        <v>1.5706884288623755</v>
      </c>
      <c r="F76" s="31">
        <v>33.30777225470873</v>
      </c>
      <c r="G76" s="31">
        <v>34.727883392571826</v>
      </c>
      <c r="H76" s="31">
        <v>36.20627468234553</v>
      </c>
      <c r="I76" s="31">
        <f>H76-G76</f>
        <v>1.4783912897737039</v>
      </c>
      <c r="J76" s="31">
        <v>28.37579411022918</v>
      </c>
      <c r="K76" s="31">
        <v>29.689894675057879</v>
      </c>
      <c r="L76" s="31">
        <v>31.062906452067757</v>
      </c>
      <c r="M76" s="31">
        <f>L76-K76</f>
        <v>1.3730117770098786</v>
      </c>
      <c r="N76" s="31">
        <v>28.61499203614478</v>
      </c>
      <c r="O76" s="31">
        <v>29.934457234160497</v>
      </c>
      <c r="P76" s="31">
        <v>31.312803010363677</v>
      </c>
      <c r="Q76" s="31">
        <f>P76-O76</f>
        <v>1.3783457762031794</v>
      </c>
      <c r="R76" s="31">
        <v>30.290031262133816</v>
      </c>
      <c r="S76" s="31">
        <v>31.646395147878827</v>
      </c>
      <c r="T76" s="31">
        <v>33.061425173855284</v>
      </c>
      <c r="U76" s="31">
        <f>T76-S76</f>
        <v>1.4150300259764563</v>
      </c>
    </row>
    <row r="77" spans="1:21">
      <c r="A77" s="30" t="s">
        <v>46</v>
      </c>
      <c r="B77" s="31">
        <v>40.810785222594575</v>
      </c>
      <c r="C77" s="31">
        <v>41.812683981817088</v>
      </c>
      <c r="D77" s="31">
        <v>42.838080711927077</v>
      </c>
      <c r="E77" s="31">
        <f t="shared" ref="E77:E83" si="30">D77-C77</f>
        <v>1.0253967301099891</v>
      </c>
      <c r="F77" s="31">
        <v>40.80418768749437</v>
      </c>
      <c r="G77" s="31">
        <v>41.806008904553067</v>
      </c>
      <c r="H77" s="31">
        <v>42.831328434828166</v>
      </c>
      <c r="I77" s="31">
        <f t="shared" ref="I77:I83" si="31">H77-G77</f>
        <v>1.0253195302750981</v>
      </c>
      <c r="J77" s="31">
        <v>36.866775545589995</v>
      </c>
      <c r="K77" s="31">
        <v>37.820987777933532</v>
      </c>
      <c r="L77" s="31">
        <v>38.798902693861542</v>
      </c>
      <c r="M77" s="31">
        <f t="shared" ref="M77:M83" si="32">L77-K77</f>
        <v>0.97791491592801094</v>
      </c>
      <c r="N77" s="31">
        <v>31.647838485523021</v>
      </c>
      <c r="O77" s="31">
        <v>32.534326584830218</v>
      </c>
      <c r="P77" s="31">
        <v>33.444788492230288</v>
      </c>
      <c r="Q77" s="31">
        <f t="shared" ref="Q77:Q83" si="33">P77-O77</f>
        <v>0.91046190740006949</v>
      </c>
      <c r="R77" s="31">
        <v>31.720283485218104</v>
      </c>
      <c r="S77" s="31">
        <v>32.607752434734429</v>
      </c>
      <c r="T77" s="31">
        <v>33.519191426725456</v>
      </c>
      <c r="U77" s="31">
        <f t="shared" ref="U77:U83" si="34">T77-S77</f>
        <v>0.91143899199102663</v>
      </c>
    </row>
    <row r="78" spans="1:21">
      <c r="A78" s="30" t="s">
        <v>98</v>
      </c>
      <c r="B78" s="31">
        <v>29.795052218861336</v>
      </c>
      <c r="C78" s="31">
        <v>30.78205184437914</v>
      </c>
      <c r="D78" s="31">
        <v>31.800675434567729</v>
      </c>
      <c r="E78" s="31">
        <f t="shared" si="30"/>
        <v>1.0186235901885894</v>
      </c>
      <c r="F78" s="31">
        <v>25.894980655375896</v>
      </c>
      <c r="G78" s="31">
        <v>26.816965656388437</v>
      </c>
      <c r="H78" s="31">
        <v>27.770841857683745</v>
      </c>
      <c r="I78" s="31">
        <f t="shared" si="31"/>
        <v>0.95387620129530859</v>
      </c>
      <c r="J78" s="31">
        <v>24.119246856597556</v>
      </c>
      <c r="K78" s="31">
        <v>25.0098688538971</v>
      </c>
      <c r="L78" s="31">
        <v>25.932503844700793</v>
      </c>
      <c r="M78" s="31">
        <f t="shared" si="32"/>
        <v>0.92263499080369371</v>
      </c>
      <c r="N78" s="31">
        <v>23.404125902311566</v>
      </c>
      <c r="O78" s="31">
        <v>24.281766744155444</v>
      </c>
      <c r="P78" s="31">
        <v>25.191469651529566</v>
      </c>
      <c r="Q78" s="31">
        <f t="shared" si="33"/>
        <v>0.90970290737412185</v>
      </c>
      <c r="R78" s="31">
        <v>23.809048597444448</v>
      </c>
      <c r="S78" s="31">
        <v>24.694065529189878</v>
      </c>
      <c r="T78" s="31">
        <v>25.611116738691734</v>
      </c>
      <c r="U78" s="31">
        <f t="shared" si="34"/>
        <v>0.91705120950185659</v>
      </c>
    </row>
    <row r="79" spans="1:21">
      <c r="A79" s="30" t="s">
        <v>158</v>
      </c>
      <c r="B79" s="31">
        <v>52.146382572211103</v>
      </c>
      <c r="C79" s="31">
        <v>53.478183703399253</v>
      </c>
      <c r="D79" s="31">
        <v>54.842030581199168</v>
      </c>
      <c r="E79" s="31">
        <f t="shared" si="30"/>
        <v>1.3638468777999151</v>
      </c>
      <c r="F79" s="31">
        <v>49.350296738922324</v>
      </c>
      <c r="G79" s="31">
        <v>50.647809963289212</v>
      </c>
      <c r="H79" s="31">
        <v>51.977572063065573</v>
      </c>
      <c r="I79" s="31">
        <f t="shared" si="31"/>
        <v>1.3297620997763602</v>
      </c>
      <c r="J79" s="31">
        <v>48.150999655594475</v>
      </c>
      <c r="K79" s="31">
        <v>49.433458193605034</v>
      </c>
      <c r="L79" s="31">
        <v>50.748252757994386</v>
      </c>
      <c r="M79" s="31">
        <f t="shared" si="32"/>
        <v>1.3147945643893522</v>
      </c>
      <c r="N79" s="31">
        <v>44.360839634642993</v>
      </c>
      <c r="O79" s="31">
        <v>45.594238367911224</v>
      </c>
      <c r="P79" s="31">
        <v>46.860248658699682</v>
      </c>
      <c r="Q79" s="31">
        <f t="shared" si="33"/>
        <v>1.2660102907884578</v>
      </c>
      <c r="R79" s="31">
        <v>43.568063104697259</v>
      </c>
      <c r="S79" s="31">
        <v>44.790897966427842</v>
      </c>
      <c r="T79" s="31">
        <v>46.046402039396803</v>
      </c>
      <c r="U79" s="31">
        <f t="shared" si="34"/>
        <v>1.2555040729689608</v>
      </c>
    </row>
    <row r="80" spans="1:21">
      <c r="A80" s="30" t="s">
        <v>189</v>
      </c>
      <c r="B80" s="31">
        <v>21.96898540025461</v>
      </c>
      <c r="C80" s="31">
        <v>22.761137296639802</v>
      </c>
      <c r="D80" s="31">
        <v>23.581163714441754</v>
      </c>
      <c r="E80" s="31">
        <f t="shared" si="30"/>
        <v>0.82002641780195162</v>
      </c>
      <c r="F80" s="31">
        <v>22.350015802170134</v>
      </c>
      <c r="G80" s="31">
        <v>23.148852060209819</v>
      </c>
      <c r="H80" s="31">
        <v>23.975540194059789</v>
      </c>
      <c r="I80" s="31">
        <f t="shared" si="31"/>
        <v>0.82668813384997009</v>
      </c>
      <c r="J80" s="31">
        <v>18.930545447370374</v>
      </c>
      <c r="K80" s="31">
        <v>19.667021438345753</v>
      </c>
      <c r="L80" s="31">
        <v>20.431552671558208</v>
      </c>
      <c r="M80" s="31">
        <f t="shared" si="32"/>
        <v>0.76453123321245542</v>
      </c>
      <c r="N80" s="31">
        <v>18.102675655582622</v>
      </c>
      <c r="O80" s="31">
        <v>18.82317165881101</v>
      </c>
      <c r="P80" s="31">
        <v>19.571772191772926</v>
      </c>
      <c r="Q80" s="31">
        <f t="shared" si="33"/>
        <v>0.74860053296191609</v>
      </c>
      <c r="R80" s="31">
        <v>20.191678639777898</v>
      </c>
      <c r="S80" s="31">
        <v>20.951801733313062</v>
      </c>
      <c r="T80" s="31">
        <v>21.739905027761875</v>
      </c>
      <c r="U80" s="31">
        <f t="shared" si="34"/>
        <v>0.78810329444881333</v>
      </c>
    </row>
    <row r="81" spans="1:21">
      <c r="A81" s="30" t="s">
        <v>235</v>
      </c>
      <c r="B81" s="31">
        <v>25.953148588974727</v>
      </c>
      <c r="C81" s="31">
        <v>26.785459525779668</v>
      </c>
      <c r="D81" s="31">
        <v>27.643704938627405</v>
      </c>
      <c r="E81" s="31">
        <f t="shared" si="30"/>
        <v>0.85824541284773659</v>
      </c>
      <c r="F81" s="31">
        <v>24.541721907483069</v>
      </c>
      <c r="G81" s="31">
        <v>25.351670613747253</v>
      </c>
      <c r="H81" s="31">
        <v>26.187632374713612</v>
      </c>
      <c r="I81" s="31">
        <f t="shared" si="31"/>
        <v>0.83596176096635944</v>
      </c>
      <c r="J81" s="31">
        <v>20.459040650649005</v>
      </c>
      <c r="K81" s="31">
        <v>21.200102719205638</v>
      </c>
      <c r="L81" s="31">
        <v>21.96740536873191</v>
      </c>
      <c r="M81" s="31">
        <f t="shared" si="32"/>
        <v>0.76730264952627181</v>
      </c>
      <c r="N81" s="31">
        <v>18.10535153962287</v>
      </c>
      <c r="O81" s="31">
        <v>18.803321254315634</v>
      </c>
      <c r="P81" s="31">
        <v>19.527662905348933</v>
      </c>
      <c r="Q81" s="31">
        <f t="shared" si="33"/>
        <v>0.72434165103329917</v>
      </c>
      <c r="R81" s="31">
        <v>22.289114705018676</v>
      </c>
      <c r="S81" s="31">
        <v>23.061888321396982</v>
      </c>
      <c r="T81" s="31">
        <v>23.860800483769307</v>
      </c>
      <c r="U81" s="31">
        <f t="shared" si="34"/>
        <v>0.79891216237232499</v>
      </c>
    </row>
    <row r="82" spans="1:21">
      <c r="A82" s="30" t="s">
        <v>288</v>
      </c>
      <c r="B82" s="31">
        <v>51.60570303865186</v>
      </c>
      <c r="C82" s="31">
        <v>52.943865597439952</v>
      </c>
      <c r="D82" s="31">
        <v>54.314740170031818</v>
      </c>
      <c r="E82" s="31">
        <f t="shared" si="30"/>
        <v>1.3708745725918661</v>
      </c>
      <c r="F82" s="31">
        <v>45.57741908732617</v>
      </c>
      <c r="G82" s="31">
        <v>46.838987409283988</v>
      </c>
      <c r="H82" s="31">
        <v>48.133714451497404</v>
      </c>
      <c r="I82" s="31">
        <f t="shared" si="31"/>
        <v>1.2947270422134167</v>
      </c>
      <c r="J82" s="31">
        <v>40.663258521665057</v>
      </c>
      <c r="K82" s="31">
        <v>41.857940151240975</v>
      </c>
      <c r="L82" s="31">
        <v>43.086144974511335</v>
      </c>
      <c r="M82" s="31">
        <f t="shared" si="32"/>
        <v>1.2282048232703602</v>
      </c>
      <c r="N82" s="31">
        <v>34.168511561468598</v>
      </c>
      <c r="O82" s="31">
        <v>35.267338425493818</v>
      </c>
      <c r="P82" s="31">
        <v>36.400170731052256</v>
      </c>
      <c r="Q82" s="31">
        <f t="shared" si="33"/>
        <v>1.1328323055584377</v>
      </c>
      <c r="R82" s="31">
        <v>35.866374045374442</v>
      </c>
      <c r="S82" s="31">
        <v>36.991180784395894</v>
      </c>
      <c r="T82" s="31">
        <v>38.149866827871342</v>
      </c>
      <c r="U82" s="31">
        <f t="shared" si="34"/>
        <v>1.1586860434754485</v>
      </c>
    </row>
    <row r="83" spans="1:21">
      <c r="A83" s="30" t="s">
        <v>313</v>
      </c>
      <c r="B83" s="31">
        <v>36.958491595660149</v>
      </c>
      <c r="C83" s="31">
        <v>37.369625388944996</v>
      </c>
      <c r="D83" s="31">
        <v>37.785153274609762</v>
      </c>
      <c r="E83" s="31">
        <f t="shared" si="30"/>
        <v>0.41552788566476551</v>
      </c>
      <c r="F83" s="31">
        <v>34.696165358405089</v>
      </c>
      <c r="G83" s="31">
        <v>35.094984788340987</v>
      </c>
      <c r="H83" s="31">
        <v>35.498219915336193</v>
      </c>
      <c r="I83" s="31">
        <f t="shared" si="31"/>
        <v>0.40323512699520592</v>
      </c>
      <c r="J83" s="31">
        <v>31.248234062456174</v>
      </c>
      <c r="K83" s="31">
        <v>31.627394090137582</v>
      </c>
      <c r="L83" s="31">
        <v>32.011002750272738</v>
      </c>
      <c r="M83" s="31">
        <f t="shared" si="32"/>
        <v>0.38360866013515604</v>
      </c>
      <c r="N83" s="31">
        <v>28.286812182764542</v>
      </c>
      <c r="O83" s="31">
        <v>28.648109390433405</v>
      </c>
      <c r="P83" s="31">
        <v>29.013883527989378</v>
      </c>
      <c r="Q83" s="31">
        <f t="shared" si="33"/>
        <v>0.36577413755597377</v>
      </c>
      <c r="R83" s="31">
        <v>29.681385916813387</v>
      </c>
      <c r="S83" s="31">
        <v>30.051216500045122</v>
      </c>
      <c r="T83" s="31">
        <v>30.425510686364444</v>
      </c>
      <c r="U83" s="31">
        <f t="shared" si="34"/>
        <v>0.37429418631932165</v>
      </c>
    </row>
    <row r="85" spans="1:21">
      <c r="A85" s="38" t="s">
        <v>321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29"/>
    </row>
    <row r="86" spans="1:21">
      <c r="A86" s="8"/>
      <c r="B86" s="42" t="s">
        <v>324</v>
      </c>
      <c r="C86" s="42"/>
      <c r="D86" s="42"/>
      <c r="E86" s="22"/>
      <c r="F86" s="43" t="s">
        <v>325</v>
      </c>
      <c r="G86" s="43"/>
      <c r="H86" s="43"/>
      <c r="I86" s="23"/>
      <c r="J86" s="44" t="s">
        <v>326</v>
      </c>
      <c r="K86" s="44"/>
      <c r="L86" s="44"/>
      <c r="M86" s="24"/>
      <c r="N86" s="40" t="s">
        <v>327</v>
      </c>
      <c r="O86" s="40"/>
      <c r="P86" s="40"/>
      <c r="Q86" s="25"/>
      <c r="R86" s="41" t="s">
        <v>328</v>
      </c>
      <c r="S86" s="41"/>
      <c r="T86" s="41"/>
      <c r="U86" s="27"/>
    </row>
    <row r="87" spans="1:21" ht="14.25" customHeight="1">
      <c r="A87" s="9"/>
      <c r="B87" s="9" t="s">
        <v>365</v>
      </c>
      <c r="C87" s="9" t="s">
        <v>364</v>
      </c>
      <c r="D87" s="9" t="s">
        <v>366</v>
      </c>
      <c r="E87" s="9"/>
      <c r="F87" s="9" t="s">
        <v>365</v>
      </c>
      <c r="G87" s="9" t="s">
        <v>364</v>
      </c>
      <c r="H87" s="9" t="s">
        <v>366</v>
      </c>
      <c r="I87" s="9"/>
      <c r="J87" s="9" t="s">
        <v>365</v>
      </c>
      <c r="K87" s="9" t="s">
        <v>364</v>
      </c>
      <c r="L87" s="9" t="s">
        <v>366</v>
      </c>
      <c r="M87" s="9"/>
      <c r="N87" s="9" t="s">
        <v>365</v>
      </c>
      <c r="O87" s="9" t="s">
        <v>364</v>
      </c>
      <c r="P87" s="9" t="s">
        <v>366</v>
      </c>
      <c r="Q87" s="9"/>
      <c r="R87" s="9" t="s">
        <v>365</v>
      </c>
      <c r="S87" s="9" t="s">
        <v>364</v>
      </c>
      <c r="T87" s="9" t="s">
        <v>366</v>
      </c>
      <c r="U87" s="28"/>
    </row>
    <row r="88" spans="1:21">
      <c r="A88" s="30" t="s">
        <v>17</v>
      </c>
      <c r="B88" s="31">
        <v>15.806199548534707</v>
      </c>
      <c r="C88" s="31">
        <v>16.793295725046466</v>
      </c>
      <c r="D88" s="31">
        <v>17.840918546341328</v>
      </c>
      <c r="E88" s="31">
        <f>D88-C88</f>
        <v>1.047622821294862</v>
      </c>
      <c r="F88" s="31">
        <v>10.570927650632694</v>
      </c>
      <c r="G88" s="31">
        <v>11.38031108357518</v>
      </c>
      <c r="H88" s="31">
        <v>12.250899193695002</v>
      </c>
      <c r="I88" s="31">
        <f>H88-G88</f>
        <v>0.87058811011982229</v>
      </c>
      <c r="J88" s="31">
        <v>8.845806998377741</v>
      </c>
      <c r="K88" s="31">
        <v>9.5868523168226432</v>
      </c>
      <c r="L88" s="31">
        <v>10.389326961732129</v>
      </c>
      <c r="M88" s="31">
        <f>L88-K88</f>
        <v>0.80247464490948595</v>
      </c>
      <c r="N88" s="31">
        <v>8.5015519324008846</v>
      </c>
      <c r="O88" s="31">
        <v>9.2281605634721355</v>
      </c>
      <c r="P88" s="31">
        <v>10.016243450865421</v>
      </c>
      <c r="Q88" s="31">
        <f>P88-O88</f>
        <v>0.78808288739328525</v>
      </c>
      <c r="R88" s="31">
        <v>7.6578307635751113</v>
      </c>
      <c r="S88" s="31">
        <v>8.3477353507027097</v>
      </c>
      <c r="T88" s="31">
        <v>9.0992244765297183</v>
      </c>
      <c r="U88" s="31">
        <f>T88-S88</f>
        <v>0.75148912582700866</v>
      </c>
    </row>
    <row r="89" spans="1:21">
      <c r="A89" s="30" t="s">
        <v>46</v>
      </c>
      <c r="B89" s="31">
        <v>14.114518069233682</v>
      </c>
      <c r="C89" s="31">
        <v>14.711870289898606</v>
      </c>
      <c r="D89" s="31">
        <v>15.334110336885457</v>
      </c>
      <c r="E89" s="31">
        <f t="shared" ref="E89:E95" si="35">D89-C89</f>
        <v>0.62224004698685143</v>
      </c>
      <c r="F89" s="31">
        <v>13.637280944235705</v>
      </c>
      <c r="G89" s="31">
        <v>14.224589649625194</v>
      </c>
      <c r="H89" s="31">
        <v>14.836811171348119</v>
      </c>
      <c r="I89" s="31">
        <f t="shared" ref="I89:I95" si="36">H89-G89</f>
        <v>0.61222152172292432</v>
      </c>
      <c r="J89" s="31">
        <v>10.191544810568985</v>
      </c>
      <c r="K89" s="31">
        <v>10.700148854222988</v>
      </c>
      <c r="L89" s="31">
        <v>11.23384646388269</v>
      </c>
      <c r="M89" s="31">
        <f t="shared" ref="M89:M95" si="37">L89-K89</f>
        <v>0.53369760965970237</v>
      </c>
      <c r="N89" s="31">
        <v>7.9735744847934145</v>
      </c>
      <c r="O89" s="31">
        <v>8.4239475071923948</v>
      </c>
      <c r="P89" s="31">
        <v>8.8995308297604137</v>
      </c>
      <c r="Q89" s="31">
        <f t="shared" ref="Q89:Q95" si="38">P89-O89</f>
        <v>0.47558332256801883</v>
      </c>
      <c r="R89" s="31">
        <v>7.2144029557189207</v>
      </c>
      <c r="S89" s="31">
        <v>7.6429634673021338</v>
      </c>
      <c r="T89" s="31">
        <v>8.0967743315385796</v>
      </c>
      <c r="U89" s="31">
        <f t="shared" ref="U89:U95" si="39">T89-S89</f>
        <v>0.45381086423644579</v>
      </c>
    </row>
    <row r="90" spans="1:21">
      <c r="A90" s="30" t="s">
        <v>98</v>
      </c>
      <c r="B90" s="31">
        <v>9.754473680563958</v>
      </c>
      <c r="C90" s="31">
        <v>10.325014255011185</v>
      </c>
      <c r="D90" s="31">
        <v>10.928557540693646</v>
      </c>
      <c r="E90" s="31">
        <f t="shared" si="35"/>
        <v>0.60354328568246096</v>
      </c>
      <c r="F90" s="31">
        <v>7.1600069673817011</v>
      </c>
      <c r="G90" s="31">
        <v>7.6494583095749817</v>
      </c>
      <c r="H90" s="31">
        <v>8.1720926879186564</v>
      </c>
      <c r="I90" s="31">
        <f t="shared" si="36"/>
        <v>0.52263437834367465</v>
      </c>
      <c r="J90" s="31">
        <v>5.8556034536558039</v>
      </c>
      <c r="K90" s="31">
        <v>6.2985218649940782</v>
      </c>
      <c r="L90" s="31">
        <v>6.7747143617841736</v>
      </c>
      <c r="M90" s="31">
        <f t="shared" si="37"/>
        <v>0.47619249679009545</v>
      </c>
      <c r="N90" s="31">
        <v>4.969226194597856</v>
      </c>
      <c r="O90" s="31">
        <v>5.3774288345980086</v>
      </c>
      <c r="P90" s="31">
        <v>5.8189676391191352</v>
      </c>
      <c r="Q90" s="31">
        <f t="shared" si="38"/>
        <v>0.44153880452112659</v>
      </c>
      <c r="R90" s="31">
        <v>3.8343874297992686</v>
      </c>
      <c r="S90" s="31">
        <v>4.1931663669459187</v>
      </c>
      <c r="T90" s="31">
        <v>4.5853612845595979</v>
      </c>
      <c r="U90" s="31">
        <f t="shared" si="39"/>
        <v>0.39219491761367919</v>
      </c>
    </row>
    <row r="91" spans="1:21">
      <c r="A91" s="30" t="s">
        <v>158</v>
      </c>
      <c r="B91" s="31">
        <v>13.115381666659831</v>
      </c>
      <c r="C91" s="31">
        <v>13.796904337104051</v>
      </c>
      <c r="D91" s="31">
        <v>14.513320579680306</v>
      </c>
      <c r="E91" s="31">
        <f t="shared" si="35"/>
        <v>0.7164162425762548</v>
      </c>
      <c r="F91" s="31">
        <v>11.413781438372865</v>
      </c>
      <c r="G91" s="31">
        <v>12.050106022250661</v>
      </c>
      <c r="H91" s="31">
        <v>12.721449541577883</v>
      </c>
      <c r="I91" s="31">
        <f t="shared" si="36"/>
        <v>0.67134351932722147</v>
      </c>
      <c r="J91" s="31">
        <v>9.6159602687765542</v>
      </c>
      <c r="K91" s="31">
        <v>10.200554865347071</v>
      </c>
      <c r="L91" s="31">
        <v>10.8203011349972</v>
      </c>
      <c r="M91" s="31">
        <f t="shared" si="37"/>
        <v>0.61974626965012902</v>
      </c>
      <c r="N91" s="31">
        <v>8.7007603418234645</v>
      </c>
      <c r="O91" s="31">
        <v>9.2570969519770578</v>
      </c>
      <c r="P91" s="31">
        <v>9.8486529448094942</v>
      </c>
      <c r="Q91" s="31">
        <f t="shared" si="38"/>
        <v>0.59155599283243632</v>
      </c>
      <c r="R91" s="31">
        <v>7.7238191117651569</v>
      </c>
      <c r="S91" s="31">
        <v>8.248250866393283</v>
      </c>
      <c r="T91" s="31">
        <v>8.807974406043984</v>
      </c>
      <c r="U91" s="31">
        <f t="shared" si="39"/>
        <v>0.55972353965070099</v>
      </c>
    </row>
    <row r="92" spans="1:21">
      <c r="A92" s="30" t="s">
        <v>189</v>
      </c>
      <c r="B92" s="31">
        <v>9.3106864286681628</v>
      </c>
      <c r="C92" s="31">
        <v>9.8297095940398354</v>
      </c>
      <c r="D92" s="31">
        <v>10.377362578409034</v>
      </c>
      <c r="E92" s="31">
        <f t="shared" si="35"/>
        <v>0.54765298436919885</v>
      </c>
      <c r="F92" s="31">
        <v>9.2884928301041771</v>
      </c>
      <c r="G92" s="31">
        <v>9.8069028432415983</v>
      </c>
      <c r="H92" s="31">
        <v>10.353944007471044</v>
      </c>
      <c r="I92" s="31">
        <f t="shared" si="36"/>
        <v>0.54704116422944615</v>
      </c>
      <c r="J92" s="31">
        <v>6.168037242982499</v>
      </c>
      <c r="K92" s="31">
        <v>6.5911509806902844</v>
      </c>
      <c r="L92" s="31">
        <v>7.043083694814408</v>
      </c>
      <c r="M92" s="31">
        <f t="shared" si="37"/>
        <v>0.45193271412412361</v>
      </c>
      <c r="N92" s="31">
        <v>4.5255226722752111</v>
      </c>
      <c r="O92" s="31">
        <v>4.8882469210886423</v>
      </c>
      <c r="P92" s="31">
        <v>5.2798896093743153</v>
      </c>
      <c r="Q92" s="31">
        <f t="shared" si="38"/>
        <v>0.39164268828567295</v>
      </c>
      <c r="R92" s="31">
        <v>4.4597365775455353</v>
      </c>
      <c r="S92" s="31">
        <v>4.8198266686939339</v>
      </c>
      <c r="T92" s="31">
        <v>5.2088391955980686</v>
      </c>
      <c r="U92" s="31">
        <f t="shared" si="39"/>
        <v>0.38901252690413468</v>
      </c>
    </row>
    <row r="93" spans="1:21">
      <c r="A93" s="30" t="s">
        <v>235</v>
      </c>
      <c r="B93" s="31">
        <v>9.4237492490490276</v>
      </c>
      <c r="C93" s="31">
        <v>9.9295232116871635</v>
      </c>
      <c r="D93" s="31">
        <v>10.462155438289066</v>
      </c>
      <c r="E93" s="31">
        <f t="shared" si="35"/>
        <v>0.53263222660190301</v>
      </c>
      <c r="F93" s="31">
        <v>7.8206136113171176</v>
      </c>
      <c r="G93" s="31">
        <v>8.2817359545752858</v>
      </c>
      <c r="H93" s="31">
        <v>8.7698068686147188</v>
      </c>
      <c r="I93" s="31">
        <f t="shared" si="36"/>
        <v>0.48807091403943303</v>
      </c>
      <c r="J93" s="31">
        <v>5.6219541776385897</v>
      </c>
      <c r="K93" s="31">
        <v>6.0133534967329583</v>
      </c>
      <c r="L93" s="31">
        <v>6.431825705084627</v>
      </c>
      <c r="M93" s="31">
        <f t="shared" si="37"/>
        <v>0.41847220835166876</v>
      </c>
      <c r="N93" s="31">
        <v>5.3531754578270201</v>
      </c>
      <c r="O93" s="31">
        <v>5.7351556481296546</v>
      </c>
      <c r="P93" s="31">
        <v>6.1442239742951399</v>
      </c>
      <c r="Q93" s="31">
        <f t="shared" si="38"/>
        <v>0.40906832616548527</v>
      </c>
      <c r="R93" s="31">
        <v>5.0089335120258758</v>
      </c>
      <c r="S93" s="31">
        <v>5.3784917396638798</v>
      </c>
      <c r="T93" s="31">
        <v>5.77515765009493</v>
      </c>
      <c r="U93" s="31">
        <f t="shared" si="39"/>
        <v>0.39666591043105015</v>
      </c>
    </row>
    <row r="94" spans="1:21">
      <c r="A94" s="30" t="s">
        <v>288</v>
      </c>
      <c r="B94" s="31">
        <v>17.204288420908835</v>
      </c>
      <c r="C94" s="31">
        <v>17.990818872740434</v>
      </c>
      <c r="D94" s="31">
        <v>18.812618924457194</v>
      </c>
      <c r="E94" s="31">
        <f t="shared" si="35"/>
        <v>0.82180005171676029</v>
      </c>
      <c r="F94" s="31">
        <v>12.945094430085762</v>
      </c>
      <c r="G94" s="31">
        <v>13.628831025352863</v>
      </c>
      <c r="H94" s="31">
        <v>14.348156396097846</v>
      </c>
      <c r="I94" s="31">
        <f t="shared" si="36"/>
        <v>0.71932537074498271</v>
      </c>
      <c r="J94" s="31">
        <v>11.294370485598419</v>
      </c>
      <c r="K94" s="31">
        <v>11.933560639250272</v>
      </c>
      <c r="L94" s="31">
        <v>12.608463614789397</v>
      </c>
      <c r="M94" s="31">
        <f t="shared" si="37"/>
        <v>0.67490297553912448</v>
      </c>
      <c r="N94" s="31">
        <v>8.1422993481376018</v>
      </c>
      <c r="O94" s="31">
        <v>8.6858797310424958</v>
      </c>
      <c r="P94" s="31">
        <v>9.2654105753043492</v>
      </c>
      <c r="Q94" s="31">
        <f t="shared" si="38"/>
        <v>0.57953084426185342</v>
      </c>
      <c r="R94" s="31">
        <v>6.5870253494509479</v>
      </c>
      <c r="S94" s="31">
        <v>7.0763252633383491</v>
      </c>
      <c r="T94" s="31">
        <v>7.6016934129826446</v>
      </c>
      <c r="U94" s="31">
        <f t="shared" si="39"/>
        <v>0.52536814964429546</v>
      </c>
    </row>
    <row r="95" spans="1:21">
      <c r="A95" s="30" t="s">
        <v>313</v>
      </c>
      <c r="B95" s="31">
        <v>12.689387864128422</v>
      </c>
      <c r="C95" s="31">
        <v>12.933309762782182</v>
      </c>
      <c r="D95" s="31">
        <v>13.181857851477787</v>
      </c>
      <c r="E95" s="31">
        <f t="shared" si="35"/>
        <v>0.24854808869560507</v>
      </c>
      <c r="F95" s="31">
        <v>10.744288986044682</v>
      </c>
      <c r="G95" s="31">
        <v>10.968959809325778</v>
      </c>
      <c r="H95" s="31">
        <v>11.198275480168062</v>
      </c>
      <c r="I95" s="31">
        <f t="shared" si="36"/>
        <v>0.22931567084228455</v>
      </c>
      <c r="J95" s="31">
        <v>8.4100133650909754</v>
      </c>
      <c r="K95" s="31">
        <v>8.6090201861991122</v>
      </c>
      <c r="L95" s="31">
        <v>8.812694269723325</v>
      </c>
      <c r="M95" s="31">
        <f t="shared" si="37"/>
        <v>0.20367408352421279</v>
      </c>
      <c r="N95" s="31">
        <v>6.9775380920306445</v>
      </c>
      <c r="O95" s="31">
        <v>7.1589368033140524</v>
      </c>
      <c r="P95" s="31">
        <v>7.3450165499966618</v>
      </c>
      <c r="Q95" s="31">
        <f t="shared" si="38"/>
        <v>0.1860797466826094</v>
      </c>
      <c r="R95" s="31">
        <v>6.1943029799314298</v>
      </c>
      <c r="S95" s="31">
        <v>6.3652850285380858</v>
      </c>
      <c r="T95" s="31">
        <v>6.5409556506983915</v>
      </c>
      <c r="U95" s="31">
        <f t="shared" si="39"/>
        <v>0.17567062216030571</v>
      </c>
    </row>
  </sheetData>
  <mergeCells count="48">
    <mergeCell ref="B74:D74"/>
    <mergeCell ref="F74:H74"/>
    <mergeCell ref="J74:L74"/>
    <mergeCell ref="B50:D50"/>
    <mergeCell ref="F50:H50"/>
    <mergeCell ref="J50:L50"/>
    <mergeCell ref="N2:P2"/>
    <mergeCell ref="R2:T2"/>
    <mergeCell ref="B14:D14"/>
    <mergeCell ref="F14:H14"/>
    <mergeCell ref="J14:L14"/>
    <mergeCell ref="N14:P14"/>
    <mergeCell ref="R14:T14"/>
    <mergeCell ref="B2:D2"/>
    <mergeCell ref="F2:H2"/>
    <mergeCell ref="J2:L2"/>
    <mergeCell ref="R62:T62"/>
    <mergeCell ref="N26:P26"/>
    <mergeCell ref="R26:T26"/>
    <mergeCell ref="B38:D38"/>
    <mergeCell ref="F38:H38"/>
    <mergeCell ref="J38:L38"/>
    <mergeCell ref="N38:P38"/>
    <mergeCell ref="R38:T38"/>
    <mergeCell ref="B26:D26"/>
    <mergeCell ref="F26:H26"/>
    <mergeCell ref="J26:L26"/>
    <mergeCell ref="B86:D86"/>
    <mergeCell ref="F86:H86"/>
    <mergeCell ref="J86:L86"/>
    <mergeCell ref="N86:P86"/>
    <mergeCell ref="R86:T86"/>
    <mergeCell ref="A73:T73"/>
    <mergeCell ref="A85:T85"/>
    <mergeCell ref="A1:T1"/>
    <mergeCell ref="A13:T13"/>
    <mergeCell ref="A25:T25"/>
    <mergeCell ref="A37:T37"/>
    <mergeCell ref="A49:T49"/>
    <mergeCell ref="A61:T61"/>
    <mergeCell ref="N74:P74"/>
    <mergeCell ref="R74:T74"/>
    <mergeCell ref="N50:P50"/>
    <mergeCell ref="R50:T50"/>
    <mergeCell ref="B62:D62"/>
    <mergeCell ref="F62:H62"/>
    <mergeCell ref="J62:L62"/>
    <mergeCell ref="N62:P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Comparison</vt:lpstr>
      <vt:lpstr>Formula Reference</vt:lpstr>
      <vt:lpstr>MetaData</vt:lpstr>
      <vt:lpstr>Districts</vt:lpstr>
      <vt:lpstr>CIs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2013-08-28T07:22:46Z</dcterms:created>
  <dcterms:modified xsi:type="dcterms:W3CDTF">2015-10-01T14:28:49Z</dcterms:modified>
</cp:coreProperties>
</file>